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'Artikelstamm'!$A$2:$AN$648</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 Type="http://schemas.openxmlformats.org/officeDocument/2006/relationships/image" Target="/xl/media/image636.jpeg" Id="rId635"/><Relationship Type="http://schemas.openxmlformats.org/officeDocument/2006/relationships/image" Target="/xl/media/image637.jpeg" Id="rId636"/><Relationship Type="http://schemas.openxmlformats.org/officeDocument/2006/relationships/image" Target="/xl/media/image638.jpeg" Id="rId637"/><Relationship Type="http://schemas.openxmlformats.org/officeDocument/2006/relationships/image" Target="/xl/media/image639.jpeg" Id="rId638"/><Relationship Type="http://schemas.openxmlformats.org/officeDocument/2006/relationships/image" Target="/xl/media/image640.jpeg" Id="rId639"/><Relationship Type="http://schemas.openxmlformats.org/officeDocument/2006/relationships/image" Target="/xl/media/image641.jpeg" Id="rId640"/><Relationship Type="http://schemas.openxmlformats.org/officeDocument/2006/relationships/image" Target="/xl/media/image642.jpeg" Id="rId64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twoCellAnchor editAs="twoCell">
    <from>
      <col>0</col>
      <colOff>85725</colOff>
      <row>641</row>
      <rowOff>85725</rowOff>
    </from>
    <to>
      <col>1</col>
      <colOff>-85725</colOff>
      <row>642</row>
      <rowOff>-85725</rowOff>
    </to>
    <pic>
      <nvPicPr>
        <cNvPr id="635" name="Image 635" descr="Picture"/>
        <cNvPicPr/>
      </nvPicPr>
      <blipFill>
        <a:blip xmlns:a="http://schemas.openxmlformats.org/drawingml/2006/main" xmlns:r="http://schemas.openxmlformats.org/officeDocument/2006/relationships" cstate="print" r:embed="rId635"/>
        <a:stretch xmlns:a="http://schemas.openxmlformats.org/drawingml/2006/main">
          <a:fillRect/>
        </a:stretch>
      </blipFill>
      <spPr>
        <a:prstGeom xmlns:a="http://schemas.openxmlformats.org/drawingml/2006/main" prst="rect"/>
      </spPr>
    </pic>
    <clientData/>
  </twoCellAnchor>
  <twoCellAnchor editAs="twoCell">
    <from>
      <col>0</col>
      <colOff>85725</colOff>
      <row>642</row>
      <rowOff>85725</rowOff>
    </from>
    <to>
      <col>1</col>
      <colOff>-85725</colOff>
      <row>643</row>
      <rowOff>-85725</rowOff>
    </to>
    <pic>
      <nvPicPr>
        <cNvPr id="636" name="Image 636" descr="Picture"/>
        <cNvPicPr/>
      </nvPicPr>
      <blipFill>
        <a:blip xmlns:a="http://schemas.openxmlformats.org/drawingml/2006/main" xmlns:r="http://schemas.openxmlformats.org/officeDocument/2006/relationships" cstate="print" r:embed="rId636"/>
        <a:stretch xmlns:a="http://schemas.openxmlformats.org/drawingml/2006/main">
          <a:fillRect/>
        </a:stretch>
      </blipFill>
      <spPr>
        <a:prstGeom xmlns:a="http://schemas.openxmlformats.org/drawingml/2006/main" prst="rect"/>
      </spPr>
    </pic>
    <clientData/>
  </twoCellAnchor>
  <twoCellAnchor editAs="twoCell">
    <from>
      <col>0</col>
      <colOff>85725</colOff>
      <row>643</row>
      <rowOff>85725</rowOff>
    </from>
    <to>
      <col>1</col>
      <colOff>-85725</colOff>
      <row>644</row>
      <rowOff>-85725</rowOff>
    </to>
    <pic>
      <nvPicPr>
        <cNvPr id="637" name="Image 637" descr="Picture"/>
        <cNvPicPr/>
      </nvPicPr>
      <blipFill>
        <a:blip xmlns:a="http://schemas.openxmlformats.org/drawingml/2006/main" xmlns:r="http://schemas.openxmlformats.org/officeDocument/2006/relationships" cstate="print" r:embed="rId637"/>
        <a:stretch xmlns:a="http://schemas.openxmlformats.org/drawingml/2006/main">
          <a:fillRect/>
        </a:stretch>
      </blipFill>
      <spPr>
        <a:prstGeom xmlns:a="http://schemas.openxmlformats.org/drawingml/2006/main" prst="rect"/>
      </spPr>
    </pic>
    <clientData/>
  </twoCellAnchor>
  <twoCellAnchor editAs="twoCell">
    <from>
      <col>0</col>
      <colOff>85725</colOff>
      <row>644</row>
      <rowOff>85725</rowOff>
    </from>
    <to>
      <col>1</col>
      <colOff>-85725</colOff>
      <row>645</row>
      <rowOff>-85725</rowOff>
    </to>
    <pic>
      <nvPicPr>
        <cNvPr id="638" name="Image 638" descr="Picture"/>
        <cNvPicPr/>
      </nvPicPr>
      <blipFill>
        <a:blip xmlns:a="http://schemas.openxmlformats.org/drawingml/2006/main" xmlns:r="http://schemas.openxmlformats.org/officeDocument/2006/relationships" cstate="print" r:embed="rId638"/>
        <a:stretch xmlns:a="http://schemas.openxmlformats.org/drawingml/2006/main">
          <a:fillRect/>
        </a:stretch>
      </blipFill>
      <spPr>
        <a:prstGeom xmlns:a="http://schemas.openxmlformats.org/drawingml/2006/main" prst="rect"/>
      </spPr>
    </pic>
    <clientData/>
  </twoCellAnchor>
  <twoCellAnchor editAs="twoCell">
    <from>
      <col>0</col>
      <colOff>85725</colOff>
      <row>645</row>
      <rowOff>85725</rowOff>
    </from>
    <to>
      <col>1</col>
      <colOff>-85725</colOff>
      <row>646</row>
      <rowOff>-85725</rowOff>
    </to>
    <pic>
      <nvPicPr>
        <cNvPr id="639" name="Image 639" descr="Picture"/>
        <cNvPicPr/>
      </nvPicPr>
      <blipFill>
        <a:blip xmlns:a="http://schemas.openxmlformats.org/drawingml/2006/main" xmlns:r="http://schemas.openxmlformats.org/officeDocument/2006/relationships" cstate="print" r:embed="rId639"/>
        <a:stretch xmlns:a="http://schemas.openxmlformats.org/drawingml/2006/main">
          <a:fillRect/>
        </a:stretch>
      </blipFill>
      <spPr>
        <a:prstGeom xmlns:a="http://schemas.openxmlformats.org/drawingml/2006/main" prst="rect"/>
      </spPr>
    </pic>
    <clientData/>
  </twoCellAnchor>
  <twoCellAnchor editAs="twoCell">
    <from>
      <col>0</col>
      <colOff>85725</colOff>
      <row>646</row>
      <rowOff>85725</rowOff>
    </from>
    <to>
      <col>1</col>
      <colOff>-85725</colOff>
      <row>647</row>
      <rowOff>-85725</rowOff>
    </to>
    <pic>
      <nvPicPr>
        <cNvPr id="640" name="Image 640" descr="Picture"/>
        <cNvPicPr/>
      </nvPicPr>
      <blipFill>
        <a:blip xmlns:a="http://schemas.openxmlformats.org/drawingml/2006/main" xmlns:r="http://schemas.openxmlformats.org/officeDocument/2006/relationships" cstate="print" r:embed="rId640"/>
        <a:stretch xmlns:a="http://schemas.openxmlformats.org/drawingml/2006/main">
          <a:fillRect/>
        </a:stretch>
      </blipFill>
      <spPr>
        <a:prstGeom xmlns:a="http://schemas.openxmlformats.org/drawingml/2006/main" prst="rect"/>
      </spPr>
    </pic>
    <clientData/>
  </twoCellAnchor>
  <twoCellAnchor editAs="twoCell">
    <from>
      <col>0</col>
      <colOff>85725</colOff>
      <row>647</row>
      <rowOff>85725</rowOff>
    </from>
    <to>
      <col>1</col>
      <colOff>-85725</colOff>
      <row>648</row>
      <rowOff>-85725</rowOff>
    </to>
    <pic>
      <nvPicPr>
        <cNvPr id="641" name="Image 641" descr="Picture"/>
        <cNvPicPr/>
      </nvPicPr>
      <blipFill>
        <a:blip xmlns:a="http://schemas.openxmlformats.org/drawingml/2006/main" xmlns:r="http://schemas.openxmlformats.org/officeDocument/2006/relationships" cstate="print" r:embed="rId641"/>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648"/>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verfügbar</t>
        </is>
      </c>
      <c r="AA3" s="19" t="n"/>
      <c r="AB3" s="19" t="n"/>
      <c r="AC3" s="19" t="n"/>
      <c r="AD3" s="19" t="n"/>
      <c r="AE3" s="21" t="n"/>
      <c r="AF3" s="22">
        <f>IF(N3="","",N3*AE3)</f>
        <v/>
      </c>
      <c r="AG3" s="19" t="n"/>
      <c r="AH3" s="19" t="n"/>
      <c r="AI3" s="19" t="n"/>
      <c r="AJ3" s="19" t="n"/>
      <c r="AK3" s="19" t="n"/>
      <c r="AL3" s="19" t="n"/>
      <c r="AM3" s="18" t="inlineStr">
        <is>
          <t>1 Set Körbe. Ohne Regal</t>
        </is>
      </c>
      <c r="AN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verfügbar</t>
        </is>
      </c>
      <c r="AA7" s="19" t="n"/>
      <c r="AB7" s="19" t="n"/>
      <c r="AC7" s="19" t="n"/>
      <c r="AD7" s="19" t="n"/>
      <c r="AE7" s="21" t="n"/>
      <c r="AF7" s="22">
        <f>IF(N7="","",N7*AE7)</f>
        <v/>
      </c>
      <c r="AG7" s="19" t="n"/>
      <c r="AH7" s="19" t="n"/>
      <c r="AI7" s="19" t="n"/>
      <c r="AJ7" s="19" t="n"/>
      <c r="AK7" s="19" t="n"/>
      <c r="AL7" s="19" t="n"/>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verfügbar</t>
        </is>
      </c>
      <c r="AA18" s="19" t="n"/>
      <c r="AB18" s="19" t="n"/>
      <c r="AC18" s="19" t="n"/>
      <c r="AD18" s="19" t="n"/>
      <c r="AE18" s="21" t="n"/>
      <c r="AF18" s="22">
        <f>IF(N18="","",N18*AE18)</f>
        <v/>
      </c>
      <c r="AG18" s="19" t="n"/>
      <c r="AH18" s="19" t="n"/>
      <c r="AI18" s="19" t="n"/>
      <c r="AJ18" s="19" t="n"/>
      <c r="AK18" s="19" t="n"/>
      <c r="AL18" s="19" t="n"/>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verfügbar</t>
        </is>
      </c>
      <c r="AA19" s="19" t="n"/>
      <c r="AB19" s="19" t="n"/>
      <c r="AC19" s="19" t="n"/>
      <c r="AD19" s="19" t="n"/>
      <c r="AE19" s="21" t="n"/>
      <c r="AF19" s="22">
        <f>IF(N19="","",N19*AE19)</f>
        <v/>
      </c>
      <c r="AG19" s="19" t="n"/>
      <c r="AH19" s="19" t="n"/>
      <c r="AI19" s="19" t="n"/>
      <c r="AJ19" s="19" t="n"/>
      <c r="AK19" s="19" t="n"/>
      <c r="AL19" s="19" t="n"/>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verfügbar</t>
        </is>
      </c>
      <c r="AA27" s="19" t="n"/>
      <c r="AB27" s="19" t="n"/>
      <c r="AC27" s="19" t="n"/>
      <c r="AD27" s="19" t="n"/>
      <c r="AE27" s="21" t="n"/>
      <c r="AF27" s="22">
        <f>IF(N27="","",N27*AE27)</f>
        <v/>
      </c>
      <c r="AG27" s="19" t="n"/>
      <c r="AH27" s="19" t="n"/>
      <c r="AI27" s="19" t="n"/>
      <c r="AJ27" s="19" t="n"/>
      <c r="AK27" s="19" t="n"/>
      <c r="AL27" s="19" t="n"/>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1</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Set</t>
        </is>
      </c>
      <c r="L28" s="19" t="n"/>
      <c r="M28" s="16" t="inlineStr">
        <is>
          <t>gut</t>
        </is>
      </c>
      <c r="N28" s="17" t="n"/>
      <c r="O28" s="20">
        <f>F28-IF(N28="",0,N28)</f>
        <v/>
      </c>
      <c r="P28" s="19" t="inlineStr">
        <is>
          <t>ja</t>
        </is>
      </c>
      <c r="Q28" s="19" t="n"/>
      <c r="R28" s="21" t="n"/>
      <c r="S28" s="21" t="n">
        <v>400</v>
      </c>
      <c r="T28" s="19" t="inlineStr">
        <is>
          <t>VHB</t>
        </is>
      </c>
      <c r="U28" s="19" t="inlineStr">
        <is>
          <t>ok</t>
        </is>
      </c>
      <c r="V28" s="22">
        <f>O28*S28</f>
        <v/>
      </c>
      <c r="W28" s="16" t="inlineStr">
        <is>
          <t>nur Abholung</t>
        </is>
      </c>
      <c r="X28" s="16" t="inlineStr">
        <is>
          <t>F-021</t>
        </is>
      </c>
      <c r="Y28" s="19" t="inlineStr">
        <is>
          <t>ja</t>
        </is>
      </c>
      <c r="Z28" s="19" t="inlineStr">
        <is>
          <t>verfügbar</t>
        </is>
      </c>
      <c r="AA28" s="19" t="n"/>
      <c r="AB28" s="19" t="n"/>
      <c r="AC28" s="19" t="n"/>
      <c r="AD28" s="19" t="n"/>
      <c r="AE28" s="21" t="n"/>
      <c r="AF28" s="22">
        <f>IF(N28="","",N28*AE28)</f>
        <v/>
      </c>
      <c r="AG28" s="19" t="n"/>
      <c r="AH28" s="19" t="n"/>
      <c r="AI28" s="19" t="n"/>
      <c r="AJ28" s="19" t="n"/>
      <c r="AK28" s="19" t="n"/>
      <c r="AL28" s="19" t="n"/>
      <c r="AM28" s="18" t="inlineStr">
        <is>
          <t>Set aus 4 Leuchten (2 × Ø 80 cm, 2 × Ø ca. 60 cm), nur zusammen.</t>
        </is>
      </c>
      <c r="AN28" s="23" t="inlineStr">
        <is>
          <t>16.10.: alle 4 Leuchten als 1 Set für 400 € an Rebholz (#49, RG 4000133).</t>
        </is>
      </c>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verfügbar</t>
        </is>
      </c>
      <c r="AA30" s="19" t="n"/>
      <c r="AB30" s="19" t="n"/>
      <c r="AC30" s="19" t="n"/>
      <c r="AD30" s="19" t="n"/>
      <c r="AE30" s="21" t="n"/>
      <c r="AF30" s="22">
        <f>IF(N30="","",N30*AE30)</f>
        <v/>
      </c>
      <c r="AG30" s="19" t="n"/>
      <c r="AH30" s="19" t="n"/>
      <c r="AI30" s="19" t="n"/>
      <c r="AJ30" s="19" t="n"/>
      <c r="AK30" s="19" t="n"/>
      <c r="AL30" s="19" t="n"/>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Hersteller MDF Italia "Tense" groß 100x270cm</t>
        </is>
      </c>
      <c r="F31" s="17" t="n">
        <v>1</v>
      </c>
      <c r="G31" s="18" t="inlineStr">
        <is>
          <t>Konferenztisch Hersteller: MDF Italia "Tense",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inlineStr">
        <is>
          <t>MDF Italia</t>
        </is>
      </c>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verfügbar</t>
        </is>
      </c>
      <c r="AA38" s="19" t="n"/>
      <c r="AB38" s="19" t="n"/>
      <c r="AC38" s="19" t="n"/>
      <c r="AD38" s="19" t="n"/>
      <c r="AE38" s="21" t="n"/>
      <c r="AF38" s="22">
        <f>IF(N38="","",N38*AE38)</f>
        <v/>
      </c>
      <c r="AG38" s="19" t="n"/>
      <c r="AH38" s="19" t="n"/>
      <c r="AI38" s="19" t="n"/>
      <c r="AJ38" s="19" t="n"/>
      <c r="AK38" s="19" t="n"/>
      <c r="AL38" s="19" t="n"/>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verfügbar</t>
        </is>
      </c>
      <c r="AA61" s="19" t="n"/>
      <c r="AB61" s="19" t="n"/>
      <c r="AC61" s="19" t="n"/>
      <c r="AD61" s="19" t="n"/>
      <c r="AE61" s="21" t="n"/>
      <c r="AF61" s="22">
        <f>IF(N61="","",N61*AE61)</f>
        <v/>
      </c>
      <c r="AG61" s="19" t="n"/>
      <c r="AH61" s="19" t="n"/>
      <c r="AI61" s="19" t="n"/>
      <c r="AJ61" s="19" t="n"/>
      <c r="AK61" s="19" t="n"/>
      <c r="AL61" s="19" t="n"/>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verfügbar</t>
        </is>
      </c>
      <c r="AA65" s="19" t="n"/>
      <c r="AB65" s="19" t="n"/>
      <c r="AC65" s="19" t="n"/>
      <c r="AD65" s="19" t="n"/>
      <c r="AE65" s="21" t="n"/>
      <c r="AF65" s="22">
        <f>IF(N65="","",N65*AE65)</f>
        <v/>
      </c>
      <c r="AG65" s="19" t="n"/>
      <c r="AH65" s="19" t="n"/>
      <c r="AI65" s="19" t="n"/>
      <c r="AJ65" s="19" t="n"/>
      <c r="AK65" s="19" t="n"/>
      <c r="AL65" s="19" t="n"/>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verfügbar</t>
        </is>
      </c>
      <c r="AA66" s="19" t="inlineStr">
        <is>
          <t>IKEA</t>
        </is>
      </c>
      <c r="AB66" s="19" t="n"/>
      <c r="AC66" s="19" t="n"/>
      <c r="AD66" s="19" t="n"/>
      <c r="AE66" s="21" t="n"/>
      <c r="AF66" s="22">
        <f>IF(N66="","",N66*AE66)</f>
        <v/>
      </c>
      <c r="AG66" s="19" t="n"/>
      <c r="AH66" s="19" t="n"/>
      <c r="AI66" s="19" t="n"/>
      <c r="AJ66" s="19" t="n"/>
      <c r="AK66" s="19" t="n"/>
      <c r="AL66" s="19" t="n"/>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verfügbar</t>
        </is>
      </c>
      <c r="AA96" s="19" t="n"/>
      <c r="AB96" s="19" t="inlineStr">
        <is>
          <t>Schwarzwald</t>
        </is>
      </c>
      <c r="AC96" s="19" t="n"/>
      <c r="AD96" s="19" t="n"/>
      <c r="AE96" s="21" t="n"/>
      <c r="AF96" s="22">
        <f>IF(N96="","",N96*AE96)</f>
        <v/>
      </c>
      <c r="AG96" s="19" t="n"/>
      <c r="AH96" s="19" t="n"/>
      <c r="AI96" s="19" t="n"/>
      <c r="AJ96" s="19" t="n"/>
      <c r="AK96" s="19" t="n"/>
      <c r="AL96" s="19" t="n"/>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verfügbar</t>
        </is>
      </c>
      <c r="AA97" s="19" t="n"/>
      <c r="AB97" s="19" t="inlineStr">
        <is>
          <t>Schwarzwald</t>
        </is>
      </c>
      <c r="AC97" s="19" t="n"/>
      <c r="AD97" s="19" t="n"/>
      <c r="AE97" s="21" t="n"/>
      <c r="AF97" s="22">
        <f>IF(N97="","",N97*AE97)</f>
        <v/>
      </c>
      <c r="AG97" s="19" t="n"/>
      <c r="AH97" s="19" t="n"/>
      <c r="AI97" s="19" t="n"/>
      <c r="AJ97" s="19" t="n"/>
      <c r="AK97" s="19" t="n"/>
      <c r="AL97" s="19" t="n"/>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verfügbar</t>
        </is>
      </c>
      <c r="AA100" s="19" t="n"/>
      <c r="AB100" s="19" t="n"/>
      <c r="AC100" s="19" t="n"/>
      <c r="AD100" s="19" t="n"/>
      <c r="AE100" s="21" t="n"/>
      <c r="AF100" s="22">
        <f>IF(N100="","",N100*AE100)</f>
        <v/>
      </c>
      <c r="AG100" s="19" t="n"/>
      <c r="AH100" s="19" t="n"/>
      <c r="AI100" s="19" t="n"/>
      <c r="AJ100" s="19" t="n"/>
      <c r="AK100" s="19" t="n"/>
      <c r="AL100" s="19" t="n"/>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verfügbar</t>
        </is>
      </c>
      <c r="AA112" s="19" t="n"/>
      <c r="AB112" s="19" t="n"/>
      <c r="AC112" s="19" t="n"/>
      <c r="AD112" s="19" t="n"/>
      <c r="AE112" s="21" t="n"/>
      <c r="AF112" s="22">
        <f>IF(N112="","",N112*AE112)</f>
        <v/>
      </c>
      <c r="AG112" s="19" t="n"/>
      <c r="AH112" s="19" t="n"/>
      <c r="AI112" s="19" t="n"/>
      <c r="AJ112" s="19" t="n"/>
      <c r="AK112" s="19" t="n"/>
      <c r="AL112" s="19" t="n"/>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verfügbar</t>
        </is>
      </c>
      <c r="AA113" s="19" t="n"/>
      <c r="AB113" s="19" t="n"/>
      <c r="AC113" s="19" t="n"/>
      <c r="AD113" s="19" t="n"/>
      <c r="AE113" s="21" t="n"/>
      <c r="AF113" s="22">
        <f>IF(N113="","",N113*AE113)</f>
        <v/>
      </c>
      <c r="AG113" s="19" t="n"/>
      <c r="AH113" s="19" t="n"/>
      <c r="AI113" s="19" t="n"/>
      <c r="AJ113" s="19" t="n"/>
      <c r="AK113" s="19" t="n"/>
      <c r="AL113" s="19" t="n"/>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verfügbar</t>
        </is>
      </c>
      <c r="AA116" s="19" t="n"/>
      <c r="AB116" s="19" t="inlineStr">
        <is>
          <t>Schwarzwald</t>
        </is>
      </c>
      <c r="AC116" s="19" t="n"/>
      <c r="AD116" s="19" t="n"/>
      <c r="AE116" s="21" t="n"/>
      <c r="AF116" s="22">
        <f>IF(N116="","",N116*AE116)</f>
        <v/>
      </c>
      <c r="AG116" s="19" t="n"/>
      <c r="AH116" s="19" t="n"/>
      <c r="AI116" s="19" t="n"/>
      <c r="AJ116" s="19" t="n"/>
      <c r="AK116" s="19" t="n"/>
      <c r="AL116" s="19" t="n"/>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verfügbar</t>
        </is>
      </c>
      <c r="AA126" s="19" t="inlineStr">
        <is>
          <t>IKEA</t>
        </is>
      </c>
      <c r="AB126" s="19" t="n"/>
      <c r="AC126" s="19" t="n"/>
      <c r="AD126" s="19" t="n"/>
      <c r="AE126" s="21" t="n"/>
      <c r="AF126" s="22">
        <f>IF(N126="","",N126*AE126)</f>
        <v/>
      </c>
      <c r="AG126" s="19" t="n"/>
      <c r="AH126" s="19" t="n"/>
      <c r="AI126" s="19" t="n"/>
      <c r="AJ126" s="19" t="n"/>
      <c r="AK126" s="19" t="n"/>
      <c r="AL126" s="19" t="n"/>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verfügbar</t>
        </is>
      </c>
      <c r="AA127" s="19" t="n"/>
      <c r="AB127" s="19" t="n"/>
      <c r="AC127" s="19" t="n"/>
      <c r="AD127" s="19" t="n"/>
      <c r="AE127" s="21" t="n"/>
      <c r="AF127" s="22">
        <f>IF(N127="","",N127*AE127)</f>
        <v/>
      </c>
      <c r="AG127" s="19" t="n"/>
      <c r="AH127" s="19" t="n"/>
      <c r="AI127" s="19" t="n"/>
      <c r="AJ127" s="19" t="n"/>
      <c r="AK127" s="19" t="n"/>
      <c r="AL127" s="19" t="n"/>
      <c r="AM127" s="18" t="n"/>
      <c r="AN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verfügbar</t>
        </is>
      </c>
      <c r="AA128" s="19" t="n"/>
      <c r="AB128" s="19" t="n"/>
      <c r="AC128" s="19" t="n"/>
      <c r="AD128" s="19" t="n"/>
      <c r="AE128" s="21" t="n"/>
      <c r="AF128" s="22">
        <f>IF(N128="","",N128*AE128)</f>
        <v/>
      </c>
      <c r="AG128" s="19" t="n"/>
      <c r="AH128" s="19" t="n"/>
      <c r="AI128" s="19" t="n"/>
      <c r="AJ128" s="19" t="n"/>
      <c r="AK128" s="19" t="n"/>
      <c r="AL128" s="19" t="n"/>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verfügbar</t>
        </is>
      </c>
      <c r="AA134" s="19" t="inlineStr">
        <is>
          <t>IKEA</t>
        </is>
      </c>
      <c r="AB134" s="19" t="n"/>
      <c r="AC134" s="19" t="n"/>
      <c r="AD134" s="19" t="n"/>
      <c r="AE134" s="21" t="n"/>
      <c r="AF134" s="22">
        <f>IF(N134="","",N134*AE134)</f>
        <v/>
      </c>
      <c r="AG134" s="19" t="n"/>
      <c r="AH134" s="19" t="n"/>
      <c r="AI134" s="19" t="n"/>
      <c r="AJ134" s="19" t="n"/>
      <c r="AK134" s="19" t="n"/>
      <c r="AL134" s="19" t="n"/>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verfügbar</t>
        </is>
      </c>
      <c r="AA137" s="19" t="n"/>
      <c r="AB137" s="19" t="inlineStr">
        <is>
          <t>Außenbereich</t>
        </is>
      </c>
      <c r="AC137" s="19" t="n"/>
      <c r="AD137" s="19" t="n"/>
      <c r="AE137" s="21" t="n"/>
      <c r="AF137" s="22">
        <f>IF(N137="","",N137*AE137)</f>
        <v/>
      </c>
      <c r="AG137" s="19" t="n"/>
      <c r="AH137" s="19" t="n"/>
      <c r="AI137" s="19" t="n"/>
      <c r="AJ137" s="19" t="n"/>
      <c r="AK137" s="19" t="n"/>
      <c r="AL137" s="19" t="n"/>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verfügbar</t>
        </is>
      </c>
      <c r="AA138" s="19" t="inlineStr">
        <is>
          <t>Weber</t>
        </is>
      </c>
      <c r="AB138" s="19" t="inlineStr">
        <is>
          <t>Außenbereich</t>
        </is>
      </c>
      <c r="AC138" s="19" t="n"/>
      <c r="AD138" s="19" t="n"/>
      <c r="AE138" s="21" t="n"/>
      <c r="AF138" s="22">
        <f>IF(N138="","",N138*AE138)</f>
        <v/>
      </c>
      <c r="AG138" s="19" t="n"/>
      <c r="AH138" s="19" t="n"/>
      <c r="AI138" s="19" t="n"/>
      <c r="AJ138" s="19" t="n"/>
      <c r="AK138" s="19" t="n"/>
      <c r="AL138" s="19" t="n"/>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verfügbar</t>
        </is>
      </c>
      <c r="AA148" s="19" t="n"/>
      <c r="AB148" s="19" t="inlineStr">
        <is>
          <t>Garderobe</t>
        </is>
      </c>
      <c r="AC148" s="19" t="n"/>
      <c r="AD148" s="19" t="n"/>
      <c r="AE148" s="21" t="n"/>
      <c r="AF148" s="22">
        <f>IF(N148="","",N148*AE148)</f>
        <v/>
      </c>
      <c r="AG148" s="19" t="n"/>
      <c r="AH148" s="19" t="n"/>
      <c r="AI148" s="19" t="n"/>
      <c r="AJ148" s="19" t="n"/>
      <c r="AK148" s="19" t="n"/>
      <c r="AL148" s="19" t="n"/>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entfällt</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verfügbar</t>
        </is>
      </c>
      <c r="AA155" s="19" t="inlineStr">
        <is>
          <t>Mr Maria</t>
        </is>
      </c>
      <c r="AB155" s="19" t="inlineStr">
        <is>
          <t>Designklassiker</t>
        </is>
      </c>
      <c r="AC155" s="19" t="n"/>
      <c r="AD155" s="19" t="n"/>
      <c r="AE155" s="21" t="n"/>
      <c r="AF155" s="22">
        <f>IF(N155="","",N155*AE155)</f>
        <v/>
      </c>
      <c r="AG155" s="19" t="n"/>
      <c r="AH155" s="19" t="n"/>
      <c r="AI155" s="19" t="n"/>
      <c r="AJ155" s="19" t="n"/>
      <c r="AK155" s="19" t="n"/>
      <c r="AL155" s="19" t="n"/>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verfügbar</t>
        </is>
      </c>
      <c r="AA159" s="19" t="n"/>
      <c r="AB159" s="19" t="n"/>
      <c r="AC159" s="19" t="n"/>
      <c r="AD159" s="19" t="n"/>
      <c r="AE159" s="21" t="n"/>
      <c r="AF159" s="22">
        <f>IF(N159="","",N159*AE159)</f>
        <v/>
      </c>
      <c r="AG159" s="19" t="n"/>
      <c r="AH159" s="19" t="n"/>
      <c r="AI159" s="19" t="n"/>
      <c r="AJ159" s="19" t="n"/>
      <c r="AK159" s="19" t="n"/>
      <c r="AL159" s="19" t="n"/>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verfügbar</t>
        </is>
      </c>
      <c r="AA160" s="19" t="n"/>
      <c r="AB160" s="19" t="n"/>
      <c r="AC160" s="19" t="n"/>
      <c r="AD160" s="19" t="n"/>
      <c r="AE160" s="21" t="n"/>
      <c r="AF160" s="22">
        <f>IF(N160="","",N160*AE160)</f>
        <v/>
      </c>
      <c r="AG160" s="19" t="n"/>
      <c r="AH160" s="19" t="n"/>
      <c r="AI160" s="19" t="n"/>
      <c r="AJ160" s="19" t="n"/>
      <c r="AK160" s="19" t="n"/>
      <c r="AL160" s="19" t="n"/>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verfügbar</t>
        </is>
      </c>
      <c r="AA161" s="19" t="n"/>
      <c r="AB161" s="19" t="n"/>
      <c r="AC161" s="19" t="n"/>
      <c r="AD161" s="19" t="n"/>
      <c r="AE161" s="21" t="n"/>
      <c r="AF161" s="22">
        <f>IF(N161="","",N161*AE161)</f>
        <v/>
      </c>
      <c r="AG161" s="19" t="n"/>
      <c r="AH161" s="19" t="n"/>
      <c r="AI161" s="19" t="n"/>
      <c r="AJ161" s="19" t="n"/>
      <c r="AK161" s="19" t="n"/>
      <c r="AL161" s="19" t="n"/>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verfügbar</t>
        </is>
      </c>
      <c r="AA165" s="19" t="inlineStr">
        <is>
          <t>IKEA</t>
        </is>
      </c>
      <c r="AB165" s="19" t="n"/>
      <c r="AC165" s="19" t="n"/>
      <c r="AD165" s="19" t="n"/>
      <c r="AE165" s="21" t="n"/>
      <c r="AF165" s="22">
        <f>IF(N165="","",N165*AE165)</f>
        <v/>
      </c>
      <c r="AG165" s="19" t="n"/>
      <c r="AH165" s="19" t="n"/>
      <c r="AI165" s="19" t="n"/>
      <c r="AJ165" s="19" t="n"/>
      <c r="AK165" s="19" t="n"/>
      <c r="AL165" s="19" t="n"/>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F-175</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verfügbar</t>
        </is>
      </c>
      <c r="AA179" s="19" t="inlineStr">
        <is>
          <t>Wesco</t>
        </is>
      </c>
      <c r="AB179" s="19" t="n"/>
      <c r="AC179" s="19" t="n"/>
      <c r="AD179" s="19" t="n"/>
      <c r="AE179" s="21" t="n"/>
      <c r="AF179" s="22">
        <f>IF(N179="","",N179*AE179)</f>
        <v/>
      </c>
      <c r="AG179" s="19" t="n"/>
      <c r="AH179" s="19" t="n"/>
      <c r="AI179" s="19" t="n"/>
      <c r="AJ179" s="19" t="n"/>
      <c r="AK179" s="19" t="n"/>
      <c r="AL179" s="19" t="n"/>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verfügbar</t>
        </is>
      </c>
      <c r="AA184" s="19" t="inlineStr">
        <is>
          <t>IKEA</t>
        </is>
      </c>
      <c r="AB184" s="19" t="n"/>
      <c r="AC184" s="19" t="n"/>
      <c r="AD184" s="19" t="n"/>
      <c r="AE184" s="21" t="n"/>
      <c r="AF184" s="22">
        <f>IF(N184="","",N184*AE184)</f>
        <v/>
      </c>
      <c r="AG184" s="19" t="n"/>
      <c r="AH184" s="19" t="n"/>
      <c r="AI184" s="19" t="n"/>
      <c r="AJ184" s="19" t="n"/>
      <c r="AK184" s="19" t="n"/>
      <c r="AL184" s="19" t="n"/>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verfügbar</t>
        </is>
      </c>
      <c r="AA186" s="19" t="inlineStr">
        <is>
          <t>IKEA</t>
        </is>
      </c>
      <c r="AB186" s="19" t="n"/>
      <c r="AC186" s="19" t="n"/>
      <c r="AD186" s="19" t="n"/>
      <c r="AE186" s="21" t="n"/>
      <c r="AF186" s="22">
        <f>IF(N186="","",N186*AE186)</f>
        <v/>
      </c>
      <c r="AG186" s="19" t="n"/>
      <c r="AH186" s="19" t="n"/>
      <c r="AI186" s="19" t="n"/>
      <c r="AJ186" s="19" t="n"/>
      <c r="AK186" s="19" t="n"/>
      <c r="AL186" s="19" t="n"/>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verfügbar</t>
        </is>
      </c>
      <c r="AA194" s="19" t="n"/>
      <c r="AB194" s="19" t="n"/>
      <c r="AC194" s="19" t="n"/>
      <c r="AD194" s="19" t="n"/>
      <c r="AE194" s="21" t="n"/>
      <c r="AF194" s="22">
        <f>IF(N194="","",N194*AE194)</f>
        <v/>
      </c>
      <c r="AG194" s="19" t="n"/>
      <c r="AH194" s="19" t="n"/>
      <c r="AI194" s="19" t="n"/>
      <c r="AJ194" s="19" t="n"/>
      <c r="AK194" s="19" t="n"/>
      <c r="AL194" s="19" t="n"/>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verfügbar</t>
        </is>
      </c>
      <c r="AA195" s="19" t="inlineStr">
        <is>
          <t>IKEA</t>
        </is>
      </c>
      <c r="AB195" s="19" t="n"/>
      <c r="AC195" s="19" t="n"/>
      <c r="AD195" s="19" t="n"/>
      <c r="AE195" s="21" t="n"/>
      <c r="AF195" s="22">
        <f>IF(N195="","",N195*AE195)</f>
        <v/>
      </c>
      <c r="AG195" s="19" t="n"/>
      <c r="AH195" s="19" t="n"/>
      <c r="AI195" s="19" t="n"/>
      <c r="AJ195" s="19" t="n"/>
      <c r="AK195" s="19" t="n"/>
      <c r="AL195" s="19" t="n"/>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verfügbar</t>
        </is>
      </c>
      <c r="AA201" s="19" t="inlineStr">
        <is>
          <t>Stokke</t>
        </is>
      </c>
      <c r="AB201" s="19" t="inlineStr">
        <is>
          <t>Designklassiker</t>
        </is>
      </c>
      <c r="AC201" s="19" t="n"/>
      <c r="AD201" s="19" t="n"/>
      <c r="AE201" s="21" t="n"/>
      <c r="AF201" s="22">
        <f>IF(N201="","",N201*AE201)</f>
        <v/>
      </c>
      <c r="AG201" s="19" t="n"/>
      <c r="AH201" s="19" t="n"/>
      <c r="AI201" s="19" t="n"/>
      <c r="AJ201" s="19" t="n"/>
      <c r="AK201" s="19" t="n"/>
      <c r="AL201" s="19" t="n"/>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verfügbar</t>
        </is>
      </c>
      <c r="AA203" s="19" t="n"/>
      <c r="AB203" s="19" t="n"/>
      <c r="AC203" s="19" t="n"/>
      <c r="AD203" s="19" t="n"/>
      <c r="AE203" s="21" t="n"/>
      <c r="AF203" s="22">
        <f>IF(N203="","",N203*AE203)</f>
        <v/>
      </c>
      <c r="AG203" s="19" t="n"/>
      <c r="AH203" s="19" t="n"/>
      <c r="AI203" s="19" t="n"/>
      <c r="AJ203" s="19" t="n"/>
      <c r="AK203" s="19" t="n"/>
      <c r="AL203" s="19" t="n"/>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verfügbar</t>
        </is>
      </c>
      <c r="AA206" s="19" t="inlineStr">
        <is>
          <t>Wehrfritz</t>
        </is>
      </c>
      <c r="AB206" s="19" t="n"/>
      <c r="AC206" s="19" t="n"/>
      <c r="AD206" s="19" t="n"/>
      <c r="AE206" s="21" t="n"/>
      <c r="AF206" s="22">
        <f>IF(N206="","",N206*AE206)</f>
        <v/>
      </c>
      <c r="AG206" s="19" t="n"/>
      <c r="AH206" s="19" t="n"/>
      <c r="AI206" s="19" t="n"/>
      <c r="AJ206" s="19" t="n"/>
      <c r="AK206" s="19" t="n"/>
      <c r="AL206" s="19" t="n"/>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verfügbar</t>
        </is>
      </c>
      <c r="AA212" s="19" t="inlineStr">
        <is>
          <t>Bauknecht</t>
        </is>
      </c>
      <c r="AB212" s="19" t="n"/>
      <c r="AC212" s="19" t="n"/>
      <c r="AD212" s="19" t="n"/>
      <c r="AE212" s="21" t="n"/>
      <c r="AF212" s="22">
        <f>IF(N212="","",N212*AE212)</f>
        <v/>
      </c>
      <c r="AG212" s="19" t="n"/>
      <c r="AH212" s="19" t="n"/>
      <c r="AI212" s="19" t="n"/>
      <c r="AJ212" s="19" t="n"/>
      <c r="AK212" s="19" t="n"/>
      <c r="AL212" s="19" t="n"/>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verfügbar</t>
        </is>
      </c>
      <c r="AA213" s="19" t="n"/>
      <c r="AB213" s="19" t="n"/>
      <c r="AC213" s="19" t="n"/>
      <c r="AD213" s="19" t="n"/>
      <c r="AE213" s="21" t="n"/>
      <c r="AF213" s="22">
        <f>IF(N213="","",N213*AE213)</f>
        <v/>
      </c>
      <c r="AG213" s="19" t="n"/>
      <c r="AH213" s="19" t="n"/>
      <c r="AI213" s="19" t="n"/>
      <c r="AJ213" s="19" t="n"/>
      <c r="AK213" s="19" t="n"/>
      <c r="AL213" s="19" t="n"/>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verfügbar</t>
        </is>
      </c>
      <c r="AA216" s="19" t="n"/>
      <c r="AB216" s="19" t="inlineStr">
        <is>
          <t>Rollenspiel</t>
        </is>
      </c>
      <c r="AC216" s="19" t="n"/>
      <c r="AD216" s="19" t="n"/>
      <c r="AE216" s="21" t="n"/>
      <c r="AF216" s="22">
        <f>IF(N216="","",N216*AE216)</f>
        <v/>
      </c>
      <c r="AG216" s="19" t="n"/>
      <c r="AH216" s="19" t="n"/>
      <c r="AI216" s="19" t="n"/>
      <c r="AJ216" s="19" t="n"/>
      <c r="AK216" s="19" t="n"/>
      <c r="AL216" s="19" t="n"/>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verfügbar</t>
        </is>
      </c>
      <c r="AA222" s="19" t="n"/>
      <c r="AB222" s="19" t="n"/>
      <c r="AC222" s="19" t="n"/>
      <c r="AD222" s="19" t="n"/>
      <c r="AE222" s="21" t="n"/>
      <c r="AF222" s="22">
        <f>IF(N222="","",N222*AE222)</f>
        <v/>
      </c>
      <c r="AG222" s="19" t="n"/>
      <c r="AH222" s="19" t="n"/>
      <c r="AI222" s="19" t="n"/>
      <c r="AJ222" s="19" t="n"/>
      <c r="AK222" s="19" t="n"/>
      <c r="AL222" s="19" t="n"/>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für Kinder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verfügbar</t>
        </is>
      </c>
      <c r="AA231" s="19" t="n"/>
      <c r="AB231" s="19" t="n"/>
      <c r="AC231" s="19" t="n"/>
      <c r="AD231" s="19" t="n"/>
      <c r="AE231" s="21" t="n"/>
      <c r="AF231" s="22">
        <f>IF(N231="","",N231*AE231)</f>
        <v/>
      </c>
      <c r="AG231" s="19" t="n"/>
      <c r="AH231" s="19" t="n"/>
      <c r="AI231" s="19" t="n"/>
      <c r="AJ231" s="19" t="n"/>
      <c r="AK231" s="19" t="n"/>
      <c r="AL231" s="19" t="n"/>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verfügbar</t>
        </is>
      </c>
      <c r="AA238" s="19" t="n"/>
      <c r="AB238" s="19" t="n"/>
      <c r="AC238" s="19" t="n"/>
      <c r="AD238" s="19" t="n"/>
      <c r="AE238" s="21" t="n"/>
      <c r="AF238" s="22">
        <f>IF(N238="","",N238*AE238)</f>
        <v/>
      </c>
      <c r="AG238" s="19" t="n"/>
      <c r="AH238" s="19" t="n"/>
      <c r="AI238" s="19" t="n"/>
      <c r="AJ238" s="19" t="n"/>
      <c r="AK238" s="19" t="n"/>
      <c r="AL238" s="19" t="n"/>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verfügbar</t>
        </is>
      </c>
      <c r="AA240" s="19" t="n"/>
      <c r="AB240" s="19" t="n"/>
      <c r="AC240" s="19" t="n"/>
      <c r="AD240" s="19" t="n"/>
      <c r="AE240" s="21" t="n"/>
      <c r="AF240" s="22">
        <f>IF(N240="","",N240*AE240)</f>
        <v/>
      </c>
      <c r="AG240" s="19" t="n"/>
      <c r="AH240" s="19" t="n"/>
      <c r="AI240" s="19" t="n"/>
      <c r="AJ240" s="19" t="n"/>
      <c r="AK240" s="19" t="n"/>
      <c r="AL240" s="19" t="n"/>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verfügbar</t>
        </is>
      </c>
      <c r="AA241" s="19" t="inlineStr">
        <is>
          <t>IKEA</t>
        </is>
      </c>
      <c r="AB241" s="19" t="n"/>
      <c r="AC241" s="19" t="n"/>
      <c r="AD241" s="19" t="n"/>
      <c r="AE241" s="21" t="n"/>
      <c r="AF241" s="22">
        <f>IF(N241="","",N241*AE241)</f>
        <v/>
      </c>
      <c r="AG241" s="19" t="n"/>
      <c r="AH241" s="19" t="n"/>
      <c r="AI241" s="19" t="n"/>
      <c r="AJ241" s="19" t="n"/>
      <c r="AK241" s="19" t="n"/>
      <c r="AL241" s="19" t="n"/>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verfügbar</t>
        </is>
      </c>
      <c r="AA246" s="19" t="n"/>
      <c r="AB246" s="19" t="n"/>
      <c r="AC246" s="19" t="n"/>
      <c r="AD246" s="19" t="n"/>
      <c r="AE246" s="21" t="n"/>
      <c r="AF246" s="22">
        <f>IF(N246="","",N246*AE246)</f>
        <v/>
      </c>
      <c r="AG246" s="19" t="n"/>
      <c r="AH246" s="19" t="n"/>
      <c r="AI246" s="19" t="n"/>
      <c r="AJ246" s="19" t="n"/>
      <c r="AK246" s="19" t="n"/>
      <c r="AL246" s="19" t="n"/>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verfügbar</t>
        </is>
      </c>
      <c r="AA250" s="19" t="n"/>
      <c r="AB250" s="19" t="n"/>
      <c r="AC250" s="19" t="n"/>
      <c r="AD250" s="19" t="n"/>
      <c r="AE250" s="21" t="n"/>
      <c r="AF250" s="22">
        <f>IF(N250="","",N250*AE250)</f>
        <v/>
      </c>
      <c r="AG250" s="19" t="n"/>
      <c r="AH250" s="19" t="n"/>
      <c r="AI250" s="19" t="n"/>
      <c r="AJ250" s="19" t="n"/>
      <c r="AK250" s="19" t="n"/>
      <c r="AL250" s="19" t="n"/>
      <c r="AM250" s="18" t="n"/>
      <c r="AN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verfügbar</t>
        </is>
      </c>
      <c r="AA257" s="19" t="inlineStr">
        <is>
          <t>BRIO</t>
        </is>
      </c>
      <c r="AB257" s="19" t="inlineStr">
        <is>
          <t>Rollenspiel</t>
        </is>
      </c>
      <c r="AC257" s="19" t="n"/>
      <c r="AD257" s="19" t="n"/>
      <c r="AE257" s="21" t="n"/>
      <c r="AF257" s="22">
        <f>IF(N257="","",N257*AE257)</f>
        <v/>
      </c>
      <c r="AG257" s="19" t="n"/>
      <c r="AH257" s="19" t="n"/>
      <c r="AI257" s="19" t="n"/>
      <c r="AJ257" s="19" t="n"/>
      <c r="AK257" s="19" t="n"/>
      <c r="AL257" s="19" t="n"/>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verfügbar</t>
        </is>
      </c>
      <c r="AA265" s="19" t="n"/>
      <c r="AB265" s="19" t="n"/>
      <c r="AC265" s="19" t="n"/>
      <c r="AD265" s="19" t="n"/>
      <c r="AE265" s="21" t="n"/>
      <c r="AF265" s="22">
        <f>IF(N265="","",N265*AE265)</f>
        <v/>
      </c>
      <c r="AG265" s="19" t="n"/>
      <c r="AH265" s="19" t="n"/>
      <c r="AI265" s="19" t="n"/>
      <c r="AJ265" s="19" t="n"/>
      <c r="AK265" s="19" t="n"/>
      <c r="AL265" s="19" t="n"/>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verfügbar</t>
        </is>
      </c>
      <c r="AA266" s="19" t="inlineStr">
        <is>
          <t>BENZ</t>
        </is>
      </c>
      <c r="AB266" s="19" t="n"/>
      <c r="AC266" s="19" t="n"/>
      <c r="AD266" s="19" t="n"/>
      <c r="AE266" s="21" t="n"/>
      <c r="AF266" s="22">
        <f>IF(N266="","",N266*AE266)</f>
        <v/>
      </c>
      <c r="AG266" s="19" t="n"/>
      <c r="AH266" s="19" t="n"/>
      <c r="AI266" s="19" t="n"/>
      <c r="AJ266" s="19" t="n"/>
      <c r="AK266" s="19" t="n"/>
      <c r="AL266" s="19" t="n"/>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verfügbar</t>
        </is>
      </c>
      <c r="AA269" s="19" t="n"/>
      <c r="AB269" s="19" t="n"/>
      <c r="AC269" s="19" t="n"/>
      <c r="AD269" s="19" t="n"/>
      <c r="AE269" s="21" t="n"/>
      <c r="AF269" s="22">
        <f>IF(N269="","",N269*AE269)</f>
        <v/>
      </c>
      <c r="AG269" s="19" t="n"/>
      <c r="AH269" s="19" t="n"/>
      <c r="AI269" s="19" t="n"/>
      <c r="AJ269" s="19" t="n"/>
      <c r="AK269" s="19" t="n"/>
      <c r="AL269" s="19" t="n"/>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verfügbar</t>
        </is>
      </c>
      <c r="AA271" s="19" t="n"/>
      <c r="AB271" s="19" t="n"/>
      <c r="AC271" s="19" t="n"/>
      <c r="AD271" s="19" t="n"/>
      <c r="AE271" s="21" t="n"/>
      <c r="AF271" s="22">
        <f>IF(N271="","",N271*AE271)</f>
        <v/>
      </c>
      <c r="AG271" s="19" t="n"/>
      <c r="AH271" s="19" t="n"/>
      <c r="AI271" s="19" t="n"/>
      <c r="AJ271" s="19" t="n"/>
      <c r="AK271" s="19" t="n"/>
      <c r="AL271" s="19" t="n"/>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verfügbar</t>
        </is>
      </c>
      <c r="AA272" s="19" t="inlineStr">
        <is>
          <t>Rody</t>
        </is>
      </c>
      <c r="AB272" s="19" t="n"/>
      <c r="AC272" s="19" t="n"/>
      <c r="AD272" s="19" t="n"/>
      <c r="AE272" s="21" t="n"/>
      <c r="AF272" s="22">
        <f>IF(N272="","",N272*AE272)</f>
        <v/>
      </c>
      <c r="AG272" s="19" t="n"/>
      <c r="AH272" s="19" t="n"/>
      <c r="AI272" s="19" t="n"/>
      <c r="AJ272" s="19" t="n"/>
      <c r="AK272" s="19" t="n"/>
      <c r="AL272" s="19" t="n"/>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verfügbar</t>
        </is>
      </c>
      <c r="AA274" s="19" t="inlineStr">
        <is>
          <t>Wesco</t>
        </is>
      </c>
      <c r="AB274" s="19" t="n"/>
      <c r="AC274" s="19" t="n"/>
      <c r="AD274" s="19" t="n"/>
      <c r="AE274" s="21" t="n"/>
      <c r="AF274" s="22">
        <f>IF(N274="","",N274*AE274)</f>
        <v/>
      </c>
      <c r="AG274" s="19" t="n"/>
      <c r="AH274" s="19" t="n"/>
      <c r="AI274" s="19" t="n"/>
      <c r="AJ274" s="19" t="n"/>
      <c r="AK274" s="19" t="n"/>
      <c r="AL274" s="19" t="n"/>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verfügbar</t>
        </is>
      </c>
      <c r="AA276" s="19" t="inlineStr">
        <is>
          <t>BIG</t>
        </is>
      </c>
      <c r="AB276" s="19" t="n"/>
      <c r="AC276" s="19" t="n"/>
      <c r="AD276" s="19" t="n"/>
      <c r="AE276" s="21" t="n"/>
      <c r="AF276" s="22">
        <f>IF(N276="","",N276*AE276)</f>
        <v/>
      </c>
      <c r="AG276" s="19" t="n"/>
      <c r="AH276" s="19" t="n"/>
      <c r="AI276" s="19" t="n"/>
      <c r="AJ276" s="19" t="n"/>
      <c r="AK276" s="19" t="n"/>
      <c r="AL276" s="19" t="n"/>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verfügbar</t>
        </is>
      </c>
      <c r="AA277" s="19" t="n"/>
      <c r="AB277" s="19" t="n"/>
      <c r="AC277" s="19" t="n"/>
      <c r="AD277" s="19" t="n"/>
      <c r="AE277" s="21" t="n"/>
      <c r="AF277" s="22">
        <f>IF(N277="","",N277*AE277)</f>
        <v/>
      </c>
      <c r="AG277" s="19" t="n"/>
      <c r="AH277" s="19" t="n"/>
      <c r="AI277" s="19" t="n"/>
      <c r="AJ277" s="19" t="n"/>
      <c r="AK277" s="19" t="n"/>
      <c r="AL277" s="19" t="n"/>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verfügbar</t>
        </is>
      </c>
      <c r="AA281" s="19" t="n"/>
      <c r="AB281" s="19" t="n"/>
      <c r="AC281" s="19" t="n"/>
      <c r="AD281" s="19" t="n"/>
      <c r="AE281" s="21" t="n"/>
      <c r="AF281" s="22">
        <f>IF(N281="","",N281*AE281)</f>
        <v/>
      </c>
      <c r="AG281" s="19" t="n"/>
      <c r="AH281" s="19" t="n"/>
      <c r="AI281" s="19" t="n"/>
      <c r="AJ281" s="19" t="n"/>
      <c r="AK281" s="19" t="n"/>
      <c r="AL281" s="19" t="n"/>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verfügbar</t>
        </is>
      </c>
      <c r="AA282" s="19" t="n"/>
      <c r="AB282" s="19" t="n"/>
      <c r="AC282" s="19" t="n"/>
      <c r="AD282" s="19" t="n"/>
      <c r="AE282" s="21" t="n"/>
      <c r="AF282" s="22">
        <f>IF(N282="","",N282*AE282)</f>
        <v/>
      </c>
      <c r="AG282" s="19" t="n"/>
      <c r="AH282" s="19" t="n"/>
      <c r="AI282" s="19" t="n"/>
      <c r="AJ282" s="19" t="n"/>
      <c r="AK282" s="19" t="n"/>
      <c r="AL282" s="19" t="n"/>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verfügbar</t>
        </is>
      </c>
      <c r="AA285" s="19" t="n"/>
      <c r="AB285" s="19" t="n"/>
      <c r="AC285" s="19" t="n"/>
      <c r="AD285" s="19" t="n"/>
      <c r="AE285" s="21" t="n"/>
      <c r="AF285" s="22">
        <f>IF(N285="","",N285*AE285)</f>
        <v/>
      </c>
      <c r="AG285" s="19" t="n"/>
      <c r="AH285" s="19" t="n"/>
      <c r="AI285" s="19" t="n"/>
      <c r="AJ285" s="19" t="n"/>
      <c r="AK285" s="19" t="n"/>
      <c r="AL285" s="19" t="n"/>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verfügbar</t>
        </is>
      </c>
      <c r="AA286" s="19" t="n"/>
      <c r="AB286" s="19" t="n"/>
      <c r="AC286" s="19" t="n"/>
      <c r="AD286" s="19" t="n"/>
      <c r="AE286" s="21" t="n"/>
      <c r="AF286" s="22">
        <f>IF(N286="","",N286*AE286)</f>
        <v/>
      </c>
      <c r="AG286" s="19" t="n"/>
      <c r="AH286" s="19" t="n"/>
      <c r="AI286" s="19" t="n"/>
      <c r="AJ286" s="19" t="n"/>
      <c r="AK286" s="19" t="n"/>
      <c r="AL286" s="19" t="n"/>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verfügbar</t>
        </is>
      </c>
      <c r="AA288" s="19" t="n"/>
      <c r="AB288" s="19" t="n"/>
      <c r="AC288" s="19" t="n"/>
      <c r="AD288" s="19" t="n"/>
      <c r="AE288" s="21" t="n"/>
      <c r="AF288" s="22">
        <f>IF(N288="","",N288*AE288)</f>
        <v/>
      </c>
      <c r="AG288" s="19" t="n"/>
      <c r="AH288" s="19" t="n"/>
      <c r="AI288" s="19" t="n"/>
      <c r="AJ288" s="19" t="n"/>
      <c r="AK288" s="19" t="n"/>
      <c r="AL288" s="19" t="n"/>
      <c r="AM288" s="18" t="n"/>
      <c r="AN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verfügbar</t>
        </is>
      </c>
      <c r="AA296" s="19" t="n"/>
      <c r="AB296" s="19" t="n"/>
      <c r="AC296" s="19" t="n"/>
      <c r="AD296" s="19" t="n"/>
      <c r="AE296" s="21" t="n"/>
      <c r="AF296" s="22">
        <f>IF(N296="","",N296*AE296)</f>
        <v/>
      </c>
      <c r="AG296" s="19" t="n"/>
      <c r="AH296" s="19" t="n"/>
      <c r="AI296" s="19" t="n"/>
      <c r="AJ296" s="19" t="n"/>
      <c r="AK296" s="19" t="n"/>
      <c r="AL296" s="19" t="n"/>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verfügbar</t>
        </is>
      </c>
      <c r="AA301" s="19" t="inlineStr">
        <is>
          <t>IKEA</t>
        </is>
      </c>
      <c r="AB301" s="19" t="n"/>
      <c r="AC301" s="19" t="n"/>
      <c r="AD301" s="19" t="n"/>
      <c r="AE301" s="21" t="n"/>
      <c r="AF301" s="22">
        <f>IF(N301="","",N301*AE301)</f>
        <v/>
      </c>
      <c r="AG301" s="19" t="n"/>
      <c r="AH301" s="19" t="n"/>
      <c r="AI301" s="19" t="n"/>
      <c r="AJ301" s="19" t="n"/>
      <c r="AK301" s="19" t="n"/>
      <c r="AL301" s="19" t="n"/>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verfügbar</t>
        </is>
      </c>
      <c r="AA303" s="19" t="n"/>
      <c r="AB303" s="19" t="n"/>
      <c r="AC303" s="19" t="n"/>
      <c r="AD303" s="19" t="n"/>
      <c r="AE303" s="21" t="n"/>
      <c r="AF303" s="22">
        <f>IF(N303="","",N303*AE303)</f>
        <v/>
      </c>
      <c r="AG303" s="19" t="n"/>
      <c r="AH303" s="19" t="n"/>
      <c r="AI303" s="19" t="n"/>
      <c r="AJ303" s="19" t="n"/>
      <c r="AK303" s="19" t="n"/>
      <c r="AL303" s="19" t="n"/>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verfügbar</t>
        </is>
      </c>
      <c r="AA313" s="19" t="n"/>
      <c r="AB313" s="19" t="n"/>
      <c r="AC313" s="19" t="n"/>
      <c r="AD313" s="19" t="n"/>
      <c r="AE313" s="21" t="n"/>
      <c r="AF313" s="22">
        <f>IF(N313="","",N313*AE313)</f>
        <v/>
      </c>
      <c r="AG313" s="19" t="n"/>
      <c r="AH313" s="19" t="n"/>
      <c r="AI313" s="19" t="n"/>
      <c r="AJ313" s="19" t="n"/>
      <c r="AK313" s="19" t="n"/>
      <c r="AL313" s="19" t="n"/>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verfügbar</t>
        </is>
      </c>
      <c r="AA320" s="19" t="n"/>
      <c r="AB320" s="19" t="n"/>
      <c r="AC320" s="19" t="n"/>
      <c r="AD320" s="19" t="n"/>
      <c r="AE320" s="21" t="n"/>
      <c r="AF320" s="22">
        <f>IF(N320="","",N320*AE320)</f>
        <v/>
      </c>
      <c r="AG320" s="19" t="n"/>
      <c r="AH320" s="19" t="n"/>
      <c r="AI320" s="19" t="n"/>
      <c r="AJ320" s="19" t="n"/>
      <c r="AK320" s="19" t="n"/>
      <c r="AL320" s="19" t="n"/>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verfügbar</t>
        </is>
      </c>
      <c r="AA322" s="19" t="inlineStr">
        <is>
          <t>IKEA</t>
        </is>
      </c>
      <c r="AB322" s="19" t="n"/>
      <c r="AC322" s="19" t="n"/>
      <c r="AD322" s="19" t="n"/>
      <c r="AE322" s="21" t="n"/>
      <c r="AF322" s="22">
        <f>IF(N322="","",N322*AE322)</f>
        <v/>
      </c>
      <c r="AG322" s="19" t="n"/>
      <c r="AH322" s="19" t="n"/>
      <c r="AI322" s="19" t="n"/>
      <c r="AJ322" s="19" t="n"/>
      <c r="AK322" s="19" t="n"/>
      <c r="AL322" s="19" t="n"/>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verfügbar</t>
        </is>
      </c>
      <c r="AA323" s="19" t="n"/>
      <c r="AB323" s="19" t="n"/>
      <c r="AC323" s="19" t="n"/>
      <c r="AD323" s="19" t="n"/>
      <c r="AE323" s="21" t="n"/>
      <c r="AF323" s="22">
        <f>IF(N323="","",N323*AE323)</f>
        <v/>
      </c>
      <c r="AG323" s="19" t="n"/>
      <c r="AH323" s="19" t="n"/>
      <c r="AI323" s="19" t="n"/>
      <c r="AJ323" s="19" t="n"/>
      <c r="AK323" s="19" t="n"/>
      <c r="AL323" s="19" t="n"/>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verfügbar</t>
        </is>
      </c>
      <c r="AA324" s="19" t="n"/>
      <c r="AB324" s="19" t="n"/>
      <c r="AC324" s="19" t="n"/>
      <c r="AD324" s="19" t="n"/>
      <c r="AE324" s="21" t="n"/>
      <c r="AF324" s="22">
        <f>IF(N324="","",N324*AE324)</f>
        <v/>
      </c>
      <c r="AG324" s="19" t="n"/>
      <c r="AH324" s="19" t="n"/>
      <c r="AI324" s="19" t="n"/>
      <c r="AJ324" s="19" t="n"/>
      <c r="AK324" s="19" t="n"/>
      <c r="AL324" s="19" t="n"/>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verfügbar</t>
        </is>
      </c>
      <c r="AA328" s="19" t="n"/>
      <c r="AB328" s="19" t="inlineStr">
        <is>
          <t>Garderobe</t>
        </is>
      </c>
      <c r="AC328" s="19" t="n"/>
      <c r="AD328" s="19" t="n"/>
      <c r="AE328" s="21" t="n"/>
      <c r="AF328" s="22">
        <f>IF(N328="","",N328*AE328)</f>
        <v/>
      </c>
      <c r="AG328" s="19" t="n"/>
      <c r="AH328" s="19" t="n"/>
      <c r="AI328" s="19" t="n"/>
      <c r="AJ328" s="19" t="n"/>
      <c r="AK328" s="19" t="n"/>
      <c r="AL328" s="19" t="n"/>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verfügbar</t>
        </is>
      </c>
      <c r="AA336" s="19" t="inlineStr">
        <is>
          <t>IKEA</t>
        </is>
      </c>
      <c r="AB336" s="19" t="n"/>
      <c r="AC336" s="19" t="n"/>
      <c r="AD336" s="19" t="n"/>
      <c r="AE336" s="21" t="n"/>
      <c r="AF336" s="22">
        <f>IF(N336="","",N336*AE336)</f>
        <v/>
      </c>
      <c r="AG336" s="19" t="n"/>
      <c r="AH336" s="19" t="n"/>
      <c r="AI336" s="19" t="n"/>
      <c r="AJ336" s="19" t="n"/>
      <c r="AK336" s="19" t="n"/>
      <c r="AL336" s="19" t="n"/>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verfügbar</t>
        </is>
      </c>
      <c r="AA337" s="19" t="n"/>
      <c r="AB337" s="19" t="n"/>
      <c r="AC337" s="19" t="n"/>
      <c r="AD337" s="19" t="n"/>
      <c r="AE337" s="21" t="n"/>
      <c r="AF337" s="22">
        <f>IF(N337="","",N337*AE337)</f>
        <v/>
      </c>
      <c r="AG337" s="19" t="n"/>
      <c r="AH337" s="19" t="n"/>
      <c r="AI337" s="19" t="n"/>
      <c r="AJ337" s="19" t="n"/>
      <c r="AK337" s="19" t="n"/>
      <c r="AL337" s="19" t="n"/>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verfügbar</t>
        </is>
      </c>
      <c r="AA345" s="19" t="n"/>
      <c r="AB345" s="19" t="n"/>
      <c r="AC345" s="19" t="n"/>
      <c r="AD345" s="19" t="n"/>
      <c r="AE345" s="21" t="n"/>
      <c r="AF345" s="22">
        <f>IF(N345="","",N345*AE345)</f>
        <v/>
      </c>
      <c r="AG345" s="19" t="n"/>
      <c r="AH345" s="19" t="n"/>
      <c r="AI345" s="19" t="n"/>
      <c r="AJ345" s="19" t="n"/>
      <c r="AK345" s="19" t="n"/>
      <c r="AL345" s="19" t="n"/>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verfügbar</t>
        </is>
      </c>
      <c r="AA355" s="19" t="n"/>
      <c r="AB355" s="19" t="inlineStr">
        <is>
          <t>Schlafen und Wickeln</t>
        </is>
      </c>
      <c r="AC355" s="19" t="n"/>
      <c r="AD355" s="19" t="n"/>
      <c r="AE355" s="21" t="n"/>
      <c r="AF355" s="22">
        <f>IF(N355="","",N355*AE355)</f>
        <v/>
      </c>
      <c r="AG355" s="19" t="n"/>
      <c r="AH355" s="19" t="n"/>
      <c r="AI355" s="19" t="n"/>
      <c r="AJ355" s="19" t="n"/>
      <c r="AK355" s="19" t="n"/>
      <c r="AL355" s="19" t="n"/>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verfügbar</t>
        </is>
      </c>
      <c r="AA359" s="19" t="inlineStr">
        <is>
          <t>IKEA</t>
        </is>
      </c>
      <c r="AB359" s="19" t="n"/>
      <c r="AC359" s="19" t="n"/>
      <c r="AD359" s="19" t="n"/>
      <c r="AE359" s="21" t="n"/>
      <c r="AF359" s="22">
        <f>IF(N359="","",N359*AE359)</f>
        <v/>
      </c>
      <c r="AG359" s="19" t="n"/>
      <c r="AH359" s="19" t="n"/>
      <c r="AI359" s="19" t="n"/>
      <c r="AJ359" s="19" t="n"/>
      <c r="AK359" s="19" t="n"/>
      <c r="AL359" s="19" t="n"/>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verfügbar</t>
        </is>
      </c>
      <c r="AA360" s="19" t="n"/>
      <c r="AB360" s="19" t="n"/>
      <c r="AC360" s="19" t="n"/>
      <c r="AD360" s="19" t="n"/>
      <c r="AE360" s="21" t="n"/>
      <c r="AF360" s="22">
        <f>IF(N360="","",N360*AE360)</f>
        <v/>
      </c>
      <c r="AG360" s="19" t="n"/>
      <c r="AH360" s="19" t="n"/>
      <c r="AI360" s="19" t="n"/>
      <c r="AJ360" s="19" t="n"/>
      <c r="AK360" s="19" t="n"/>
      <c r="AL360" s="19" t="n"/>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verfügbar</t>
        </is>
      </c>
      <c r="AA363" s="19" t="n"/>
      <c r="AB363" s="19" t="n"/>
      <c r="AC363" s="19" t="n"/>
      <c r="AD363" s="19" t="n"/>
      <c r="AE363" s="21" t="n"/>
      <c r="AF363" s="22">
        <f>IF(N363="","",N363*AE363)</f>
        <v/>
      </c>
      <c r="AG363" s="19" t="n"/>
      <c r="AH363" s="19" t="n"/>
      <c r="AI363" s="19" t="n"/>
      <c r="AJ363" s="19" t="n"/>
      <c r="AK363" s="19" t="n"/>
      <c r="AL363" s="19" t="n"/>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verfügbar</t>
        </is>
      </c>
      <c r="AA365" s="19" t="inlineStr">
        <is>
          <t>Wesco</t>
        </is>
      </c>
      <c r="AB365" s="19" t="inlineStr">
        <is>
          <t>Schlafen und Wickeln</t>
        </is>
      </c>
      <c r="AC365" s="19" t="n"/>
      <c r="AD365" s="19" t="n"/>
      <c r="AE365" s="21" t="n"/>
      <c r="AF365" s="22">
        <f>IF(N365="","",N365*AE365)</f>
        <v/>
      </c>
      <c r="AG365" s="19" t="n"/>
      <c r="AH365" s="19" t="n"/>
      <c r="AI365" s="19" t="n"/>
      <c r="AJ365" s="19" t="n"/>
      <c r="AK365" s="19" t="n"/>
      <c r="AL365" s="19" t="n"/>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verfügbar</t>
        </is>
      </c>
      <c r="AA369" s="19" t="inlineStr">
        <is>
          <t>Baby Jogger</t>
        </is>
      </c>
      <c r="AB369" s="19" t="n"/>
      <c r="AC369" s="19" t="n"/>
      <c r="AD369" s="19" t="n"/>
      <c r="AE369" s="21" t="n"/>
      <c r="AF369" s="22">
        <f>IF(N369="","",N369*AE369)</f>
        <v/>
      </c>
      <c r="AG369" s="19" t="n"/>
      <c r="AH369" s="19" t="n"/>
      <c r="AI369" s="19" t="n"/>
      <c r="AJ369" s="19" t="n"/>
      <c r="AK369" s="19" t="n"/>
      <c r="AL369" s="19" t="n"/>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verfügbar</t>
        </is>
      </c>
      <c r="AA370" s="19" t="n"/>
      <c r="AB370" s="19" t="n"/>
      <c r="AC370" s="19" t="n"/>
      <c r="AD370" s="19" t="n"/>
      <c r="AE370" s="21" t="n"/>
      <c r="AF370" s="22">
        <f>IF(N370="","",N370*AE370)</f>
        <v/>
      </c>
      <c r="AG370" s="19" t="n"/>
      <c r="AH370" s="19" t="n"/>
      <c r="AI370" s="19" t="n"/>
      <c r="AJ370" s="19" t="n"/>
      <c r="AK370" s="19" t="n"/>
      <c r="AL370" s="19" t="n"/>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verfügbar</t>
        </is>
      </c>
      <c r="AA372" s="19" t="n"/>
      <c r="AB372" s="19" t="n"/>
      <c r="AC372" s="19" t="n"/>
      <c r="AD372" s="19" t="n"/>
      <c r="AE372" s="21" t="n"/>
      <c r="AF372" s="22">
        <f>IF(N372="","",N372*AE372)</f>
        <v/>
      </c>
      <c r="AG372" s="19" t="n"/>
      <c r="AH372" s="19" t="n"/>
      <c r="AI372" s="19" t="n"/>
      <c r="AJ372" s="19" t="n"/>
      <c r="AK372" s="19" t="n"/>
      <c r="AL372" s="19" t="n"/>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verfügbar</t>
        </is>
      </c>
      <c r="AA376" s="19" t="inlineStr">
        <is>
          <t>Stokke</t>
        </is>
      </c>
      <c r="AB376" s="19" t="inlineStr">
        <is>
          <t>Designklassiker</t>
        </is>
      </c>
      <c r="AC376" s="19" t="n"/>
      <c r="AD376" s="19" t="n"/>
      <c r="AE376" s="21" t="n"/>
      <c r="AF376" s="22">
        <f>IF(N376="","",N376*AE376)</f>
        <v/>
      </c>
      <c r="AG376" s="19" t="n"/>
      <c r="AH376" s="19" t="n"/>
      <c r="AI376" s="19" t="n"/>
      <c r="AJ376" s="19" t="n"/>
      <c r="AK376" s="19" t="n"/>
      <c r="AL376" s="19" t="n"/>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verfügbar</t>
        </is>
      </c>
      <c r="AA381" s="19" t="n"/>
      <c r="AB381" s="19" t="n"/>
      <c r="AC381" s="19" t="n"/>
      <c r="AD381" s="19" t="n"/>
      <c r="AE381" s="21" t="n"/>
      <c r="AF381" s="22">
        <f>IF(N381="","",N381*AE381)</f>
        <v/>
      </c>
      <c r="AG381" s="19" t="n"/>
      <c r="AH381" s="19" t="n"/>
      <c r="AI381" s="19" t="n"/>
      <c r="AJ381" s="19" t="n"/>
      <c r="AK381" s="19" t="n"/>
      <c r="AL381" s="19" t="n"/>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verfügbar</t>
        </is>
      </c>
      <c r="AA387" s="19" t="n"/>
      <c r="AB387" s="19" t="n"/>
      <c r="AC387" s="19" t="n"/>
      <c r="AD387" s="19" t="n"/>
      <c r="AE387" s="21" t="n"/>
      <c r="AF387" s="22">
        <f>IF(N387="","",N387*AE387)</f>
        <v/>
      </c>
      <c r="AG387" s="19" t="n"/>
      <c r="AH387" s="19" t="n"/>
      <c r="AI387" s="19" t="n"/>
      <c r="AJ387" s="19" t="n"/>
      <c r="AK387" s="19" t="n"/>
      <c r="AL387" s="19" t="n"/>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verfügbar</t>
        </is>
      </c>
      <c r="AA397" s="19" t="inlineStr">
        <is>
          <t>IKEA</t>
        </is>
      </c>
      <c r="AB397" s="19" t="inlineStr">
        <is>
          <t>Außenbereich</t>
        </is>
      </c>
      <c r="AC397" s="19" t="n"/>
      <c r="AD397" s="19" t="n"/>
      <c r="AE397" s="21" t="n"/>
      <c r="AF397" s="22">
        <f>IF(N397="","",N397*AE397)</f>
        <v/>
      </c>
      <c r="AG397" s="19" t="n"/>
      <c r="AH397" s="19" t="n"/>
      <c r="AI397" s="19" t="n"/>
      <c r="AJ397" s="19" t="n"/>
      <c r="AK397" s="19" t="n"/>
      <c r="AL397" s="19" t="n"/>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nein</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verfügbar</t>
        </is>
      </c>
      <c r="AA415" s="19" t="inlineStr">
        <is>
          <t>Claas</t>
        </is>
      </c>
      <c r="AB415" s="19" t="inlineStr">
        <is>
          <t>Außenbereich</t>
        </is>
      </c>
      <c r="AC415" s="19" t="n"/>
      <c r="AD415" s="19" t="n"/>
      <c r="AE415" s="21" t="n"/>
      <c r="AF415" s="22">
        <f>IF(N415="","",N415*AE415)</f>
        <v/>
      </c>
      <c r="AG415" s="19" t="n"/>
      <c r="AH415" s="19" t="n"/>
      <c r="AI415" s="19" t="n"/>
      <c r="AJ415" s="19" t="n"/>
      <c r="AK415" s="19" t="n"/>
      <c r="AL415" s="19" t="n"/>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verfügbar</t>
        </is>
      </c>
      <c r="AA421" s="19" t="inlineStr">
        <is>
          <t>IKEA</t>
        </is>
      </c>
      <c r="AB421" s="19" t="n"/>
      <c r="AC421" s="19" t="n"/>
      <c r="AD421" s="19" t="n"/>
      <c r="AE421" s="21" t="n"/>
      <c r="AF421" s="22">
        <f>IF(N421="","",N421*AE421)</f>
        <v/>
      </c>
      <c r="AG421" s="19" t="n"/>
      <c r="AH421" s="19" t="n"/>
      <c r="AI421" s="19" t="n"/>
      <c r="AJ421" s="19" t="n"/>
      <c r="AK421" s="19" t="n"/>
      <c r="AL421" s="19" t="n"/>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verfügbar</t>
        </is>
      </c>
      <c r="AA425" s="19" t="n"/>
      <c r="AB425" s="19" t="n"/>
      <c r="AC425" s="19" t="n"/>
      <c r="AD425" s="19" t="n"/>
      <c r="AE425" s="21" t="n"/>
      <c r="AF425" s="22">
        <f>IF(N425="","",N425*AE425)</f>
        <v/>
      </c>
      <c r="AG425" s="19" t="n"/>
      <c r="AH425" s="19" t="n"/>
      <c r="AI425" s="19" t="n"/>
      <c r="AJ425" s="19" t="n"/>
      <c r="AK425" s="19" t="n"/>
      <c r="AL425" s="19" t="n"/>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verfügbar</t>
        </is>
      </c>
      <c r="AA426" s="19" t="n"/>
      <c r="AB426" s="19" t="n"/>
      <c r="AC426" s="19" t="n"/>
      <c r="AD426" s="19" t="n"/>
      <c r="AE426" s="21" t="n"/>
      <c r="AF426" s="22">
        <f>IF(N426="","",N426*AE426)</f>
        <v/>
      </c>
      <c r="AG426" s="19" t="n"/>
      <c r="AH426" s="19" t="n"/>
      <c r="AI426" s="19" t="n"/>
      <c r="AJ426" s="19" t="n"/>
      <c r="AK426" s="19" t="n"/>
      <c r="AL426" s="19" t="n"/>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verfügbar</t>
        </is>
      </c>
      <c r="AA427" s="19" t="n"/>
      <c r="AB427" s="19" t="n"/>
      <c r="AC427" s="19" t="n"/>
      <c r="AD427" s="19" t="n"/>
      <c r="AE427" s="21" t="n"/>
      <c r="AF427" s="22">
        <f>IF(N427="","",N427*AE427)</f>
        <v/>
      </c>
      <c r="AG427" s="19" t="n"/>
      <c r="AH427" s="19" t="n"/>
      <c r="AI427" s="19" t="n"/>
      <c r="AJ427" s="19" t="n"/>
      <c r="AK427" s="19" t="n"/>
      <c r="AL427" s="19" t="n"/>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verfügbar</t>
        </is>
      </c>
      <c r="AA430" s="19" t="inlineStr">
        <is>
          <t>Staufen</t>
        </is>
      </c>
      <c r="AB430" s="19" t="inlineStr">
        <is>
          <t>Bastelsets Staufen</t>
        </is>
      </c>
      <c r="AC430" s="19" t="n"/>
      <c r="AD430" s="19" t="n"/>
      <c r="AE430" s="21" t="n"/>
      <c r="AF430" s="22">
        <f>IF(N430="","",N430*AE430)</f>
        <v/>
      </c>
      <c r="AG430" s="19" t="n"/>
      <c r="AH430" s="19" t="n"/>
      <c r="AI430" s="19" t="n"/>
      <c r="AJ430" s="19" t="n"/>
      <c r="AK430" s="19" t="n"/>
      <c r="AL430" s="19" t="n"/>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verfügbar</t>
        </is>
      </c>
      <c r="AA444" s="19" t="n"/>
      <c r="AB444" s="19" t="n"/>
      <c r="AC444" s="19" t="n"/>
      <c r="AD444" s="19" t="n"/>
      <c r="AE444" s="21" t="n"/>
      <c r="AF444" s="22">
        <f>IF(N444="","",N444*AE444)</f>
        <v/>
      </c>
      <c r="AG444" s="19" t="n"/>
      <c r="AH444" s="19" t="n"/>
      <c r="AI444" s="19" t="n"/>
      <c r="AJ444" s="19" t="n"/>
      <c r="AK444" s="19" t="n"/>
      <c r="AL444" s="19" t="n"/>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verfügbar</t>
        </is>
      </c>
      <c r="AA449" s="19" t="inlineStr">
        <is>
          <t>Bruder</t>
        </is>
      </c>
      <c r="AB449" s="19" t="n"/>
      <c r="AC449" s="19" t="n"/>
      <c r="AD449" s="19" t="n"/>
      <c r="AE449" s="21" t="n"/>
      <c r="AF449" s="22">
        <f>IF(N449="","",N449*AE449)</f>
        <v/>
      </c>
      <c r="AG449" s="19" t="n"/>
      <c r="AH449" s="19" t="n"/>
      <c r="AI449" s="19" t="n"/>
      <c r="AJ449" s="19" t="n"/>
      <c r="AK449" s="19" t="n"/>
      <c r="AL449" s="19" t="n"/>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verfügbar</t>
        </is>
      </c>
      <c r="AA450" s="19" t="inlineStr">
        <is>
          <t>Bruder</t>
        </is>
      </c>
      <c r="AB450" s="19" t="n"/>
      <c r="AC450" s="19" t="n"/>
      <c r="AD450" s="19" t="n"/>
      <c r="AE450" s="21" t="n"/>
      <c r="AF450" s="22">
        <f>IF(N450="","",N450*AE450)</f>
        <v/>
      </c>
      <c r="AG450" s="19" t="n"/>
      <c r="AH450" s="19" t="n"/>
      <c r="AI450" s="19" t="n"/>
      <c r="AJ450" s="19" t="n"/>
      <c r="AK450" s="19" t="n"/>
      <c r="AL450" s="19" t="n"/>
      <c r="AM450" s="18" t="n"/>
      <c r="AN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verfügbar</t>
        </is>
      </c>
      <c r="AA451" s="19" t="inlineStr">
        <is>
          <t>Bruder</t>
        </is>
      </c>
      <c r="AB451" s="19" t="n"/>
      <c r="AC451" s="19" t="n"/>
      <c r="AD451" s="19" t="n"/>
      <c r="AE451" s="21" t="n"/>
      <c r="AF451" s="22">
        <f>IF(N451="","",N451*AE451)</f>
        <v/>
      </c>
      <c r="AG451" s="19" t="n"/>
      <c r="AH451" s="19" t="n"/>
      <c r="AI451" s="19" t="n"/>
      <c r="AJ451" s="19" t="n"/>
      <c r="AK451" s="19" t="n"/>
      <c r="AL451" s="19" t="n"/>
      <c r="AM451" s="18" t="n"/>
      <c r="AN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verfügbar</t>
        </is>
      </c>
      <c r="AA453" s="19" t="inlineStr">
        <is>
          <t>Bruder</t>
        </is>
      </c>
      <c r="AB453" s="19" t="n"/>
      <c r="AC453" s="19" t="n"/>
      <c r="AD453" s="19" t="n"/>
      <c r="AE453" s="21" t="n"/>
      <c r="AF453" s="22">
        <f>IF(N453="","",N453*AE453)</f>
        <v/>
      </c>
      <c r="AG453" s="19" t="n"/>
      <c r="AH453" s="19" t="n"/>
      <c r="AI453" s="19" t="n"/>
      <c r="AJ453" s="19" t="n"/>
      <c r="AK453" s="19" t="n"/>
      <c r="AL453" s="19" t="n"/>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verfügbar</t>
        </is>
      </c>
      <c r="AA455" s="19" t="inlineStr">
        <is>
          <t>Bruder</t>
        </is>
      </c>
      <c r="AB455" s="19" t="n"/>
      <c r="AC455" s="19" t="n"/>
      <c r="AD455" s="19" t="n"/>
      <c r="AE455" s="21" t="n"/>
      <c r="AF455" s="22">
        <f>IF(N455="","",N455*AE455)</f>
        <v/>
      </c>
      <c r="AG455" s="19" t="n"/>
      <c r="AH455" s="19" t="n"/>
      <c r="AI455" s="19" t="n"/>
      <c r="AJ455" s="19" t="n"/>
      <c r="AK455" s="19" t="n"/>
      <c r="AL455" s="19" t="n"/>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verfügbar</t>
        </is>
      </c>
      <c r="AA457" s="19" t="n"/>
      <c r="AB457" s="19" t="n"/>
      <c r="AC457" s="19" t="n"/>
      <c r="AD457" s="19" t="n"/>
      <c r="AE457" s="21" t="n"/>
      <c r="AF457" s="22">
        <f>IF(N457="","",N457*AE457)</f>
        <v/>
      </c>
      <c r="AG457" s="19" t="n"/>
      <c r="AH457" s="19" t="n"/>
      <c r="AI457" s="19" t="n"/>
      <c r="AJ457" s="19" t="n"/>
      <c r="AK457" s="19" t="n"/>
      <c r="AL457" s="19" t="n"/>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verfügbar</t>
        </is>
      </c>
      <c r="AA459" s="19" t="inlineStr">
        <is>
          <t>Winther</t>
        </is>
      </c>
      <c r="AB459" s="19" t="inlineStr">
        <is>
          <t>Außenbereich</t>
        </is>
      </c>
      <c r="AC459" s="19" t="n"/>
      <c r="AD459" s="19" t="n"/>
      <c r="AE459" s="21" t="n"/>
      <c r="AF459" s="22">
        <f>IF(N459="","",N459*AE459)</f>
        <v/>
      </c>
      <c r="AG459" s="19" t="n"/>
      <c r="AH459" s="19" t="n"/>
      <c r="AI459" s="19" t="n"/>
      <c r="AJ459" s="19" t="n"/>
      <c r="AK459" s="19" t="n"/>
      <c r="AL459" s="19" t="n"/>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verfügbar</t>
        </is>
      </c>
      <c r="AA460" s="19" t="inlineStr">
        <is>
          <t>Winther</t>
        </is>
      </c>
      <c r="AB460" s="19" t="inlineStr">
        <is>
          <t>Außenbereich</t>
        </is>
      </c>
      <c r="AC460" s="19" t="n"/>
      <c r="AD460" s="19" t="n"/>
      <c r="AE460" s="21" t="n"/>
      <c r="AF460" s="22">
        <f>IF(N460="","",N460*AE460)</f>
        <v/>
      </c>
      <c r="AG460" s="19" t="n"/>
      <c r="AH460" s="19" t="n"/>
      <c r="AI460" s="19" t="n"/>
      <c r="AJ460" s="19" t="n"/>
      <c r="AK460" s="19" t="n"/>
      <c r="AL460" s="19" t="n"/>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verfügbar</t>
        </is>
      </c>
      <c r="AA461" s="19" t="n"/>
      <c r="AB461" s="19" t="n"/>
      <c r="AC461" s="19" t="n"/>
      <c r="AD461" s="19" t="n"/>
      <c r="AE461" s="21" t="n"/>
      <c r="AF461" s="22">
        <f>IF(N461="","",N461*AE461)</f>
        <v/>
      </c>
      <c r="AG461" s="19" t="n"/>
      <c r="AH461" s="19" t="n"/>
      <c r="AI461" s="19" t="n"/>
      <c r="AJ461" s="19" t="n"/>
      <c r="AK461" s="19" t="n"/>
      <c r="AL461" s="19" t="n"/>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verfügbar</t>
        </is>
      </c>
      <c r="AA463" s="19" t="inlineStr">
        <is>
          <t>Winther</t>
        </is>
      </c>
      <c r="AB463" s="19" t="inlineStr">
        <is>
          <t>Außenbereich</t>
        </is>
      </c>
      <c r="AC463" s="19" t="n"/>
      <c r="AD463" s="19" t="n"/>
      <c r="AE463" s="21" t="n"/>
      <c r="AF463" s="22">
        <f>IF(N463="","",N463*AE463)</f>
        <v/>
      </c>
      <c r="AG463" s="19" t="n"/>
      <c r="AH463" s="19" t="n"/>
      <c r="AI463" s="19" t="n"/>
      <c r="AJ463" s="19" t="n"/>
      <c r="AK463" s="19" t="n"/>
      <c r="AL463" s="19" t="n"/>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verfügbar</t>
        </is>
      </c>
      <c r="AA464" s="19" t="inlineStr">
        <is>
          <t>Winther</t>
        </is>
      </c>
      <c r="AB464" s="19" t="inlineStr">
        <is>
          <t>Außenbereich</t>
        </is>
      </c>
      <c r="AC464" s="19" t="n"/>
      <c r="AD464" s="19" t="n"/>
      <c r="AE464" s="21" t="n"/>
      <c r="AF464" s="22">
        <f>IF(N464="","",N464*AE464)</f>
        <v/>
      </c>
      <c r="AG464" s="19" t="n"/>
      <c r="AH464" s="19" t="n"/>
      <c r="AI464" s="19" t="n"/>
      <c r="AJ464" s="19" t="n"/>
      <c r="AK464" s="19" t="n"/>
      <c r="AL464" s="19" t="n"/>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verfügbar</t>
        </is>
      </c>
      <c r="AA465" s="19" t="inlineStr">
        <is>
          <t>Winther</t>
        </is>
      </c>
      <c r="AB465" s="19" t="inlineStr">
        <is>
          <t>Außenbereich</t>
        </is>
      </c>
      <c r="AC465" s="19" t="n"/>
      <c r="AD465" s="19" t="n"/>
      <c r="AE465" s="21" t="n"/>
      <c r="AF465" s="22">
        <f>IF(N465="","",N465*AE465)</f>
        <v/>
      </c>
      <c r="AG465" s="19" t="n"/>
      <c r="AH465" s="19" t="n"/>
      <c r="AI465" s="19" t="n"/>
      <c r="AJ465" s="19" t="n"/>
      <c r="AK465" s="19" t="n"/>
      <c r="AL465" s="19" t="n"/>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verfügbar</t>
        </is>
      </c>
      <c r="AA466" s="19" t="inlineStr">
        <is>
          <t>Winther</t>
        </is>
      </c>
      <c r="AB466" s="19" t="inlineStr">
        <is>
          <t>Außenbereich</t>
        </is>
      </c>
      <c r="AC466" s="19" t="n"/>
      <c r="AD466" s="19" t="n"/>
      <c r="AE466" s="21" t="n"/>
      <c r="AF466" s="22">
        <f>IF(N466="","",N466*AE466)</f>
        <v/>
      </c>
      <c r="AG466" s="19" t="n"/>
      <c r="AH466" s="19" t="n"/>
      <c r="AI466" s="19" t="n"/>
      <c r="AJ466" s="19" t="n"/>
      <c r="AK466" s="19" t="n"/>
      <c r="AL466" s="19" t="n"/>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verfügbar</t>
        </is>
      </c>
      <c r="AA469" s="19" t="inlineStr">
        <is>
          <t>BIG</t>
        </is>
      </c>
      <c r="AB469" s="19" t="inlineStr">
        <is>
          <t>Außenbereich</t>
        </is>
      </c>
      <c r="AC469" s="19" t="n"/>
      <c r="AD469" s="19" t="n"/>
      <c r="AE469" s="21" t="n"/>
      <c r="AF469" s="22">
        <f>IF(N469="","",N469*AE469)</f>
        <v/>
      </c>
      <c r="AG469" s="19" t="n"/>
      <c r="AH469" s="19" t="n"/>
      <c r="AI469" s="19" t="n"/>
      <c r="AJ469" s="19" t="n"/>
      <c r="AK469" s="19" t="n"/>
      <c r="AL469" s="19" t="n"/>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1 grauer.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verfügbar</t>
        </is>
      </c>
      <c r="AA473" s="19" t="inlineStr">
        <is>
          <t>Puky</t>
        </is>
      </c>
      <c r="AB473" s="19" t="inlineStr">
        <is>
          <t>Außenbereich</t>
        </is>
      </c>
      <c r="AC473" s="19" t="n"/>
      <c r="AD473" s="19" t="n"/>
      <c r="AE473" s="21" t="n"/>
      <c r="AF473" s="22">
        <f>IF(N473="","",N473*AE473)</f>
        <v/>
      </c>
      <c r="AG473" s="19" t="n"/>
      <c r="AH473" s="19" t="n"/>
      <c r="AI473" s="19" t="n"/>
      <c r="AJ473" s="19" t="n"/>
      <c r="AK473" s="19" t="n"/>
      <c r="AL473" s="19" t="n"/>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verfügbar</t>
        </is>
      </c>
      <c r="AA474" s="19" t="inlineStr">
        <is>
          <t>Kettler</t>
        </is>
      </c>
      <c r="AB474" s="19" t="inlineStr">
        <is>
          <t>Außenbereich</t>
        </is>
      </c>
      <c r="AC474" s="19" t="n"/>
      <c r="AD474" s="19" t="n"/>
      <c r="AE474" s="21" t="n"/>
      <c r="AF474" s="22">
        <f>IF(N474="","",N474*AE474)</f>
        <v/>
      </c>
      <c r="AG474" s="19" t="n"/>
      <c r="AH474" s="19" t="n"/>
      <c r="AI474" s="19" t="n"/>
      <c r="AJ474" s="19" t="n"/>
      <c r="AK474" s="19" t="n"/>
      <c r="AL474" s="19" t="n"/>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verfügbar</t>
        </is>
      </c>
      <c r="AA476" s="19" t="n"/>
      <c r="AB476" s="19" t="n"/>
      <c r="AC476" s="19" t="n"/>
      <c r="AD476" s="19" t="n"/>
      <c r="AE476" s="21" t="n"/>
      <c r="AF476" s="22">
        <f>IF(N476="","",N476*AE476)</f>
        <v/>
      </c>
      <c r="AG476" s="19" t="n"/>
      <c r="AH476" s="19" t="n"/>
      <c r="AI476" s="19" t="n"/>
      <c r="AJ476" s="19" t="n"/>
      <c r="AK476" s="19" t="n"/>
      <c r="AL476" s="19" t="n"/>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verfügbar</t>
        </is>
      </c>
      <c r="AA484" s="19" t="inlineStr">
        <is>
          <t>Stokke</t>
        </is>
      </c>
      <c r="AB484" s="19" t="n"/>
      <c r="AC484" s="19" t="n"/>
      <c r="AD484" s="19" t="n"/>
      <c r="AE484" s="21" t="n"/>
      <c r="AF484" s="22">
        <f>IF(N484="","",N484*AE484)</f>
        <v/>
      </c>
      <c r="AG484" s="19" t="n"/>
      <c r="AH484" s="19" t="n"/>
      <c r="AI484" s="19" t="n"/>
      <c r="AJ484" s="19" t="n"/>
      <c r="AK484" s="19" t="n"/>
      <c r="AL484" s="19" t="n"/>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verfügbar</t>
        </is>
      </c>
      <c r="AA485" s="19" t="inlineStr">
        <is>
          <t>Peha-soft</t>
        </is>
      </c>
      <c r="AB485" s="19" t="n"/>
      <c r="AC485" s="19" t="n"/>
      <c r="AD485" s="19" t="n"/>
      <c r="AE485" s="21" t="n"/>
      <c r="AF485" s="22">
        <f>IF(N485="","",N485*AE485)</f>
        <v/>
      </c>
      <c r="AG485" s="19" t="n"/>
      <c r="AH485" s="19" t="n"/>
      <c r="AI485" s="19" t="n"/>
      <c r="AJ485" s="19" t="n"/>
      <c r="AK485" s="19" t="n"/>
      <c r="AL485" s="19" t="n"/>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verfügbar</t>
        </is>
      </c>
      <c r="AA489" s="19" t="inlineStr">
        <is>
          <t>HENDI</t>
        </is>
      </c>
      <c r="AB489" s="19" t="n"/>
      <c r="AC489" s="19" t="n"/>
      <c r="AD489" s="19" t="n"/>
      <c r="AE489" s="21" t="n"/>
      <c r="AF489" s="22">
        <f>IF(N489="","",N489*AE489)</f>
        <v/>
      </c>
      <c r="AG489" s="19" t="n"/>
      <c r="AH489" s="19" t="n"/>
      <c r="AI489" s="19" t="n"/>
      <c r="AJ489" s="19" t="n"/>
      <c r="AK489" s="19" t="n"/>
      <c r="AL489" s="19" t="n"/>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verfügbar</t>
        </is>
      </c>
      <c r="AA497" s="19" t="n"/>
      <c r="AB497" s="19" t="n"/>
      <c r="AC497" s="19" t="n"/>
      <c r="AD497" s="19" t="n"/>
      <c r="AE497" s="21" t="n"/>
      <c r="AF497" s="22">
        <f>IF(N497="","",N497*AE497)</f>
        <v/>
      </c>
      <c r="AG497" s="19" t="n"/>
      <c r="AH497" s="19" t="n"/>
      <c r="AI497" s="19" t="n"/>
      <c r="AJ497" s="19" t="n"/>
      <c r="AK497" s="19" t="n"/>
      <c r="AL497" s="19" t="n"/>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verfügbar</t>
        </is>
      </c>
      <c r="AA498" s="19" t="n"/>
      <c r="AB498" s="19" t="n"/>
      <c r="AC498" s="19" t="n"/>
      <c r="AD498" s="19" t="n"/>
      <c r="AE498" s="21" t="n"/>
      <c r="AF498" s="22">
        <f>IF(N498="","",N498*AE498)</f>
        <v/>
      </c>
      <c r="AG498" s="19" t="n"/>
      <c r="AH498" s="19" t="n"/>
      <c r="AI498" s="19" t="n"/>
      <c r="AJ498" s="19" t="n"/>
      <c r="AK498" s="19" t="n"/>
      <c r="AL498" s="19" t="n"/>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verfügbar</t>
        </is>
      </c>
      <c r="AA499" s="19" t="n"/>
      <c r="AB499" s="19" t="n"/>
      <c r="AC499" s="19" t="n"/>
      <c r="AD499" s="19" t="n"/>
      <c r="AE499" s="21" t="n"/>
      <c r="AF499" s="22">
        <f>IF(N499="","",N499*AE499)</f>
        <v/>
      </c>
      <c r="AG499" s="19" t="n"/>
      <c r="AH499" s="19" t="n"/>
      <c r="AI499" s="19" t="n"/>
      <c r="AJ499" s="19" t="n"/>
      <c r="AK499" s="19" t="n"/>
      <c r="AL499" s="19" t="n"/>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6</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verfügbar</t>
        </is>
      </c>
      <c r="AA500" s="19" t="inlineStr">
        <is>
          <t>Carl IJN Kids</t>
        </is>
      </c>
      <c r="AB500" s="19" t="n"/>
      <c r="AC500" s="19" t="n"/>
      <c r="AD500" s="19" t="n"/>
      <c r="AE500" s="21" t="n"/>
      <c r="AF500" s="22">
        <f>IF(N500="","",N500*AE500)</f>
        <v/>
      </c>
      <c r="AG500" s="19" t="n"/>
      <c r="AH500" s="19" t="n"/>
      <c r="AI500" s="19" t="n"/>
      <c r="AJ500" s="19" t="n"/>
      <c r="AK500" s="19" t="n"/>
      <c r="AL500" s="19" t="n"/>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verfügbar</t>
        </is>
      </c>
      <c r="AA501" s="19" t="inlineStr">
        <is>
          <t>amilian</t>
        </is>
      </c>
      <c r="AB501" s="19" t="n"/>
      <c r="AC501" s="19" t="n"/>
      <c r="AD501" s="19" t="n"/>
      <c r="AE501" s="21" t="n"/>
      <c r="AF501" s="22">
        <f>IF(N501="","",N501*AE501)</f>
        <v/>
      </c>
      <c r="AG501" s="19" t="n"/>
      <c r="AH501" s="19" t="n"/>
      <c r="AI501" s="19" t="n"/>
      <c r="AJ501" s="19" t="n"/>
      <c r="AK501" s="19" t="n"/>
      <c r="AL501" s="19" t="n"/>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verfügbar</t>
        </is>
      </c>
      <c r="AA502" s="19" t="n"/>
      <c r="AB502" s="19" t="n"/>
      <c r="AC502" s="19" t="n"/>
      <c r="AD502" s="19" t="n"/>
      <c r="AE502" s="21" t="n"/>
      <c r="AF502" s="22">
        <f>IF(N502="","",N502*AE502)</f>
        <v/>
      </c>
      <c r="AG502" s="19" t="n"/>
      <c r="AH502" s="19" t="n"/>
      <c r="AI502" s="19" t="n"/>
      <c r="AJ502" s="19" t="n"/>
      <c r="AK502" s="19" t="n"/>
      <c r="AL502" s="19" t="n"/>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verfügbar</t>
        </is>
      </c>
      <c r="AA504" s="19" t="inlineStr">
        <is>
          <t>Bonky</t>
        </is>
      </c>
      <c r="AB504" s="19" t="n"/>
      <c r="AC504" s="19" t="n"/>
      <c r="AD504" s="19" t="n"/>
      <c r="AE504" s="21" t="n"/>
      <c r="AF504" s="22">
        <f>IF(N504="","",N504*AE504)</f>
        <v/>
      </c>
      <c r="AG504" s="19" t="n"/>
      <c r="AH504" s="19" t="n"/>
      <c r="AI504" s="19" t="n"/>
      <c r="AJ504" s="19" t="n"/>
      <c r="AK504" s="19" t="n"/>
      <c r="AL504" s="19" t="n"/>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verfügbar</t>
        </is>
      </c>
      <c r="AA505" s="19" t="inlineStr">
        <is>
          <t>KraftKids</t>
        </is>
      </c>
      <c r="AB505" s="19" t="n"/>
      <c r="AC505" s="19" t="n"/>
      <c r="AD505" s="19" t="n"/>
      <c r="AE505" s="21" t="n"/>
      <c r="AF505" s="22">
        <f>IF(N505="","",N505*AE505)</f>
        <v/>
      </c>
      <c r="AG505" s="19" t="n"/>
      <c r="AH505" s="19" t="n"/>
      <c r="AI505" s="19" t="n"/>
      <c r="AJ505" s="19" t="n"/>
      <c r="AK505" s="19" t="n"/>
      <c r="AL505" s="19" t="n"/>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gut</t>
        </is>
      </c>
      <c r="N506" s="17" t="n"/>
      <c r="O506" s="20">
        <f>F506-IF(N506="",0,N506)</f>
        <v/>
      </c>
      <c r="P506" s="19" t="inlineStr">
        <is>
          <t>ja</t>
        </is>
      </c>
      <c r="Q506" s="19" t="n"/>
      <c r="R506" s="21" t="n"/>
      <c r="S506" s="21" t="n">
        <v>30</v>
      </c>
      <c r="T506" s="19" t="inlineStr">
        <is>
          <t>Fix</t>
        </is>
      </c>
      <c r="U506" s="19" t="inlineStr">
        <is>
          <t>ok</t>
        </is>
      </c>
      <c r="V506" s="22">
        <f>O506*S506</f>
        <v/>
      </c>
      <c r="W506" s="16" t="inlineStr">
        <is>
          <t>nur Abholung</t>
        </is>
      </c>
      <c r="X506" s="16" t="inlineStr">
        <is>
          <t>F-695</t>
        </is>
      </c>
      <c r="Y506" s="19" t="inlineStr">
        <is>
          <t>ja</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gut</t>
        </is>
      </c>
      <c r="N507" s="17" t="n"/>
      <c r="O507" s="20">
        <f>F507-IF(N507="",0,N507)</f>
        <v/>
      </c>
      <c r="P507" s="19" t="inlineStr">
        <is>
          <t>ja</t>
        </is>
      </c>
      <c r="Q507" s="19" t="n"/>
      <c r="R507" s="21" t="n"/>
      <c r="S507" s="21" t="n">
        <v>45</v>
      </c>
      <c r="T507" s="19" t="inlineStr">
        <is>
          <t>Fix</t>
        </is>
      </c>
      <c r="U507" s="19" t="inlineStr">
        <is>
          <t>ok</t>
        </is>
      </c>
      <c r="V507" s="22">
        <f>O507*S507</f>
        <v/>
      </c>
      <c r="W507" s="16" t="inlineStr">
        <is>
          <t>nur Abholung</t>
        </is>
      </c>
      <c r="X507" s="16" t="inlineStr">
        <is>
          <t>F-696</t>
        </is>
      </c>
      <c r="Y507" s="19" t="inlineStr">
        <is>
          <t>ja</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gut</t>
        </is>
      </c>
      <c r="N508" s="17" t="n"/>
      <c r="O508" s="20">
        <f>F508-IF(N508="",0,N508)</f>
        <v/>
      </c>
      <c r="P508" s="19" t="inlineStr">
        <is>
          <t>ja</t>
        </is>
      </c>
      <c r="Q508" s="19" t="n"/>
      <c r="R508" s="21" t="n"/>
      <c r="S508" s="21" t="n">
        <v>1.5</v>
      </c>
      <c r="T508" s="19" t="inlineStr">
        <is>
          <t>Fix</t>
        </is>
      </c>
      <c r="U508" s="19" t="inlineStr">
        <is>
          <t>ok</t>
        </is>
      </c>
      <c r="V508" s="22">
        <f>O508*S508</f>
        <v/>
      </c>
      <c r="W508" s="16" t="inlineStr">
        <is>
          <t>nur Abholung</t>
        </is>
      </c>
      <c r="X508" s="16" t="inlineStr">
        <is>
          <t>F-697</t>
        </is>
      </c>
      <c r="Y508" s="19" t="inlineStr">
        <is>
          <t>ja</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45</v>
      </c>
      <c r="T509" s="19" t="inlineStr">
        <is>
          <t>Fix</t>
        </is>
      </c>
      <c r="U509" s="19" t="inlineStr">
        <is>
          <t>ok</t>
        </is>
      </c>
      <c r="V509" s="22">
        <f>O509*S509</f>
        <v/>
      </c>
      <c r="W509" s="16" t="inlineStr">
        <is>
          <t>nur Abholung</t>
        </is>
      </c>
      <c r="X509" s="16" t="inlineStr">
        <is>
          <t>F-698</t>
        </is>
      </c>
      <c r="Y509" s="19" t="inlineStr">
        <is>
          <t>ja</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gut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gut</t>
        </is>
      </c>
      <c r="N511" s="17" t="n"/>
      <c r="O511" s="20">
        <f>F511-IF(N511="",0,N511)</f>
        <v/>
      </c>
      <c r="P511" s="19" t="inlineStr">
        <is>
          <t>ja</t>
        </is>
      </c>
      <c r="Q511" s="19" t="n"/>
      <c r="R511" s="21" t="n"/>
      <c r="S511" s="21" t="n">
        <v>10</v>
      </c>
      <c r="T511" s="19" t="inlineStr">
        <is>
          <t>Fix</t>
        </is>
      </c>
      <c r="U511" s="19" t="inlineStr">
        <is>
          <t>ok</t>
        </is>
      </c>
      <c r="V511" s="22">
        <f>O511*S511</f>
        <v/>
      </c>
      <c r="W511" s="16" t="inlineStr">
        <is>
          <t>nur Abholung</t>
        </is>
      </c>
      <c r="X511" s="16" t="inlineStr">
        <is>
          <t>F-700</t>
        </is>
      </c>
      <c r="Y511" s="19" t="inlineStr">
        <is>
          <t>ja</t>
        </is>
      </c>
      <c r="Z511" s="19" t="inlineStr">
        <is>
          <t>verfügbar</t>
        </is>
      </c>
      <c r="AA511" s="19" t="n"/>
      <c r="AB511" s="19" t="n"/>
      <c r="AC511" s="19" t="n"/>
      <c r="AD511" s="19" t="n"/>
      <c r="AE511" s="21" t="n"/>
      <c r="AF511" s="22">
        <f>IF(N511="","",N511*AE511)</f>
        <v/>
      </c>
      <c r="AG511" s="19" t="n"/>
      <c r="AH511" s="19" t="n"/>
      <c r="AI511" s="19" t="n"/>
      <c r="AJ511" s="19" t="n"/>
      <c r="AK511" s="19" t="n"/>
      <c r="AL511" s="19" t="n"/>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gut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gut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gut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gut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gut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gut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gut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gut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gut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gut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gut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gut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gut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gut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gut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gut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gut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gut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gut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gut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gut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gut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gut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gut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1" t="n">
        <v>90</v>
      </c>
      <c r="T609" s="19" t="inlineStr">
        <is>
          <t>Fix</t>
        </is>
      </c>
      <c r="U609" s="19" t="inlineStr">
        <is>
          <t>ok</t>
        </is>
      </c>
      <c r="V609" s="22">
        <f>O609*S609</f>
        <v/>
      </c>
      <c r="W609" s="16" t="inlineStr">
        <is>
          <t>nur Abholung</t>
        </is>
      </c>
      <c r="X609" s="16" t="inlineStr">
        <is>
          <t>F-747</t>
        </is>
      </c>
      <c r="Y609" s="19" t="inlineStr">
        <is>
          <t>ja</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verfügbar</t>
        </is>
      </c>
      <c r="AA610" s="19" t="n"/>
      <c r="AB610" s="19" t="n"/>
      <c r="AC610" s="19" t="n"/>
      <c r="AD610" s="19" t="n"/>
      <c r="AE610" s="21" t="n"/>
      <c r="AF610" s="22">
        <f>IF(N610="","",N610*AE610)</f>
        <v/>
      </c>
      <c r="AG610" s="19" t="n"/>
      <c r="AH610" s="19" t="n"/>
      <c r="AI610" s="19" t="n"/>
      <c r="AJ610" s="19" t="n"/>
      <c r="AK610" s="19" t="n"/>
      <c r="AL610" s="19" t="n"/>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verfügbar</t>
        </is>
      </c>
      <c r="AA611" s="19" t="n"/>
      <c r="AB611" s="19" t="n"/>
      <c r="AC611" s="19" t="n"/>
      <c r="AD611" s="19" t="n"/>
      <c r="AE611" s="21" t="n"/>
      <c r="AF611" s="22">
        <f>IF(N611="","",N611*AE611)</f>
        <v/>
      </c>
      <c r="AG611" s="19" t="n"/>
      <c r="AH611" s="19" t="n"/>
      <c r="AI611" s="19" t="n"/>
      <c r="AJ611" s="19" t="n"/>
      <c r="AK611" s="19" t="n"/>
      <c r="AL611" s="19" t="n"/>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1" t="n">
        <v>45</v>
      </c>
      <c r="T612" s="19" t="inlineStr">
        <is>
          <t>Fix</t>
        </is>
      </c>
      <c r="U612" s="19" t="inlineStr">
        <is>
          <t>ok</t>
        </is>
      </c>
      <c r="V612" s="22">
        <f>O612*S612</f>
        <v/>
      </c>
      <c r="W612" s="16" t="inlineStr">
        <is>
          <t>nur Abholung</t>
        </is>
      </c>
      <c r="X612" s="16" t="inlineStr">
        <is>
          <t>F-775</t>
        </is>
      </c>
      <c r="Y612" s="19" t="inlineStr">
        <is>
          <t>ja</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entfällt</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entfällt</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entfällt</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 Sowie eine Packung mit ungefalteten Baumanhängern / Geschenkformen</t>
        </is>
      </c>
      <c r="H616" s="16" t="inlineStr">
        <is>
          <t>Deko</t>
        </is>
      </c>
      <c r="I616" s="16" t="n"/>
      <c r="J616" s="16" t="inlineStr">
        <is>
          <t>C</t>
        </is>
      </c>
      <c r="K616" s="16" t="inlineStr">
        <is>
          <t>Set</t>
        </is>
      </c>
      <c r="L616" s="19" t="n"/>
      <c r="M616" s="16" t="inlineStr">
        <is>
          <t>gut</t>
        </is>
      </c>
      <c r="N616" s="17" t="n"/>
      <c r="O616" s="20">
        <f>F616-IF(N616="",0,N616)</f>
        <v/>
      </c>
      <c r="P616" s="19" t="inlineStr">
        <is>
          <t>ja</t>
        </is>
      </c>
      <c r="Q616" s="19" t="n"/>
      <c r="R616" s="21" t="n"/>
      <c r="S616" s="21" t="n">
        <v>10</v>
      </c>
      <c r="T616" s="19" t="inlineStr">
        <is>
          <t>Fix</t>
        </is>
      </c>
      <c r="U616" s="19" t="inlineStr">
        <is>
          <t>ok</t>
        </is>
      </c>
      <c r="V616" s="22">
        <f>O616*S616</f>
        <v/>
      </c>
      <c r="W616" s="16" t="inlineStr">
        <is>
          <t>nur Abholung</t>
        </is>
      </c>
      <c r="X616" s="16" t="inlineStr">
        <is>
          <t>F-753</t>
        </is>
      </c>
      <c r="Y616" s="19" t="inlineStr">
        <is>
          <t>ja</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 Nur als Gesamtset erhältlich; Kein Einzelverkauf</t>
        </is>
      </c>
      <c r="H617" s="16" t="inlineStr">
        <is>
          <t>Deko</t>
        </is>
      </c>
      <c r="I617" s="16" t="n"/>
      <c r="J617" s="16" t="inlineStr">
        <is>
          <t>B</t>
        </is>
      </c>
      <c r="K617" s="16" t="inlineStr">
        <is>
          <t>Set</t>
        </is>
      </c>
      <c r="L617" s="19" t="n"/>
      <c r="M617" s="16" t="inlineStr">
        <is>
          <t>gut</t>
        </is>
      </c>
      <c r="N617" s="17" t="n"/>
      <c r="O617" s="20">
        <f>F617-IF(N617="",0,N617)</f>
        <v/>
      </c>
      <c r="P617" s="19" t="inlineStr">
        <is>
          <t>ja</t>
        </is>
      </c>
      <c r="Q617" s="19" t="n"/>
      <c r="R617" s="21" t="n"/>
      <c r="S617" s="21" t="n">
        <v>30</v>
      </c>
      <c r="T617" s="19" t="inlineStr">
        <is>
          <t>Fix</t>
        </is>
      </c>
      <c r="U617" s="19" t="inlineStr">
        <is>
          <t>ok</t>
        </is>
      </c>
      <c r="V617" s="22">
        <f>O617*S617</f>
        <v/>
      </c>
      <c r="W617" s="16" t="inlineStr">
        <is>
          <t>nur Abholung</t>
        </is>
      </c>
      <c r="X617" s="16" t="inlineStr">
        <is>
          <t>F-754</t>
        </is>
      </c>
      <c r="Y617" s="19" t="inlineStr">
        <is>
          <t>ja</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 Preis pro Stück</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1" t="n">
        <v>2</v>
      </c>
      <c r="T618" s="19" t="inlineStr">
        <is>
          <t>Fix</t>
        </is>
      </c>
      <c r="U618" s="19" t="inlineStr">
        <is>
          <t>ok</t>
        </is>
      </c>
      <c r="V618" s="22">
        <f>O618*S618</f>
        <v/>
      </c>
      <c r="W618" s="16" t="inlineStr">
        <is>
          <t>nur Abholung</t>
        </is>
      </c>
      <c r="X618" s="16" t="inlineStr">
        <is>
          <t>F-755</t>
        </is>
      </c>
      <c r="Y618" s="19" t="inlineStr">
        <is>
          <t>ja</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entfällt</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gut</t>
        </is>
      </c>
      <c r="N620" s="17" t="n"/>
      <c r="O620" s="20">
        <f>F620-IF(N620="",0,N620)</f>
        <v/>
      </c>
      <c r="P620" s="19" t="inlineStr">
        <is>
          <t>ja</t>
        </is>
      </c>
      <c r="Q620" s="19" t="n"/>
      <c r="R620" s="21" t="n"/>
      <c r="S620" s="21" t="n">
        <v>10</v>
      </c>
      <c r="T620" s="19" t="inlineStr">
        <is>
          <t>Fix</t>
        </is>
      </c>
      <c r="U620" s="19" t="inlineStr">
        <is>
          <t>ok</t>
        </is>
      </c>
      <c r="V620" s="22">
        <f>O620*S620</f>
        <v/>
      </c>
      <c r="W620" s="16" t="inlineStr">
        <is>
          <t>nur Abholung</t>
        </is>
      </c>
      <c r="X620" s="16" t="inlineStr">
        <is>
          <t>F-757</t>
        </is>
      </c>
      <c r="Y620" s="19" t="inlineStr">
        <is>
          <t>ja</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entfällt</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entfällt</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 Im Set erhältlich</t>
        </is>
      </c>
      <c r="H623" s="16" t="inlineStr">
        <is>
          <t>Deko</t>
        </is>
      </c>
      <c r="I623" s="16" t="n"/>
      <c r="J623" s="16" t="inlineStr">
        <is>
          <t>C</t>
        </is>
      </c>
      <c r="K623" s="16" t="inlineStr">
        <is>
          <t>Set</t>
        </is>
      </c>
      <c r="L623" s="19" t="n"/>
      <c r="M623" s="16" t="inlineStr">
        <is>
          <t>gut</t>
        </is>
      </c>
      <c r="N623" s="17" t="n"/>
      <c r="O623" s="20">
        <f>F623-IF(N623="",0,N623)</f>
        <v/>
      </c>
      <c r="P623" s="19" t="inlineStr">
        <is>
          <t>ja</t>
        </is>
      </c>
      <c r="Q623" s="19" t="n"/>
      <c r="R623" s="21" t="n"/>
      <c r="S623" s="21" t="n">
        <v>15</v>
      </c>
      <c r="T623" s="19" t="inlineStr">
        <is>
          <t>Fix</t>
        </is>
      </c>
      <c r="U623" s="19" t="inlineStr">
        <is>
          <t>ok</t>
        </is>
      </c>
      <c r="V623" s="22">
        <f>O623*S623</f>
        <v/>
      </c>
      <c r="W623" s="16" t="inlineStr">
        <is>
          <t>nur Abholung</t>
        </is>
      </c>
      <c r="X623" s="16" t="inlineStr">
        <is>
          <t>F-760</t>
        </is>
      </c>
      <c r="Y623" s="19" t="inlineStr">
        <is>
          <t>ja</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 Nur im Set erhältlich</t>
        </is>
      </c>
      <c r="H624" s="16" t="inlineStr">
        <is>
          <t>Deko</t>
        </is>
      </c>
      <c r="I624" s="16" t="n"/>
      <c r="J624" s="16" t="inlineStr">
        <is>
          <t>C</t>
        </is>
      </c>
      <c r="K624" s="16" t="inlineStr">
        <is>
          <t>Set</t>
        </is>
      </c>
      <c r="L624" s="19" t="n"/>
      <c r="M624" s="16" t="inlineStr">
        <is>
          <t>gut</t>
        </is>
      </c>
      <c r="N624" s="17" t="n"/>
      <c r="O624" s="20">
        <f>F624-IF(N624="",0,N624)</f>
        <v/>
      </c>
      <c r="P624" s="19" t="inlineStr">
        <is>
          <t>ja</t>
        </is>
      </c>
      <c r="Q624" s="19" t="n"/>
      <c r="R624" s="21" t="n"/>
      <c r="S624" s="21" t="n">
        <v>18</v>
      </c>
      <c r="T624" s="19" t="inlineStr">
        <is>
          <t>Fix</t>
        </is>
      </c>
      <c r="U624" s="19" t="inlineStr">
        <is>
          <t>ok</t>
        </is>
      </c>
      <c r="V624" s="22">
        <f>O624*S624</f>
        <v/>
      </c>
      <c r="W624" s="16" t="inlineStr">
        <is>
          <t>nur Abholung</t>
        </is>
      </c>
      <c r="X624" s="16" t="n"/>
      <c r="Y624" s="19" t="inlineStr">
        <is>
          <t>nein</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 1 Tanne leicht schief - wie auf dem Foto ersichtlich Nur im Set erhältlich</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1" t="n">
        <v>15</v>
      </c>
      <c r="T625" s="19" t="inlineStr">
        <is>
          <t>Fix</t>
        </is>
      </c>
      <c r="U625" s="19" t="inlineStr">
        <is>
          <t>ok</t>
        </is>
      </c>
      <c r="V625" s="22">
        <f>O625*S625</f>
        <v/>
      </c>
      <c r="W625" s="16" t="inlineStr">
        <is>
          <t>nur Abholung</t>
        </is>
      </c>
      <c r="X625" s="16" t="inlineStr">
        <is>
          <t>F-761</t>
        </is>
      </c>
      <c r="Y625" s="19" t="inlineStr">
        <is>
          <t>ja</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 Nur im Set erhältlich</t>
        </is>
      </c>
      <c r="H626" s="16" t="inlineStr">
        <is>
          <t>Deko</t>
        </is>
      </c>
      <c r="I626" s="16" t="n"/>
      <c r="J626" s="16" t="inlineStr">
        <is>
          <t>C</t>
        </is>
      </c>
      <c r="K626" s="16" t="inlineStr">
        <is>
          <t>Set</t>
        </is>
      </c>
      <c r="L626" s="19" t="n"/>
      <c r="M626" s="16" t="inlineStr">
        <is>
          <t>gut</t>
        </is>
      </c>
      <c r="N626" s="17" t="n"/>
      <c r="O626" s="20">
        <f>F626-IF(N626="",0,N626)</f>
        <v/>
      </c>
      <c r="P626" s="19" t="inlineStr">
        <is>
          <t>ja</t>
        </is>
      </c>
      <c r="Q626" s="19" t="n"/>
      <c r="R626" s="21" t="n"/>
      <c r="S626" s="21" t="n">
        <v>8</v>
      </c>
      <c r="T626" s="19" t="inlineStr">
        <is>
          <t>Fix</t>
        </is>
      </c>
      <c r="U626" s="19" t="inlineStr">
        <is>
          <t>ok</t>
        </is>
      </c>
      <c r="V626" s="22">
        <f>O626*S626</f>
        <v/>
      </c>
      <c r="W626" s="16" t="inlineStr">
        <is>
          <t>nur Abholung</t>
        </is>
      </c>
      <c r="X626" s="16" t="inlineStr">
        <is>
          <t>F-762</t>
        </is>
      </c>
      <c r="Y626" s="19" t="inlineStr">
        <is>
          <t>ja</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6 Stück Metallic-Dekoration (Fransen) originalverpackt, Neupreis: 9,99 pro Stück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1" t="n">
        <v>10</v>
      </c>
      <c r="T627" s="19" t="inlineStr">
        <is>
          <t>Fix</t>
        </is>
      </c>
      <c r="U627" s="19" t="inlineStr">
        <is>
          <t>ok</t>
        </is>
      </c>
      <c r="V627" s="22">
        <f>O627*S627</f>
        <v/>
      </c>
      <c r="W627" s="16" t="inlineStr">
        <is>
          <t>nur Abholung</t>
        </is>
      </c>
      <c r="X627" s="16" t="inlineStr">
        <is>
          <t>F-763</t>
        </is>
      </c>
      <c r="Y627" s="19" t="inlineStr">
        <is>
          <t>ja</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1" t="n">
        <v>10</v>
      </c>
      <c r="T628" s="19" t="inlineStr">
        <is>
          <t>Fix</t>
        </is>
      </c>
      <c r="U628" s="19" t="inlineStr">
        <is>
          <t>ok</t>
        </is>
      </c>
      <c r="V628" s="22">
        <f>O628*S628</f>
        <v/>
      </c>
      <c r="W628" s="16" t="inlineStr">
        <is>
          <t>nur Abholung</t>
        </is>
      </c>
      <c r="X628" s="16" t="inlineStr">
        <is>
          <t>F-764</t>
        </is>
      </c>
      <c r="Y628" s="19" t="inlineStr">
        <is>
          <t>ja</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1" t="n">
        <v>8</v>
      </c>
      <c r="T629" s="19" t="inlineStr">
        <is>
          <t>Fix</t>
        </is>
      </c>
      <c r="U629" s="19" t="inlineStr">
        <is>
          <t>ok</t>
        </is>
      </c>
      <c r="V629" s="22">
        <f>O629*S629</f>
        <v/>
      </c>
      <c r="W629" s="16" t="inlineStr">
        <is>
          <t>nur Abholung</t>
        </is>
      </c>
      <c r="X629" s="16" t="inlineStr">
        <is>
          <t>F-765</t>
        </is>
      </c>
      <c r="Y629" s="19" t="inlineStr">
        <is>
          <t>ja</t>
        </is>
      </c>
      <c r="Z629" s="19" t="inlineStr">
        <is>
          <t>verfügbar</t>
        </is>
      </c>
      <c r="AA629" s="19" t="n"/>
      <c r="AB629" s="19" t="inlineStr">
        <is>
          <t>Weihnachten</t>
        </is>
      </c>
      <c r="AC629" s="19" t="n"/>
      <c r="AD629" s="19" t="n"/>
      <c r="AE629" s="21" t="n"/>
      <c r="AF629" s="22">
        <f>IF(N629="","",N629*AE629)</f>
        <v/>
      </c>
      <c r="AG629" s="19" t="n"/>
      <c r="AH629" s="19" t="n"/>
      <c r="AI629" s="19" t="n"/>
      <c r="AJ629" s="19" t="n"/>
      <c r="AK629" s="19" t="n"/>
      <c r="AL629" s="19" t="n"/>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gut</t>
        </is>
      </c>
      <c r="N630" s="17" t="n"/>
      <c r="O630" s="20">
        <f>F630-IF(N630="",0,N630)</f>
        <v/>
      </c>
      <c r="P630" s="19" t="inlineStr">
        <is>
          <t>ja</t>
        </is>
      </c>
      <c r="Q630" s="19" t="n"/>
      <c r="R630" s="21" t="n"/>
      <c r="S630" s="21" t="n">
        <v>20</v>
      </c>
      <c r="T630" s="19" t="inlineStr">
        <is>
          <t>Fix</t>
        </is>
      </c>
      <c r="U630" s="19" t="inlineStr">
        <is>
          <t>ok</t>
        </is>
      </c>
      <c r="V630" s="22">
        <f>O630*S630</f>
        <v/>
      </c>
      <c r="W630" s="16" t="inlineStr">
        <is>
          <t>nur Abholung</t>
        </is>
      </c>
      <c r="X630" s="16" t="inlineStr">
        <is>
          <t>F-744</t>
        </is>
      </c>
      <c r="Y630" s="19" t="inlineStr">
        <is>
          <t>ja</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 Nur im Set erhältlich</t>
        </is>
      </c>
      <c r="H631" s="16" t="inlineStr">
        <is>
          <t>Deko</t>
        </is>
      </c>
      <c r="I631" s="16" t="n"/>
      <c r="J631" s="16" t="inlineStr">
        <is>
          <t>C</t>
        </is>
      </c>
      <c r="K631" s="16" t="inlineStr">
        <is>
          <t>Set</t>
        </is>
      </c>
      <c r="L631" s="19" t="n"/>
      <c r="M631" s="16" t="inlineStr">
        <is>
          <t>gut</t>
        </is>
      </c>
      <c r="N631" s="17" t="n"/>
      <c r="O631" s="20">
        <f>F631-IF(N631="",0,N631)</f>
        <v/>
      </c>
      <c r="P631" s="19" t="inlineStr">
        <is>
          <t>ja</t>
        </is>
      </c>
      <c r="Q631" s="19" t="n"/>
      <c r="R631" s="21" t="n"/>
      <c r="S631" s="21" t="n">
        <v>17</v>
      </c>
      <c r="T631" s="19" t="inlineStr">
        <is>
          <t>Fix</t>
        </is>
      </c>
      <c r="U631" s="19" t="inlineStr">
        <is>
          <t>ok</t>
        </is>
      </c>
      <c r="V631" s="22">
        <f>O631*S631</f>
        <v/>
      </c>
      <c r="W631" s="16" t="inlineStr">
        <is>
          <t>nur Abholung</t>
        </is>
      </c>
      <c r="X631" s="16" t="inlineStr">
        <is>
          <t>F-766</t>
        </is>
      </c>
      <c r="Y631" s="19" t="inlineStr">
        <is>
          <t>ja</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gut</t>
        </is>
      </c>
      <c r="N632" s="17" t="n"/>
      <c r="O632" s="20">
        <f>F632-IF(N632="",0,N632)</f>
        <v/>
      </c>
      <c r="P632" s="19" t="inlineStr">
        <is>
          <t>ja</t>
        </is>
      </c>
      <c r="Q632" s="19" t="n"/>
      <c r="R632" s="21" t="n"/>
      <c r="S632" s="21" t="n">
        <v>10</v>
      </c>
      <c r="T632" s="19" t="inlineStr">
        <is>
          <t>Fix</t>
        </is>
      </c>
      <c r="U632" s="19" t="inlineStr">
        <is>
          <t>ok</t>
        </is>
      </c>
      <c r="V632" s="22">
        <f>O632*S632</f>
        <v/>
      </c>
      <c r="W632" s="16" t="inlineStr">
        <is>
          <t>nur Abholung</t>
        </is>
      </c>
      <c r="X632" s="16" t="inlineStr">
        <is>
          <t>F-767</t>
        </is>
      </c>
      <c r="Y632" s="19" t="inlineStr">
        <is>
          <t>ja</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1" t="n">
        <v>5</v>
      </c>
      <c r="T633" s="19" t="inlineStr">
        <is>
          <t>Fix</t>
        </is>
      </c>
      <c r="U633" s="19" t="inlineStr">
        <is>
          <t>ok</t>
        </is>
      </c>
      <c r="V633" s="22">
        <f>O633*S633</f>
        <v/>
      </c>
      <c r="W633" s="16" t="inlineStr">
        <is>
          <t>nur Abholung</t>
        </is>
      </c>
      <c r="X633" s="16" t="inlineStr">
        <is>
          <t>F-768</t>
        </is>
      </c>
      <c r="Y633" s="19" t="inlineStr">
        <is>
          <t>ja</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 Nur als gesamtes abzugeben</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1" t="n">
        <v>6</v>
      </c>
      <c r="T634" s="19" t="inlineStr">
        <is>
          <t>Fix</t>
        </is>
      </c>
      <c r="U634" s="19" t="inlineStr">
        <is>
          <t>ok</t>
        </is>
      </c>
      <c r="V634" s="22">
        <f>O634*S634</f>
        <v/>
      </c>
      <c r="W634" s="16" t="inlineStr">
        <is>
          <t>nur Abholung</t>
        </is>
      </c>
      <c r="X634" s="16" t="inlineStr">
        <is>
          <t>F-769</t>
        </is>
      </c>
      <c r="Y634" s="19" t="inlineStr">
        <is>
          <t>ja</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1" t="n">
        <v>5</v>
      </c>
      <c r="T635" s="19" t="inlineStr">
        <is>
          <t>Fix</t>
        </is>
      </c>
      <c r="U635" s="19" t="inlineStr">
        <is>
          <t>ok</t>
        </is>
      </c>
      <c r="V635" s="22">
        <f>O635*S635</f>
        <v/>
      </c>
      <c r="W635" s="16" t="inlineStr">
        <is>
          <t>nur Abholung</t>
        </is>
      </c>
      <c r="X635" s="16" t="inlineStr">
        <is>
          <t>F-770</t>
        </is>
      </c>
      <c r="Y635" s="19" t="inlineStr">
        <is>
          <t>ja</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1" t="n">
        <v>4</v>
      </c>
      <c r="T636" s="19" t="inlineStr">
        <is>
          <t>Fix</t>
        </is>
      </c>
      <c r="U636" s="19" t="inlineStr">
        <is>
          <t>ok</t>
        </is>
      </c>
      <c r="V636" s="22">
        <f>O636*S636</f>
        <v/>
      </c>
      <c r="W636" s="16" t="inlineStr">
        <is>
          <t>nur Abholung</t>
        </is>
      </c>
      <c r="X636" s="16" t="inlineStr">
        <is>
          <t>F-771</t>
        </is>
      </c>
      <c r="Y636" s="19" t="inlineStr">
        <is>
          <t>ja</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1" t="n">
        <v>10</v>
      </c>
      <c r="T637" s="19" t="inlineStr">
        <is>
          <t>Fix</t>
        </is>
      </c>
      <c r="U637" s="19" t="inlineStr">
        <is>
          <t>ok</t>
        </is>
      </c>
      <c r="V637" s="22">
        <f>O637*S637</f>
        <v/>
      </c>
      <c r="W637" s="16" t="inlineStr">
        <is>
          <t>nur Abholung</t>
        </is>
      </c>
      <c r="X637" s="16" t="inlineStr">
        <is>
          <t>F-772</t>
        </is>
      </c>
      <c r="Y637" s="19" t="inlineStr">
        <is>
          <t>ja</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entfällt</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gut</t>
        </is>
      </c>
      <c r="N639" s="17" t="n"/>
      <c r="O639" s="20">
        <f>F639-IF(N639="",0,N639)</f>
        <v/>
      </c>
      <c r="P639" s="19" t="inlineStr">
        <is>
          <t>ja</t>
        </is>
      </c>
      <c r="Q639" s="19" t="n"/>
      <c r="R639" s="21" t="n"/>
      <c r="S639" s="21" t="n">
        <v>10</v>
      </c>
      <c r="T639" s="19" t="inlineStr">
        <is>
          <t>Fix</t>
        </is>
      </c>
      <c r="U639" s="19" t="inlineStr">
        <is>
          <t>ok</t>
        </is>
      </c>
      <c r="V639" s="22">
        <f>O639*S639</f>
        <v/>
      </c>
      <c r="W639" s="16" t="inlineStr">
        <is>
          <t>nur Abholung</t>
        </is>
      </c>
      <c r="X639" s="16" t="inlineStr">
        <is>
          <t>F-774</t>
        </is>
      </c>
      <c r="Y639" s="19" t="inlineStr">
        <is>
          <t>ja</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gut</t>
        </is>
      </c>
      <c r="N640" s="17" t="n"/>
      <c r="O640" s="20">
        <f>F640-IF(N640="",0,N640)</f>
        <v/>
      </c>
      <c r="P640" s="19" t="inlineStr">
        <is>
          <t>ja</t>
        </is>
      </c>
      <c r="Q640" s="19" t="n"/>
      <c r="R640" s="21" t="n"/>
      <c r="S640" s="21" t="n">
        <v>10</v>
      </c>
      <c r="T640" s="19" t="inlineStr">
        <is>
          <t>Fix</t>
        </is>
      </c>
      <c r="U640" s="19" t="inlineStr">
        <is>
          <t>ok</t>
        </is>
      </c>
      <c r="V640" s="22">
        <f>O640*S640</f>
        <v/>
      </c>
      <c r="W640" s="16" t="inlineStr">
        <is>
          <t>nur Abholung</t>
        </is>
      </c>
      <c r="X640" s="16" t="inlineStr">
        <is>
          <t>F-776</t>
        </is>
      </c>
      <c r="Y640" s="19" t="inlineStr">
        <is>
          <t>ja</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gut</t>
        </is>
      </c>
      <c r="N641" s="17" t="n"/>
      <c r="O641" s="20">
        <f>F641-IF(N641="",0,N641)</f>
        <v/>
      </c>
      <c r="P641" s="19" t="inlineStr">
        <is>
          <t>ja</t>
        </is>
      </c>
      <c r="Q641" s="19" t="n"/>
      <c r="R641" s="21" t="n"/>
      <c r="S641" s="21" t="n">
        <v>6</v>
      </c>
      <c r="T641" s="19" t="inlineStr">
        <is>
          <t>Fix</t>
        </is>
      </c>
      <c r="U641" s="19" t="inlineStr">
        <is>
          <t>ok</t>
        </is>
      </c>
      <c r="V641" s="22">
        <f>O641*S641</f>
        <v/>
      </c>
      <c r="W641" s="16" t="inlineStr">
        <is>
          <t>nur Abholung</t>
        </is>
      </c>
      <c r="X641" s="16" t="inlineStr">
        <is>
          <t>F-777</t>
        </is>
      </c>
      <c r="Y641" s="19" t="inlineStr">
        <is>
          <t>ja</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row r="642" ht="98.8" customHeight="1">
      <c r="A642" s="16" t="n"/>
      <c r="B642" s="16" t="inlineStr">
        <is>
          <t>BE01-09</t>
        </is>
      </c>
      <c r="C642" s="16" t="inlineStr">
        <is>
          <t>BE01</t>
        </is>
      </c>
      <c r="D642" s="16" t="inlineStr">
        <is>
          <t>Flur</t>
        </is>
      </c>
      <c r="E642" s="16" t="inlineStr">
        <is>
          <t>LED-Ring-Pendelleuchte schwarz</t>
        </is>
      </c>
      <c r="F642" s="17" t="n">
        <v>1</v>
      </c>
      <c r="G642" s="18" t="inlineStr">
        <is>
          <t>Pendelleuchte mit einem großen LED-Ring, schwarz/messingfarben, an drei dünnen Seilen mit runder schwarzer Deckenrosette. Durchmesser ca. 100–120 cm.</t>
        </is>
      </c>
      <c r="H642" s="16" t="inlineStr">
        <is>
          <t>Leuchten</t>
        </is>
      </c>
      <c r="I642" s="16" t="n"/>
      <c r="J642" s="16" t="inlineStr">
        <is>
          <t>B</t>
        </is>
      </c>
      <c r="K642" s="16" t="inlineStr">
        <is>
          <t>Stück</t>
        </is>
      </c>
      <c r="L642" s="19" t="n"/>
      <c r="M642" s="16" t="inlineStr">
        <is>
          <t>gebraucht</t>
        </is>
      </c>
      <c r="N642" s="17" t="n"/>
      <c r="O642" s="20">
        <f>F642-IF(N642="",0,N642)</f>
        <v/>
      </c>
      <c r="P642" s="19" t="inlineStr">
        <is>
          <t>ja</t>
        </is>
      </c>
      <c r="Q642" s="19" t="n"/>
      <c r="R642" s="21" t="n"/>
      <c r="S642" s="21" t="n">
        <v>120</v>
      </c>
      <c r="T642" s="19" t="inlineStr">
        <is>
          <t>Fix</t>
        </is>
      </c>
      <c r="U642" s="19" t="inlineStr">
        <is>
          <t>ok</t>
        </is>
      </c>
      <c r="V642" s="22">
        <f>O642*S642</f>
        <v/>
      </c>
      <c r="W642" s="16" t="inlineStr">
        <is>
          <t>nur Abholung</t>
        </is>
      </c>
      <c r="X642" s="16" t="inlineStr">
        <is>
          <t>F-781</t>
        </is>
      </c>
      <c r="Y642" s="19" t="inlineStr">
        <is>
          <t>ja</t>
        </is>
      </c>
      <c r="Z642" s="19" t="inlineStr">
        <is>
          <t>verfügbar</t>
        </is>
      </c>
      <c r="AA642" s="19" t="n"/>
      <c r="AB642" s="19" t="n"/>
      <c r="AC642" s="19" t="n"/>
      <c r="AD642" s="19" t="n"/>
      <c r="AE642" s="21" t="n"/>
      <c r="AF642" s="22">
        <f>IF(N642="","",N642*AE642)</f>
        <v/>
      </c>
      <c r="AG642" s="19" t="n"/>
      <c r="AH642" s="19" t="n"/>
      <c r="AI642" s="19" t="n"/>
      <c r="AJ642" s="19" t="n"/>
      <c r="AK642" s="19" t="n"/>
      <c r="AL642" s="19" t="n"/>
      <c r="AM642" s="18" t="inlineStr">
        <is>
          <t>Demontage durch den Käufer.</t>
        </is>
      </c>
      <c r="AN642" s="23" t="inlineStr">
        <is>
          <t>Neu aus Word/Fotos vom 16.10.2026.</t>
        </is>
      </c>
    </row>
    <row r="643" ht="98.8" customHeight="1">
      <c r="A643" s="16" t="n"/>
      <c r="B643" s="16" t="inlineStr">
        <is>
          <t>NE05-18</t>
        </is>
      </c>
      <c r="C643" s="16" t="inlineStr">
        <is>
          <t>NE05</t>
        </is>
      </c>
      <c r="D643" s="16" t="inlineStr">
        <is>
          <t>Speisesaal</t>
        </is>
      </c>
      <c r="E643" s="16" t="inlineStr">
        <is>
          <t>Sideboard weiß mit Schwenktisch</t>
        </is>
      </c>
      <c r="F643" s="17" t="n">
        <v>1</v>
      </c>
      <c r="G643" s="18" t="inlineStr">
        <is>
          <t>Sideboard in Weiß, ca. 200 cm lang, mit Schubkästen und offenen Fächern mit Eichenholz-Einsatz, dazu ein ausschwenkbarer weißer Tisch (ca. 100 cm lang).</t>
        </is>
      </c>
      <c r="H643" s="16" t="inlineStr">
        <is>
          <t>Möbel</t>
        </is>
      </c>
      <c r="I643" s="16" t="n"/>
      <c r="J643" s="16" t="inlineStr">
        <is>
          <t>A</t>
        </is>
      </c>
      <c r="K643" s="16" t="inlineStr">
        <is>
          <t>Stück</t>
        </is>
      </c>
      <c r="L643" s="19" t="n"/>
      <c r="M643" s="16" t="inlineStr">
        <is>
          <t>gebraucht</t>
        </is>
      </c>
      <c r="N643" s="17" t="n"/>
      <c r="O643" s="20">
        <f>F643-IF(N643="",0,N643)</f>
        <v/>
      </c>
      <c r="P643" s="19" t="inlineStr">
        <is>
          <t>ja</t>
        </is>
      </c>
      <c r="Q643" s="19" t="n"/>
      <c r="R643" s="21" t="n"/>
      <c r="S643" s="21" t="n">
        <v>300</v>
      </c>
      <c r="T643" s="19" t="inlineStr">
        <is>
          <t>VHB</t>
        </is>
      </c>
      <c r="U643" s="19" t="inlineStr">
        <is>
          <t>ok</t>
        </is>
      </c>
      <c r="V643" s="22">
        <f>O643*S643</f>
        <v/>
      </c>
      <c r="W643" s="16" t="inlineStr">
        <is>
          <t>nur Abholung</t>
        </is>
      </c>
      <c r="X643" s="16" t="inlineStr">
        <is>
          <t>F-783</t>
        </is>
      </c>
      <c r="Y643" s="19" t="inlineStr">
        <is>
          <t>ja</t>
        </is>
      </c>
      <c r="Z643" s="19" t="inlineStr">
        <is>
          <t>verfügbar</t>
        </is>
      </c>
      <c r="AA643" s="19" t="n"/>
      <c r="AB643" s="19" t="n"/>
      <c r="AC643" s="19" t="n"/>
      <c r="AD643" s="19" t="n"/>
      <c r="AE643" s="21" t="n"/>
      <c r="AF643" s="22">
        <f>IF(N643="","",N643*AE643)</f>
        <v/>
      </c>
      <c r="AG643" s="19" t="n"/>
      <c r="AH643" s="19" t="n"/>
      <c r="AI643" s="19" t="n"/>
      <c r="AJ643" s="19" t="n"/>
      <c r="AK643" s="19" t="n"/>
      <c r="AL643" s="19" t="n"/>
      <c r="AM643" s="18" t="inlineStr">
        <is>
          <t>Sideboard mit Kästen und Schwenktisch. Deko, Pflanze, Kissen und Hochstuhl gehören nicht dazu.</t>
        </is>
      </c>
      <c r="AN643" s="23" t="inlineStr">
        <is>
          <t>Neu aus Word/Fotos vom 16.10.2026.</t>
        </is>
      </c>
    </row>
    <row r="644" ht="98.8" customHeight="1">
      <c r="A644" s="16" t="n"/>
      <c r="B644" s="16" t="inlineStr">
        <is>
          <t>BA09-07</t>
        </is>
      </c>
      <c r="C644" s="16" t="inlineStr">
        <is>
          <t>BA09</t>
        </is>
      </c>
      <c r="D644" s="16" t="inlineStr">
        <is>
          <t>Personalraum</t>
        </is>
      </c>
      <c r="E644" s="16" t="inlineStr">
        <is>
          <t>Toshiba Mikrowelle schwarz</t>
        </is>
      </c>
      <c r="F644" s="17" t="n">
        <v>1</v>
      </c>
      <c r="G644" s="18" t="inlineStr">
        <is>
          <t>Mikrowelle von Toshiba in Schwarz mit Glastür und Griff.</t>
        </is>
      </c>
      <c r="H644" s="16" t="inlineStr">
        <is>
          <t>Küchentechnik</t>
        </is>
      </c>
      <c r="I644" s="16" t="n"/>
      <c r="J644" s="16" t="inlineStr">
        <is>
          <t>C</t>
        </is>
      </c>
      <c r="K644" s="16" t="inlineStr">
        <is>
          <t>Stück</t>
        </is>
      </c>
      <c r="L644" s="19" t="n"/>
      <c r="M644" s="16" t="inlineStr">
        <is>
          <t>gebraucht</t>
        </is>
      </c>
      <c r="N644" s="17" t="n"/>
      <c r="O644" s="20">
        <f>F644-IF(N644="",0,N644)</f>
        <v/>
      </c>
      <c r="P644" s="19" t="inlineStr">
        <is>
          <t>ja</t>
        </is>
      </c>
      <c r="Q644" s="19" t="n"/>
      <c r="R644" s="21" t="n"/>
      <c r="S644" s="21" t="n">
        <v>20</v>
      </c>
      <c r="T644" s="19" t="inlineStr">
        <is>
          <t>Fix</t>
        </is>
      </c>
      <c r="U644" s="19" t="inlineStr">
        <is>
          <t>ok</t>
        </is>
      </c>
      <c r="V644" s="22">
        <f>O644*S644</f>
        <v/>
      </c>
      <c r="W644" s="16" t="inlineStr">
        <is>
          <t>nur Abholung</t>
        </is>
      </c>
      <c r="X644" s="16" t="inlineStr">
        <is>
          <t>F-778</t>
        </is>
      </c>
      <c r="Y644" s="19" t="inlineStr">
        <is>
          <t>ja</t>
        </is>
      </c>
      <c r="Z644" s="19" t="inlineStr">
        <is>
          <t>verfügbar</t>
        </is>
      </c>
      <c r="AA644" s="19" t="inlineStr">
        <is>
          <t>Toshiba</t>
        </is>
      </c>
      <c r="AB644" s="19" t="n"/>
      <c r="AC644" s="19" t="n"/>
      <c r="AD644" s="19" t="n"/>
      <c r="AE644" s="21" t="n"/>
      <c r="AF644" s="22">
        <f>IF(N644="","",N644*AE644)</f>
        <v/>
      </c>
      <c r="AG644" s="19" t="n"/>
      <c r="AH644" s="19" t="n"/>
      <c r="AI644" s="19" t="n"/>
      <c r="AJ644" s="19" t="n"/>
      <c r="AK644" s="19" t="n"/>
      <c r="AL644" s="19" t="n"/>
      <c r="AM644" s="18" t="inlineStr">
        <is>
          <t>Ohne die Schüssel.</t>
        </is>
      </c>
      <c r="AN644" s="23" t="inlineStr">
        <is>
          <t>Neu aus Word/Fotos vom 16.10.2026.</t>
        </is>
      </c>
    </row>
    <row r="645" ht="98.8" customHeight="1">
      <c r="A645" s="16" t="n"/>
      <c r="B645" s="16" t="inlineStr">
        <is>
          <t>BA09-08</t>
        </is>
      </c>
      <c r="C645" s="16" t="inlineStr">
        <is>
          <t>BA09</t>
        </is>
      </c>
      <c r="D645" s="16" t="inlineStr">
        <is>
          <t>Personalraum</t>
        </is>
      </c>
      <c r="E645" s="16" t="inlineStr">
        <is>
          <t>Senseo Pad-Kaffeemaschine orange</t>
        </is>
      </c>
      <c r="F645" s="17" t="n">
        <v>1</v>
      </c>
      <c r="G645" s="18" t="inlineStr">
        <is>
          <t>Kaffeepadmaschine Senseo in Orange mit Padhalter.</t>
        </is>
      </c>
      <c r="H645" s="16" t="inlineStr">
        <is>
          <t>Küchentechnik</t>
        </is>
      </c>
      <c r="I645" s="16" t="n"/>
      <c r="J645" s="16" t="inlineStr">
        <is>
          <t>C</t>
        </is>
      </c>
      <c r="K645" s="16" t="inlineStr">
        <is>
          <t>Stück</t>
        </is>
      </c>
      <c r="L645" s="19" t="n"/>
      <c r="M645" s="16" t="inlineStr">
        <is>
          <t>gebraucht</t>
        </is>
      </c>
      <c r="N645" s="17" t="n"/>
      <c r="O645" s="20">
        <f>F645-IF(N645="",0,N645)</f>
        <v/>
      </c>
      <c r="P645" s="19" t="inlineStr">
        <is>
          <t>ja</t>
        </is>
      </c>
      <c r="Q645" s="19" t="n"/>
      <c r="R645" s="21" t="n"/>
      <c r="S645" s="21" t="n">
        <v>15</v>
      </c>
      <c r="T645" s="19" t="inlineStr">
        <is>
          <t>Fix</t>
        </is>
      </c>
      <c r="U645" s="19" t="inlineStr">
        <is>
          <t>ok</t>
        </is>
      </c>
      <c r="V645" s="22">
        <f>O645*S645</f>
        <v/>
      </c>
      <c r="W645" s="16" t="inlineStr">
        <is>
          <t>nur Abholung</t>
        </is>
      </c>
      <c r="X645" s="16" t="inlineStr">
        <is>
          <t>F-779</t>
        </is>
      </c>
      <c r="Y645" s="19" t="inlineStr">
        <is>
          <t>ja</t>
        </is>
      </c>
      <c r="Z645" s="19" t="inlineStr">
        <is>
          <t>verfügbar</t>
        </is>
      </c>
      <c r="AA645" s="19" t="inlineStr">
        <is>
          <t>Senseo</t>
        </is>
      </c>
      <c r="AB645" s="19" t="n"/>
      <c r="AC645" s="19" t="n"/>
      <c r="AD645" s="19" t="n"/>
      <c r="AE645" s="21" t="n"/>
      <c r="AF645" s="22">
        <f>IF(N645="","",N645*AE645)</f>
        <v/>
      </c>
      <c r="AG645" s="19" t="n"/>
      <c r="AH645" s="19" t="n"/>
      <c r="AI645" s="19" t="n"/>
      <c r="AJ645" s="19" t="n"/>
      <c r="AK645" s="19" t="n"/>
      <c r="AL645" s="19" t="n"/>
      <c r="AM645" s="18" t="inlineStr">
        <is>
          <t>Ohne Teller und Schüssel.</t>
        </is>
      </c>
      <c r="AN645" s="23" t="inlineStr">
        <is>
          <t>Neu aus Word/Fotos vom 16.10.2026.</t>
        </is>
      </c>
    </row>
    <row r="646" ht="98.8" customHeight="1">
      <c r="A646" s="16" t="n"/>
      <c r="B646" s="16" t="inlineStr">
        <is>
          <t>BA09-09</t>
        </is>
      </c>
      <c r="C646" s="16" t="inlineStr">
        <is>
          <t>BA09</t>
        </is>
      </c>
      <c r="D646" s="16" t="inlineStr">
        <is>
          <t>Personalraum</t>
        </is>
      </c>
      <c r="E646" s="16" t="inlineStr">
        <is>
          <t>Bosch Side-by-Side-Kühlschrank schwarz</t>
        </is>
      </c>
      <c r="F646" s="17" t="n">
        <v>1</v>
      </c>
      <c r="G646" s="18" t="inlineStr">
        <is>
          <t>Side-by-Side-Kühl-/Gefrierkombination von Bosch in Schwarz mit Wasser- und Eisspender, funktionstüchtig. Benötigt einen Wasseranschluss.</t>
        </is>
      </c>
      <c r="H646" s="16" t="inlineStr">
        <is>
          <t>Küchentechnik</t>
        </is>
      </c>
      <c r="I646" s="16" t="n"/>
      <c r="J646" s="16" t="inlineStr">
        <is>
          <t>B</t>
        </is>
      </c>
      <c r="K646" s="16" t="inlineStr">
        <is>
          <t>Stück</t>
        </is>
      </c>
      <c r="L646" s="19" t="n"/>
      <c r="M646" s="16" t="inlineStr">
        <is>
          <t>gebraucht</t>
        </is>
      </c>
      <c r="N646" s="17" t="n"/>
      <c r="O646" s="20">
        <f>F646-IF(N646="",0,N646)</f>
        <v/>
      </c>
      <c r="P646" s="19" t="inlineStr">
        <is>
          <t>ja</t>
        </is>
      </c>
      <c r="Q646" s="19" t="n"/>
      <c r="R646" s="21" t="n"/>
      <c r="S646" s="21" t="n">
        <v>150</v>
      </c>
      <c r="T646" s="19" t="inlineStr">
        <is>
          <t>Fix</t>
        </is>
      </c>
      <c r="U646" s="19" t="inlineStr">
        <is>
          <t>ok</t>
        </is>
      </c>
      <c r="V646" s="22">
        <f>O646*S646</f>
        <v/>
      </c>
      <c r="W646" s="16" t="inlineStr">
        <is>
          <t>nur Abholung</t>
        </is>
      </c>
      <c r="X646" s="16" t="inlineStr">
        <is>
          <t>F-780</t>
        </is>
      </c>
      <c r="Y646" s="19" t="inlineStr">
        <is>
          <t>ja</t>
        </is>
      </c>
      <c r="Z646" s="19" t="inlineStr">
        <is>
          <t>verfügbar</t>
        </is>
      </c>
      <c r="AA646" s="19" t="inlineStr">
        <is>
          <t>Bosch</t>
        </is>
      </c>
      <c r="AB646" s="19" t="n"/>
      <c r="AC646" s="19" t="n"/>
      <c r="AD646" s="19" t="n"/>
      <c r="AE646" s="21" t="n"/>
      <c r="AF646" s="22">
        <f>IF(N646="","",N646*AE646)</f>
        <v/>
      </c>
      <c r="AG646" s="19" t="n"/>
      <c r="AH646" s="19" t="n"/>
      <c r="AI646" s="19" t="n"/>
      <c r="AJ646" s="19" t="n"/>
      <c r="AK646" s="19" t="n"/>
      <c r="AL646" s="19" t="n"/>
      <c r="AM646" s="18" t="inlineStr">
        <is>
          <t>Wasseranschluss nötig. Abbau und Abtransport durch den Käufer. Edelstahlwagen und Eimer gehören nicht dazu.</t>
        </is>
      </c>
      <c r="AN646" s="23" t="inlineStr">
        <is>
          <t>Neu aus Word/Fotos vom 16.10.2026.</t>
        </is>
      </c>
    </row>
    <row r="647" ht="98.8" customHeight="1">
      <c r="A647" s="16" t="n"/>
      <c r="B647" s="16" t="inlineStr">
        <is>
          <t>BA09-10</t>
        </is>
      </c>
      <c r="C647" s="16" t="inlineStr">
        <is>
          <t>BA09</t>
        </is>
      </c>
      <c r="D647" s="16" t="inlineStr">
        <is>
          <t>Personalraum</t>
        </is>
      </c>
      <c r="E647" s="16" t="inlineStr">
        <is>
          <t>Kapselmaschine silber mit Milchaufschäumer</t>
        </is>
      </c>
      <c r="F647" s="17" t="n">
        <v>1</v>
      </c>
      <c r="G647" s="18" t="inlineStr">
        <is>
          <t>Kapselmaschine in Silber mit integriertem Milchaufschäumer und Touch-Bedienfeld, für Nespresso-Kapseln (Bauart Lattissima Touch).</t>
        </is>
      </c>
      <c r="H647" s="16" t="inlineStr">
        <is>
          <t>Küchentechnik</t>
        </is>
      </c>
      <c r="I647" s="16" t="n"/>
      <c r="J647" s="16" t="inlineStr">
        <is>
          <t>B</t>
        </is>
      </c>
      <c r="K647" s="16" t="inlineStr">
        <is>
          <t>Stück</t>
        </is>
      </c>
      <c r="L647" s="19" t="n"/>
      <c r="M647" s="16" t="inlineStr">
        <is>
          <t>gebraucht</t>
        </is>
      </c>
      <c r="N647" s="17" t="n"/>
      <c r="O647" s="20">
        <f>F647-IF(N647="",0,N647)</f>
        <v/>
      </c>
      <c r="P647" s="19" t="inlineStr">
        <is>
          <t>ja</t>
        </is>
      </c>
      <c r="Q647" s="19" t="n"/>
      <c r="R647" s="21" t="n"/>
      <c r="S647" s="21" t="n">
        <v>60</v>
      </c>
      <c r="T647" s="19" t="inlineStr">
        <is>
          <t>Fix</t>
        </is>
      </c>
      <c r="U647" s="19" t="inlineStr">
        <is>
          <t>ok</t>
        </is>
      </c>
      <c r="V647" s="22">
        <f>O647*S647</f>
        <v/>
      </c>
      <c r="W647" s="16" t="inlineStr">
        <is>
          <t>nur Abholung</t>
        </is>
      </c>
      <c r="X647" s="16" t="inlineStr">
        <is>
          <t>F-784</t>
        </is>
      </c>
      <c r="Y647" s="19" t="inlineStr">
        <is>
          <t>ja</t>
        </is>
      </c>
      <c r="Z647" s="19" t="inlineStr">
        <is>
          <t>verfügbar</t>
        </is>
      </c>
      <c r="AA647" s="19" t="n"/>
      <c r="AB647" s="19" t="n"/>
      <c r="AC647" s="19" t="n"/>
      <c r="AD647" s="19" t="n"/>
      <c r="AE647" s="21" t="n"/>
      <c r="AF647" s="22">
        <f>IF(N647="","",N647*AE647)</f>
        <v/>
      </c>
      <c r="AG647" s="19" t="n"/>
      <c r="AH647" s="19" t="n"/>
      <c r="AI647" s="19" t="n"/>
      <c r="AJ647" s="19" t="n"/>
      <c r="AK647" s="19" t="n"/>
      <c r="AL647" s="19" t="n"/>
      <c r="AM647" s="18" t="n"/>
      <c r="AN647" s="23" t="inlineStr">
        <is>
          <t>Neu aus Word/Fotos vom 16.10.2026. Preis geschätzt (Nutzerin: „kannst du angeben“). Marke nach Bauform, nicht vom Typenschild.</t>
        </is>
      </c>
    </row>
    <row r="648" ht="98.8" customHeight="1">
      <c r="A648" s="16" t="n"/>
      <c r="B648" s="16" t="inlineStr">
        <is>
          <t>GA01-22</t>
        </is>
      </c>
      <c r="C648" s="16" t="inlineStr">
        <is>
          <t>GA01</t>
        </is>
      </c>
      <c r="D648" s="16" t="inlineStr">
        <is>
          <t>Garten</t>
        </is>
      </c>
      <c r="E648" s="16" t="inlineStr">
        <is>
          <t>Thule Jogger schwarz</t>
        </is>
      </c>
      <c r="F648" s="17" t="n">
        <v>1</v>
      </c>
      <c r="G648" s="18" t="inlineStr">
        <is>
          <t>Dreirädriger Sport-Kinderwagen (Jogger) von Thule in Schwarz mit Luftreifen, Sonnenverdeck und Einkaufskorb.</t>
        </is>
      </c>
      <c r="H648" s="16" t="inlineStr">
        <is>
          <t>Kita-Ausstattung</t>
        </is>
      </c>
      <c r="I648" s="16" t="n"/>
      <c r="J648" s="16" t="inlineStr">
        <is>
          <t>B</t>
        </is>
      </c>
      <c r="K648" s="16" t="inlineStr">
        <is>
          <t>Stück</t>
        </is>
      </c>
      <c r="L648" s="19" t="n"/>
      <c r="M648" s="16" t="inlineStr">
        <is>
          <t>gebraucht</t>
        </is>
      </c>
      <c r="N648" s="17" t="n"/>
      <c r="O648" s="20">
        <f>F648-IF(N648="",0,N648)</f>
        <v/>
      </c>
      <c r="P648" s="19" t="inlineStr">
        <is>
          <t>ja</t>
        </is>
      </c>
      <c r="Q648" s="19" t="n"/>
      <c r="R648" s="21" t="n"/>
      <c r="S648" s="21" t="n">
        <v>95</v>
      </c>
      <c r="T648" s="19" t="inlineStr">
        <is>
          <t>Fix</t>
        </is>
      </c>
      <c r="U648" s="19" t="inlineStr">
        <is>
          <t>ok</t>
        </is>
      </c>
      <c r="V648" s="22">
        <f>O648*S648</f>
        <v/>
      </c>
      <c r="W648" s="16" t="inlineStr">
        <is>
          <t>nur Abholung</t>
        </is>
      </c>
      <c r="X648" s="16" t="inlineStr">
        <is>
          <t>F-782</t>
        </is>
      </c>
      <c r="Y648" s="19" t="inlineStr">
        <is>
          <t>ja</t>
        </is>
      </c>
      <c r="Z648" s="19" t="inlineStr">
        <is>
          <t>verfügbar</t>
        </is>
      </c>
      <c r="AA648" s="19" t="inlineStr">
        <is>
          <t>Thule</t>
        </is>
      </c>
      <c r="AB648" s="19" t="n"/>
      <c r="AC648" s="19" t="n"/>
      <c r="AD648" s="19" t="n"/>
      <c r="AE648" s="21" t="n"/>
      <c r="AF648" s="22">
        <f>IF(N648="","",N648*AE648)</f>
        <v/>
      </c>
      <c r="AG648" s="19" t="n"/>
      <c r="AH648" s="19" t="n"/>
      <c r="AI648" s="19" t="n"/>
      <c r="AJ648" s="19" t="n"/>
      <c r="AK648" s="19" t="n"/>
      <c r="AL648" s="19" t="n"/>
      <c r="AM648" s="18" t="inlineStr">
        <is>
          <t>Der Karton mit Baby-Jogger-Zubehör auf dem Sitz gehört nicht dazu.</t>
        </is>
      </c>
      <c r="AN648" s="23" t="inlineStr">
        <is>
          <t>Neu aus Word/Fotos vom 16.10.2026.</t>
        </is>
      </c>
    </row>
  </sheetData>
  <sheetProtection selectLockedCells="0" selectUnlockedCells="0" sheet="1" objects="0" insertRows="1" insertHyperlinks="1" autoFilter="0" scenarios="0" formatColumns="0" deleteColumns="1" insertColumns="1" pivotTables="1" deleteRows="1" formatCells="0" formatRows="0" sort="1"/>
  <autoFilter ref="A2:AN648"/>
  <mergeCells count="7">
    <mergeCell ref="AI1:AL1"/>
    <mergeCell ref="AM1:AN1"/>
    <mergeCell ref="Q1:R1"/>
    <mergeCell ref="A1:P1"/>
    <mergeCell ref="W1:AD1"/>
    <mergeCell ref="AE1:AH1"/>
    <mergeCell ref="S1:V1"/>
  </mergeCells>
  <conditionalFormatting sqref="Z3:Z648">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648">
    <cfRule type="cellIs" priority="4" operator="equal" dxfId="3">
      <formula>"A"</formula>
    </cfRule>
  </conditionalFormatting>
  <conditionalFormatting sqref="P3:P648">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COUNTA(Artikelstamm!$B$3:$B$648)</f>
        <v/>
      </c>
    </row>
    <row r="6">
      <c r="A6" s="29" t="inlineStr">
        <is>
          <t>davon verfügbar</t>
        </is>
      </c>
      <c r="B6" s="30">
        <f>COUNTIF(Artikelstamm!$Z$3:$Z$648,"verfügbar")</f>
        <v/>
      </c>
    </row>
    <row r="7">
      <c r="A7" s="29" t="inlineStr">
        <is>
          <t>davon reserviert</t>
        </is>
      </c>
      <c r="B7" s="30">
        <f>COUNTIF(Artikelstamm!$Z$3:$Z$648,"reserviert")</f>
        <v/>
      </c>
    </row>
    <row r="8">
      <c r="A8" s="29" t="inlineStr">
        <is>
          <t>davon teilverkauft</t>
        </is>
      </c>
      <c r="B8" s="30">
        <f>COUNTIF(Artikelstamm!$Z$3:$Z$648,"teilverkauft")</f>
        <v/>
      </c>
    </row>
    <row r="9">
      <c r="A9" s="29" t="inlineStr">
        <is>
          <t>davon verkauft</t>
        </is>
      </c>
      <c r="B9" s="30">
        <f>COUNTIF(Artikelstamm!$Z$3:$Z$648,"verkauft")</f>
        <v/>
      </c>
    </row>
    <row r="10">
      <c r="A10" s="29" t="inlineStr">
        <is>
          <t>Einheiten noch im Bestand</t>
        </is>
      </c>
      <c r="B10" s="30">
        <f>SUM(Artikelstamm!$O$3:$O$648)</f>
        <v/>
      </c>
    </row>
    <row r="11">
      <c r="A11" s="31" t="inlineStr">
        <is>
          <t>Restbestand zu Wunschpreisen</t>
        </is>
      </c>
      <c r="B11" s="32">
        <f>SUM(Artikelstamm!$V$3:$V$648)</f>
        <v/>
      </c>
    </row>
    <row r="12">
      <c r="A12" s="28" t="inlineStr">
        <is>
          <t>Erlöse</t>
        </is>
      </c>
    </row>
    <row r="13">
      <c r="A13" s="29" t="inlineStr">
        <is>
          <t>Verkaufte Einheiten</t>
        </is>
      </c>
      <c r="B13" s="30">
        <f>SUM(Artikelstamm!$N$3:$N$648)</f>
        <v/>
      </c>
    </row>
    <row r="14">
      <c r="A14" s="29" t="inlineStr">
        <is>
          <t>Umsatz</t>
        </is>
      </c>
      <c r="B14" s="33">
        <f>SUMPRODUCT(Artikelstamm!$N$3:$N$648,Artikelstamm!$AE$3:$AE$648)</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SUMPRODUCT((Artikelstamm!$AJ$3:$AJ$648="bezahlt")*Artikelstamm!$N$3:$N$648*Artikelstamm!$AE$3:$AE$648)</f>
        <v/>
      </c>
    </row>
    <row r="18">
      <c r="A18" s="29" t="inlineStr">
        <is>
          <t>noch offen</t>
        </is>
      </c>
      <c r="B18" s="33">
        <f>B14-B17</f>
        <v/>
      </c>
    </row>
    <row r="20">
      <c r="A20" s="28" t="inlineStr">
        <is>
          <t>To-do</t>
        </is>
      </c>
    </row>
    <row r="21">
      <c r="A21" s="31" t="inlineStr">
        <is>
          <t>Rechnungen noch zu schreiben</t>
        </is>
      </c>
      <c r="B21" s="34">
        <f>COUNTIFS(Artikelstamm!$Z$3:$Z$648,"*verkauft",Artikelstamm!$AI$3:$AI$648,"")</f>
        <v/>
      </c>
    </row>
    <row r="22">
      <c r="A22" s="31" t="inlineStr">
        <is>
          <t>Rechnungen offen (unbezahlt)</t>
        </is>
      </c>
      <c r="B22" s="34">
        <f>COUNTIFS(Artikelstamm!$Z$3:$Z$648,"*verkauft",Artikelstamm!$AJ$3:$AJ$648,"offen")</f>
        <v/>
      </c>
    </row>
    <row r="23">
      <c r="A23" s="29" t="inlineStr">
        <is>
          <t>Reservierungen ohne Abholtermin</t>
        </is>
      </c>
      <c r="B23" s="30">
        <f>COUNTIFS(Artikelstamm!$Z$3:$Z$648,"reserviert",Artikelstamm!$AL$3:$AL$648,"")</f>
        <v/>
      </c>
    </row>
    <row r="24">
      <c r="A24" s="29" t="inlineStr">
        <is>
          <t>Artikel ohne Preis</t>
        </is>
      </c>
      <c r="B24" s="30">
        <f>COUNTIFS(Artikelstamm!$S$3:$S$648,"")</f>
        <v/>
      </c>
    </row>
    <row r="25">
      <c r="A25" s="29" t="inlineStr">
        <is>
          <t>Artikel ohne Maßangabe</t>
        </is>
      </c>
      <c r="B25" s="30">
        <f>COUNTIFS(Artikelstamm!$L$3:$L$648,"")</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COUNTIF(Artikelstamm!$J$3:$J$648,$A30)</f>
        <v/>
      </c>
      <c r="C30" s="37">
        <f>SUMPRODUCT((Artikelstamm!$J$3:$J$648=$A30)*Artikelstamm!$N$3:$N$648*Artikelstamm!$AE$3:$AE$648)</f>
        <v/>
      </c>
      <c r="D30" s="37">
        <f>SUMIF(Artikelstamm!$J$3:$J$648,$A30,Artikelstamm!$V$3:$V$648)</f>
        <v/>
      </c>
    </row>
    <row r="31">
      <c r="A31" s="29" t="inlineStr">
        <is>
          <t>B</t>
        </is>
      </c>
      <c r="B31" s="36">
        <f>COUNTIF(Artikelstamm!$J$3:$J$648,$A31)</f>
        <v/>
      </c>
      <c r="C31" s="37">
        <f>SUMPRODUCT((Artikelstamm!$J$3:$J$648=$A31)*Artikelstamm!$N$3:$N$648*Artikelstamm!$AE$3:$AE$648)</f>
        <v/>
      </c>
      <c r="D31" s="37">
        <f>SUMIF(Artikelstamm!$J$3:$J$648,$A31,Artikelstamm!$V$3:$V$648)</f>
        <v/>
      </c>
    </row>
    <row r="32">
      <c r="A32" s="29" t="inlineStr">
        <is>
          <t>C</t>
        </is>
      </c>
      <c r="B32" s="36">
        <f>COUNTIF(Artikelstamm!$J$3:$J$648,$A32)</f>
        <v/>
      </c>
      <c r="C32" s="37">
        <f>SUMPRODUCT((Artikelstamm!$J$3:$J$648=$A32)*Artikelstamm!$N$3:$N$648*Artikelstamm!$AE$3:$AE$648)</f>
        <v/>
      </c>
      <c r="D32" s="37">
        <f>SUMIF(Artikelstamm!$J$3:$J$648,$A32,Artikelstamm!$V$3:$V$648)</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COUNTIF(Artikelstamm!$H$3:$H$648,$A37)</f>
        <v/>
      </c>
      <c r="C37" s="37">
        <f>SUMPRODUCT((Artikelstamm!$H$3:$H$648=$A37)*Artikelstamm!$N$3:$N$648*Artikelstamm!$AE$3:$AE$648)</f>
        <v/>
      </c>
      <c r="D37" s="37">
        <f>SUMIF(Artikelstamm!$H$3:$H$648,$A37,Artikelstamm!$V$3:$V$648)</f>
        <v/>
      </c>
    </row>
    <row r="38">
      <c r="A38" s="29" t="inlineStr">
        <is>
          <t>Deko</t>
        </is>
      </c>
      <c r="B38" s="36">
        <f>COUNTIF(Artikelstamm!$H$3:$H$648,$A38)</f>
        <v/>
      </c>
      <c r="C38" s="37">
        <f>SUMPRODUCT((Artikelstamm!$H$3:$H$648=$A38)*Artikelstamm!$N$3:$N$648*Artikelstamm!$AE$3:$AE$648)</f>
        <v/>
      </c>
      <c r="D38" s="37">
        <f>SUMIF(Artikelstamm!$H$3:$H$648,$A38,Artikelstamm!$V$3:$V$648)</f>
        <v/>
      </c>
    </row>
    <row r="39">
      <c r="A39" s="29" t="inlineStr">
        <is>
          <t>Garten</t>
        </is>
      </c>
      <c r="B39" s="36">
        <f>COUNTIF(Artikelstamm!$H$3:$H$648,$A39)</f>
        <v/>
      </c>
      <c r="C39" s="37">
        <f>SUMPRODUCT((Artikelstamm!$H$3:$H$648=$A39)*Artikelstamm!$N$3:$N$648*Artikelstamm!$AE$3:$AE$648)</f>
        <v/>
      </c>
      <c r="D39" s="37">
        <f>SUMIF(Artikelstamm!$H$3:$H$648,$A39,Artikelstamm!$V$3:$V$648)</f>
        <v/>
      </c>
    </row>
    <row r="40">
      <c r="A40" s="29" t="inlineStr">
        <is>
          <t>Kita-Ausstattung</t>
        </is>
      </c>
      <c r="B40" s="36">
        <f>COUNTIF(Artikelstamm!$H$3:$H$648,$A40)</f>
        <v/>
      </c>
      <c r="C40" s="37">
        <f>SUMPRODUCT((Artikelstamm!$H$3:$H$648=$A40)*Artikelstamm!$N$3:$N$648*Artikelstamm!$AE$3:$AE$648)</f>
        <v/>
      </c>
      <c r="D40" s="37">
        <f>SUMIF(Artikelstamm!$H$3:$H$648,$A40,Artikelstamm!$V$3:$V$648)</f>
        <v/>
      </c>
    </row>
    <row r="41">
      <c r="A41" s="29" t="inlineStr">
        <is>
          <t>Kunst</t>
        </is>
      </c>
      <c r="B41" s="36">
        <f>COUNTIF(Artikelstamm!$H$3:$H$648,$A41)</f>
        <v/>
      </c>
      <c r="C41" s="37">
        <f>SUMPRODUCT((Artikelstamm!$H$3:$H$648=$A41)*Artikelstamm!$N$3:$N$648*Artikelstamm!$AE$3:$AE$648)</f>
        <v/>
      </c>
      <c r="D41" s="37">
        <f>SUMIF(Artikelstamm!$H$3:$H$648,$A41,Artikelstamm!$V$3:$V$648)</f>
        <v/>
      </c>
    </row>
    <row r="42">
      <c r="A42" s="29" t="inlineStr">
        <is>
          <t>Küchentechnik</t>
        </is>
      </c>
      <c r="B42" s="36">
        <f>COUNTIF(Artikelstamm!$H$3:$H$648,$A42)</f>
        <v/>
      </c>
      <c r="C42" s="37">
        <f>SUMPRODUCT((Artikelstamm!$H$3:$H$648=$A42)*Artikelstamm!$N$3:$N$648*Artikelstamm!$AE$3:$AE$648)</f>
        <v/>
      </c>
      <c r="D42" s="37">
        <f>SUMIF(Artikelstamm!$H$3:$H$648,$A42,Artikelstamm!$V$3:$V$648)</f>
        <v/>
      </c>
    </row>
    <row r="43">
      <c r="A43" s="29" t="inlineStr">
        <is>
          <t>Leuchten</t>
        </is>
      </c>
      <c r="B43" s="36">
        <f>COUNTIF(Artikelstamm!$H$3:$H$648,$A43)</f>
        <v/>
      </c>
      <c r="C43" s="37">
        <f>SUMPRODUCT((Artikelstamm!$H$3:$H$648=$A43)*Artikelstamm!$N$3:$N$648*Artikelstamm!$AE$3:$AE$648)</f>
        <v/>
      </c>
      <c r="D43" s="37">
        <f>SUMIF(Artikelstamm!$H$3:$H$648,$A43,Artikelstamm!$V$3:$V$648)</f>
        <v/>
      </c>
    </row>
    <row r="44">
      <c r="A44" s="29" t="inlineStr">
        <is>
          <t>Möbel</t>
        </is>
      </c>
      <c r="B44" s="36">
        <f>COUNTIF(Artikelstamm!$H$3:$H$648,$A44)</f>
        <v/>
      </c>
      <c r="C44" s="37">
        <f>SUMPRODUCT((Artikelstamm!$H$3:$H$648=$A44)*Artikelstamm!$N$3:$N$648*Artikelstamm!$AE$3:$AE$648)</f>
        <v/>
      </c>
      <c r="D44" s="37">
        <f>SUMIF(Artikelstamm!$H$3:$H$648,$A44,Artikelstamm!$V$3:$V$648)</f>
        <v/>
      </c>
    </row>
    <row r="45">
      <c r="A45" s="29" t="inlineStr">
        <is>
          <t>Pflanzen</t>
        </is>
      </c>
      <c r="B45" s="36">
        <f>COUNTIF(Artikelstamm!$H$3:$H$648,$A45)</f>
        <v/>
      </c>
      <c r="C45" s="37">
        <f>SUMPRODUCT((Artikelstamm!$H$3:$H$648=$A45)*Artikelstamm!$N$3:$N$648*Artikelstamm!$AE$3:$AE$648)</f>
        <v/>
      </c>
      <c r="D45" s="37">
        <f>SUMIF(Artikelstamm!$H$3:$H$648,$A45,Artikelstamm!$V$3:$V$648)</f>
        <v/>
      </c>
    </row>
    <row r="46">
      <c r="A46" s="29" t="inlineStr">
        <is>
          <t>Sonstiges</t>
        </is>
      </c>
      <c r="B46" s="36">
        <f>COUNTIF(Artikelstamm!$H$3:$H$648,$A46)</f>
        <v/>
      </c>
      <c r="C46" s="37">
        <f>SUMPRODUCT((Artikelstamm!$H$3:$H$648=$A46)*Artikelstamm!$N$3:$N$648*Artikelstamm!$AE$3:$AE$648)</f>
        <v/>
      </c>
      <c r="D46" s="37">
        <f>SUMIF(Artikelstamm!$H$3:$H$648,$A46,Artikelstamm!$V$3:$V$648)</f>
        <v/>
      </c>
    </row>
    <row r="47">
      <c r="A47" s="29" t="inlineStr">
        <is>
          <t>Spielzeug</t>
        </is>
      </c>
      <c r="B47" s="36">
        <f>COUNTIF(Artikelstamm!$H$3:$H$648,$A47)</f>
        <v/>
      </c>
      <c r="C47" s="37">
        <f>SUMPRODUCT((Artikelstamm!$H$3:$H$648=$A47)*Artikelstamm!$N$3:$N$648*Artikelstamm!$AE$3:$AE$648)</f>
        <v/>
      </c>
      <c r="D47" s="37">
        <f>SUMIF(Artikelstamm!$H$3:$H$648,$A47,Artikelstamm!$V$3:$V$648)</f>
        <v/>
      </c>
    </row>
    <row r="48">
      <c r="A48" s="29" t="inlineStr">
        <is>
          <t>Technik</t>
        </is>
      </c>
      <c r="B48" s="36">
        <f>COUNTIF(Artikelstamm!$H$3:$H$648,$A48)</f>
        <v/>
      </c>
      <c r="C48" s="37">
        <f>SUMPRODUCT((Artikelstamm!$H$3:$H$648=$A48)*Artikelstamm!$N$3:$N$648*Artikelstamm!$AE$3:$AE$648)</f>
        <v/>
      </c>
      <c r="D48" s="37">
        <f>SUMIF(Artikelstamm!$H$3:$H$648,$A48,Artikelstamm!$V$3:$V$648)</f>
        <v/>
      </c>
    </row>
    <row r="49">
      <c r="A49" s="29" t="inlineStr">
        <is>
          <t>Textilien</t>
        </is>
      </c>
      <c r="B49" s="36">
        <f>COUNTIF(Artikelstamm!$H$3:$H$648,$A49)</f>
        <v/>
      </c>
      <c r="C49" s="37">
        <f>SUMPRODUCT((Artikelstamm!$H$3:$H$648=$A49)*Artikelstamm!$N$3:$N$648*Artikelstamm!$AE$3:$AE$648)</f>
        <v/>
      </c>
      <c r="D49" s="37">
        <f>SUMIF(Artikelstamm!$H$3:$H$648,$A49,Artikelstamm!$V$3:$V$648)</f>
        <v/>
      </c>
    </row>
    <row r="50">
      <c r="A50" s="29" t="inlineStr">
        <is>
          <t>Uhren</t>
        </is>
      </c>
      <c r="B50" s="36">
        <f>COUNTIF(Artikelstamm!$H$3:$H$648,$A50)</f>
        <v/>
      </c>
      <c r="C50" s="37">
        <f>SUMPRODUCT((Artikelstamm!$H$3:$H$648=$A50)*Artikelstamm!$N$3:$N$648*Artikelstamm!$AE$3:$AE$648)</f>
        <v/>
      </c>
      <c r="D50" s="37">
        <f>SUMIF(Artikelstamm!$H$3:$H$648,$A50,Artikelstamm!$V$3:$V$648)</f>
        <v/>
      </c>
    </row>
    <row r="51">
      <c r="A51" s="29" t="inlineStr">
        <is>
          <t>Verbrauchsmaterial</t>
        </is>
      </c>
      <c r="B51" s="36">
        <f>COUNTIF(Artikelstamm!$H$3:$H$648,$A51)</f>
        <v/>
      </c>
      <c r="C51" s="37">
        <f>SUMPRODUCT((Artikelstamm!$H$3:$H$648=$A51)*Artikelstamm!$N$3:$N$648*Artikelstamm!$AE$3:$AE$648)</f>
        <v/>
      </c>
      <c r="D51" s="37">
        <f>SUMIF(Artikelstamm!$H$3:$H$648,$A51,Artikelstamm!$V$3:$V$648)</f>
        <v/>
      </c>
    </row>
    <row r="52">
      <c r="A52" s="29" t="inlineStr">
        <is>
          <t>zu verschenken</t>
        </is>
      </c>
      <c r="B52" s="36">
        <f>COUNTIF(Artikelstamm!$H$3:$H$648,$A52)</f>
        <v/>
      </c>
      <c r="C52" s="37">
        <f>SUMPRODUCT((Artikelstamm!$H$3:$H$648=$A52)*Artikelstamm!$N$3:$N$648*Artikelstamm!$AE$3:$AE$648)</f>
        <v/>
      </c>
      <c r="D52" s="37">
        <f>SUMIF(Artikelstamm!$H$3:$H$648,$A52,Artikelstamm!$V$3:$V$648)</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COUNTIF(Artikelstamm!$D$3:$D$648,$A57)</f>
        <v/>
      </c>
      <c r="C57" s="37">
        <f>SUMPRODUCT((Artikelstamm!$D$3:$D$648=$A57)*Artikelstamm!$N$3:$N$648*Artikelstamm!$AE$3:$AE$648)</f>
        <v/>
      </c>
      <c r="D57" s="37">
        <f>SUMIF(Artikelstamm!$D$3:$D$648,$A57,Artikelstamm!$V$3:$V$648)</f>
        <v/>
      </c>
    </row>
    <row r="58">
      <c r="A58" s="29" t="inlineStr">
        <is>
          <t>Atelier</t>
        </is>
      </c>
      <c r="B58" s="36">
        <f>COUNTIF(Artikelstamm!$D$3:$D$648,$A58)</f>
        <v/>
      </c>
      <c r="C58" s="37">
        <f>SUMPRODUCT((Artikelstamm!$D$3:$D$648=$A58)*Artikelstamm!$N$3:$N$648*Artikelstamm!$AE$3:$AE$648)</f>
        <v/>
      </c>
      <c r="D58" s="37">
        <f>SUMIF(Artikelstamm!$D$3:$D$648,$A58,Artikelstamm!$V$3:$V$648)</f>
        <v/>
      </c>
    </row>
    <row r="59">
      <c r="A59" s="29" t="inlineStr">
        <is>
          <t>Büro</t>
        </is>
      </c>
      <c r="B59" s="36">
        <f>COUNTIF(Artikelstamm!$D$3:$D$648,$A59)</f>
        <v/>
      </c>
      <c r="C59" s="37">
        <f>SUMPRODUCT((Artikelstamm!$D$3:$D$648=$A59)*Artikelstamm!$N$3:$N$648*Artikelstamm!$AE$3:$AE$648)</f>
        <v/>
      </c>
      <c r="D59" s="37">
        <f>SUMIF(Artikelstamm!$D$3:$D$648,$A59,Artikelstamm!$V$3:$V$648)</f>
        <v/>
      </c>
    </row>
    <row r="60">
      <c r="A60" s="29" t="inlineStr">
        <is>
          <t>Büro und Besprechung</t>
        </is>
      </c>
      <c r="B60" s="36">
        <f>COUNTIF(Artikelstamm!$D$3:$D$648,$A60)</f>
        <v/>
      </c>
      <c r="C60" s="37">
        <f>SUMPRODUCT((Artikelstamm!$D$3:$D$648=$A60)*Artikelstamm!$N$3:$N$648*Artikelstamm!$AE$3:$AE$648)</f>
        <v/>
      </c>
      <c r="D60" s="37">
        <f>SUMIF(Artikelstamm!$D$3:$D$648,$A60,Artikelstamm!$V$3:$V$648)</f>
        <v/>
      </c>
    </row>
    <row r="61">
      <c r="A61" s="29" t="inlineStr">
        <is>
          <t>Dachterrasse</t>
        </is>
      </c>
      <c r="B61" s="36">
        <f>COUNTIF(Artikelstamm!$D$3:$D$648,$A61)</f>
        <v/>
      </c>
      <c r="C61" s="37">
        <f>SUMPRODUCT((Artikelstamm!$D$3:$D$648=$A61)*Artikelstamm!$N$3:$N$648*Artikelstamm!$AE$3:$AE$648)</f>
        <v/>
      </c>
      <c r="D61" s="37">
        <f>SUMIF(Artikelstamm!$D$3:$D$648,$A61,Artikelstamm!$V$3:$V$648)</f>
        <v/>
      </c>
    </row>
    <row r="62">
      <c r="A62" s="29" t="inlineStr">
        <is>
          <t>Eingang und Elternlounge</t>
        </is>
      </c>
      <c r="B62" s="36">
        <f>COUNTIF(Artikelstamm!$D$3:$D$648,$A62)</f>
        <v/>
      </c>
      <c r="C62" s="37">
        <f>SUMPRODUCT((Artikelstamm!$D$3:$D$648=$A62)*Artikelstamm!$N$3:$N$648*Artikelstamm!$AE$3:$AE$648)</f>
        <v/>
      </c>
      <c r="D62" s="37">
        <f>SUMIF(Artikelstamm!$D$3:$D$648,$A62,Artikelstamm!$V$3:$V$648)</f>
        <v/>
      </c>
    </row>
    <row r="63">
      <c r="A63" s="29" t="inlineStr">
        <is>
          <t>Flur</t>
        </is>
      </c>
      <c r="B63" s="36">
        <f>COUNTIF(Artikelstamm!$D$3:$D$648,$A63)</f>
        <v/>
      </c>
      <c r="C63" s="37">
        <f>SUMPRODUCT((Artikelstamm!$D$3:$D$648=$A63)*Artikelstamm!$N$3:$N$648*Artikelstamm!$AE$3:$AE$648)</f>
        <v/>
      </c>
      <c r="D63" s="37">
        <f>SUMIF(Artikelstamm!$D$3:$D$648,$A63,Artikelstamm!$V$3:$V$648)</f>
        <v/>
      </c>
    </row>
    <row r="64">
      <c r="A64" s="29" t="inlineStr">
        <is>
          <t>Galerie</t>
        </is>
      </c>
      <c r="B64" s="36">
        <f>COUNTIF(Artikelstamm!$D$3:$D$648,$A64)</f>
        <v/>
      </c>
      <c r="C64" s="37">
        <f>SUMPRODUCT((Artikelstamm!$D$3:$D$648=$A64)*Artikelstamm!$N$3:$N$648*Artikelstamm!$AE$3:$AE$648)</f>
        <v/>
      </c>
      <c r="D64" s="37">
        <f>SUMIF(Artikelstamm!$D$3:$D$648,$A64,Artikelstamm!$V$3:$V$648)</f>
        <v/>
      </c>
    </row>
    <row r="65">
      <c r="A65" s="29" t="inlineStr">
        <is>
          <t>Garderobenflur</t>
        </is>
      </c>
      <c r="B65" s="36">
        <f>COUNTIF(Artikelstamm!$D$3:$D$648,$A65)</f>
        <v/>
      </c>
      <c r="C65" s="37">
        <f>SUMPRODUCT((Artikelstamm!$D$3:$D$648=$A65)*Artikelstamm!$N$3:$N$648*Artikelstamm!$AE$3:$AE$648)</f>
        <v/>
      </c>
      <c r="D65" s="37">
        <f>SUMIF(Artikelstamm!$D$3:$D$648,$A65,Artikelstamm!$V$3:$V$648)</f>
        <v/>
      </c>
    </row>
    <row r="66">
      <c r="A66" s="29" t="inlineStr">
        <is>
          <t>Garten</t>
        </is>
      </c>
      <c r="B66" s="36">
        <f>COUNTIF(Artikelstamm!$D$3:$D$648,$A66)</f>
        <v/>
      </c>
      <c r="C66" s="37">
        <f>SUMPRODUCT((Artikelstamm!$D$3:$D$648=$A66)*Artikelstamm!$N$3:$N$648*Artikelstamm!$AE$3:$AE$648)</f>
        <v/>
      </c>
      <c r="D66" s="37">
        <f>SUMIF(Artikelstamm!$D$3:$D$648,$A66,Artikelstamm!$V$3:$V$648)</f>
        <v/>
      </c>
    </row>
    <row r="67">
      <c r="A67" s="29" t="inlineStr">
        <is>
          <t>Gruppenraum</t>
        </is>
      </c>
      <c r="B67" s="36">
        <f>COUNTIF(Artikelstamm!$D$3:$D$648,$A67)</f>
        <v/>
      </c>
      <c r="C67" s="37">
        <f>SUMPRODUCT((Artikelstamm!$D$3:$D$648=$A67)*Artikelstamm!$N$3:$N$648*Artikelstamm!$AE$3:$AE$648)</f>
        <v/>
      </c>
      <c r="D67" s="37">
        <f>SUMIF(Artikelstamm!$D$3:$D$648,$A67,Artikelstamm!$V$3:$V$648)</f>
        <v/>
      </c>
    </row>
    <row r="68">
      <c r="A68" s="29" t="inlineStr">
        <is>
          <t>Heizung</t>
        </is>
      </c>
      <c r="B68" s="36">
        <f>COUNTIF(Artikelstamm!$D$3:$D$648,$A68)</f>
        <v/>
      </c>
      <c r="C68" s="37">
        <f>SUMPRODUCT((Artikelstamm!$D$3:$D$648=$A68)*Artikelstamm!$N$3:$N$648*Artikelstamm!$AE$3:$AE$648)</f>
        <v/>
      </c>
      <c r="D68" s="37">
        <f>SUMIF(Artikelstamm!$D$3:$D$648,$A68,Artikelstamm!$V$3:$V$648)</f>
        <v/>
      </c>
    </row>
    <row r="69">
      <c r="A69" s="29" t="inlineStr">
        <is>
          <t>Krippenschlafraum</t>
        </is>
      </c>
      <c r="B69" s="36">
        <f>COUNTIF(Artikelstamm!$D$3:$D$648,$A69)</f>
        <v/>
      </c>
      <c r="C69" s="37">
        <f>SUMPRODUCT((Artikelstamm!$D$3:$D$648=$A69)*Artikelstamm!$N$3:$N$648*Artikelstamm!$AE$3:$AE$648)</f>
        <v/>
      </c>
      <c r="D69" s="37">
        <f>SUMIF(Artikelstamm!$D$3:$D$648,$A69,Artikelstamm!$V$3:$V$648)</f>
        <v/>
      </c>
    </row>
    <row r="70">
      <c r="A70" s="29" t="inlineStr">
        <is>
          <t>Küche</t>
        </is>
      </c>
      <c r="B70" s="36">
        <f>COUNTIF(Artikelstamm!$D$3:$D$648,$A70)</f>
        <v/>
      </c>
      <c r="C70" s="37">
        <f>SUMPRODUCT((Artikelstamm!$D$3:$D$648=$A70)*Artikelstamm!$N$3:$N$648*Artikelstamm!$AE$3:$AE$648)</f>
        <v/>
      </c>
      <c r="D70" s="37">
        <f>SUMIF(Artikelstamm!$D$3:$D$648,$A70,Artikelstamm!$V$3:$V$648)</f>
        <v/>
      </c>
    </row>
    <row r="71">
      <c r="A71" s="29" t="inlineStr">
        <is>
          <t>Küche und Essbereich</t>
        </is>
      </c>
      <c r="B71" s="36">
        <f>COUNTIF(Artikelstamm!$D$3:$D$648,$A71)</f>
        <v/>
      </c>
      <c r="C71" s="37">
        <f>SUMPRODUCT((Artikelstamm!$D$3:$D$648=$A71)*Artikelstamm!$N$3:$N$648*Artikelstamm!$AE$3:$AE$648)</f>
        <v/>
      </c>
      <c r="D71" s="37">
        <f>SUMIF(Artikelstamm!$D$3:$D$648,$A71,Artikelstamm!$V$3:$V$648)</f>
        <v/>
      </c>
    </row>
    <row r="72">
      <c r="A72" s="29" t="inlineStr">
        <is>
          <t>Lernraum</t>
        </is>
      </c>
      <c r="B72" s="36">
        <f>COUNTIF(Artikelstamm!$D$3:$D$648,$A72)</f>
        <v/>
      </c>
      <c r="C72" s="37">
        <f>SUMPRODUCT((Artikelstamm!$D$3:$D$648=$A72)*Artikelstamm!$N$3:$N$648*Artikelstamm!$AE$3:$AE$648)</f>
        <v/>
      </c>
      <c r="D72" s="37">
        <f>SUMIF(Artikelstamm!$D$3:$D$648,$A72,Artikelstamm!$V$3:$V$648)</f>
        <v/>
      </c>
    </row>
    <row r="73">
      <c r="A73" s="29" t="inlineStr">
        <is>
          <t>Material</t>
        </is>
      </c>
      <c r="B73" s="36">
        <f>COUNTIF(Artikelstamm!$D$3:$D$648,$A73)</f>
        <v/>
      </c>
      <c r="C73" s="37">
        <f>SUMPRODUCT((Artikelstamm!$D$3:$D$648=$A73)*Artikelstamm!$N$3:$N$648*Artikelstamm!$AE$3:$AE$648)</f>
        <v/>
      </c>
      <c r="D73" s="37">
        <f>SUMIF(Artikelstamm!$D$3:$D$648,$A73,Artikelstamm!$V$3:$V$648)</f>
        <v/>
      </c>
    </row>
    <row r="74">
      <c r="A74" s="29" t="inlineStr">
        <is>
          <t>Materialraum</t>
        </is>
      </c>
      <c r="B74" s="36">
        <f>COUNTIF(Artikelstamm!$D$3:$D$648,$A74)</f>
        <v/>
      </c>
      <c r="C74" s="37">
        <f>SUMPRODUCT((Artikelstamm!$D$3:$D$648=$A74)*Artikelstamm!$N$3:$N$648*Artikelstamm!$AE$3:$AE$648)</f>
        <v/>
      </c>
      <c r="D74" s="37">
        <f>SUMIF(Artikelstamm!$D$3:$D$648,$A74,Artikelstamm!$V$3:$V$648)</f>
        <v/>
      </c>
    </row>
    <row r="75">
      <c r="A75" s="29" t="inlineStr">
        <is>
          <t>Matschraum</t>
        </is>
      </c>
      <c r="B75" s="36">
        <f>COUNTIF(Artikelstamm!$D$3:$D$648,$A75)</f>
        <v/>
      </c>
      <c r="C75" s="37">
        <f>SUMPRODUCT((Artikelstamm!$D$3:$D$648=$A75)*Artikelstamm!$N$3:$N$648*Artikelstamm!$AE$3:$AE$648)</f>
        <v/>
      </c>
      <c r="D75" s="37">
        <f>SUMIF(Artikelstamm!$D$3:$D$648,$A75,Artikelstamm!$V$3:$V$648)</f>
        <v/>
      </c>
    </row>
    <row r="76">
      <c r="A76" s="29" t="inlineStr">
        <is>
          <t>Personal-WC</t>
        </is>
      </c>
      <c r="B76" s="36">
        <f>COUNTIF(Artikelstamm!$D$3:$D$648,$A76)</f>
        <v/>
      </c>
      <c r="C76" s="37">
        <f>SUMPRODUCT((Artikelstamm!$D$3:$D$648=$A76)*Artikelstamm!$N$3:$N$648*Artikelstamm!$AE$3:$AE$648)</f>
        <v/>
      </c>
      <c r="D76" s="37">
        <f>SUMIF(Artikelstamm!$D$3:$D$648,$A76,Artikelstamm!$V$3:$V$648)</f>
        <v/>
      </c>
    </row>
    <row r="77">
      <c r="A77" s="29" t="inlineStr">
        <is>
          <t>Personalraum</t>
        </is>
      </c>
      <c r="B77" s="36">
        <f>COUNTIF(Artikelstamm!$D$3:$D$648,$A77)</f>
        <v/>
      </c>
      <c r="C77" s="37">
        <f>SUMPRODUCT((Artikelstamm!$D$3:$D$648=$A77)*Artikelstamm!$N$3:$N$648*Artikelstamm!$AE$3:$AE$648)</f>
        <v/>
      </c>
      <c r="D77" s="37">
        <f>SUMIF(Artikelstamm!$D$3:$D$648,$A77,Artikelstamm!$V$3:$V$648)</f>
        <v/>
      </c>
    </row>
    <row r="78">
      <c r="A78" s="29" t="inlineStr">
        <is>
          <t>Ruheraum</t>
        </is>
      </c>
      <c r="B78" s="36">
        <f>COUNTIF(Artikelstamm!$D$3:$D$648,$A78)</f>
        <v/>
      </c>
      <c r="C78" s="37">
        <f>SUMPRODUCT((Artikelstamm!$D$3:$D$648=$A78)*Artikelstamm!$N$3:$N$648*Artikelstamm!$AE$3:$AE$648)</f>
        <v/>
      </c>
      <c r="D78" s="37">
        <f>SUMIF(Artikelstamm!$D$3:$D$648,$A78,Artikelstamm!$V$3:$V$648)</f>
        <v/>
      </c>
    </row>
    <row r="79">
      <c r="A79" s="29" t="inlineStr">
        <is>
          <t>Schlafraum</t>
        </is>
      </c>
      <c r="B79" s="36">
        <f>COUNTIF(Artikelstamm!$D$3:$D$648,$A79)</f>
        <v/>
      </c>
      <c r="C79" s="37">
        <f>SUMPRODUCT((Artikelstamm!$D$3:$D$648=$A79)*Artikelstamm!$N$3:$N$648*Artikelstamm!$AE$3:$AE$648)</f>
        <v/>
      </c>
      <c r="D79" s="37">
        <f>SUMIF(Artikelstamm!$D$3:$D$648,$A79,Artikelstamm!$V$3:$V$648)</f>
        <v/>
      </c>
    </row>
    <row r="80">
      <c r="A80" s="29" t="inlineStr">
        <is>
          <t>Speisesaal</t>
        </is>
      </c>
      <c r="B80" s="36">
        <f>COUNTIF(Artikelstamm!$D$3:$D$648,$A80)</f>
        <v/>
      </c>
      <c r="C80" s="37">
        <f>SUMPRODUCT((Artikelstamm!$D$3:$D$648=$A80)*Artikelstamm!$N$3:$N$648*Artikelstamm!$AE$3:$AE$648)</f>
        <v/>
      </c>
      <c r="D80" s="37">
        <f>SUMIF(Artikelstamm!$D$3:$D$648,$A80,Artikelstamm!$V$3:$V$648)</f>
        <v/>
      </c>
    </row>
    <row r="81">
      <c r="A81" s="29" t="inlineStr">
        <is>
          <t>Terrasse</t>
        </is>
      </c>
      <c r="B81" s="36">
        <f>COUNTIF(Artikelstamm!$D$3:$D$648,$A81)</f>
        <v/>
      </c>
      <c r="C81" s="37">
        <f>SUMPRODUCT((Artikelstamm!$D$3:$D$648=$A81)*Artikelstamm!$N$3:$N$648*Artikelstamm!$AE$3:$AE$648)</f>
        <v/>
      </c>
      <c r="D81" s="37">
        <f>SUMIF(Artikelstamm!$D$3:$D$648,$A81,Artikelstamm!$V$3:$V$648)</f>
        <v/>
      </c>
    </row>
    <row r="82">
      <c r="A82" s="29" t="inlineStr">
        <is>
          <t>Treppenaufgang</t>
        </is>
      </c>
      <c r="B82" s="36">
        <f>COUNTIF(Artikelstamm!$D$3:$D$648,$A82)</f>
        <v/>
      </c>
      <c r="C82" s="37">
        <f>SUMPRODUCT((Artikelstamm!$D$3:$D$648=$A82)*Artikelstamm!$N$3:$N$648*Artikelstamm!$AE$3:$AE$648)</f>
        <v/>
      </c>
      <c r="D82" s="37">
        <f>SUMIF(Artikelstamm!$D$3:$D$648,$A82,Artikelstamm!$V$3:$V$648)</f>
        <v/>
      </c>
    </row>
    <row r="83">
      <c r="A83" s="29" t="inlineStr">
        <is>
          <t>Turnraum</t>
        </is>
      </c>
      <c r="B83" s="36">
        <f>COUNTIF(Artikelstamm!$D$3:$D$648,$A83)</f>
        <v/>
      </c>
      <c r="C83" s="37">
        <f>SUMPRODUCT((Artikelstamm!$D$3:$D$648=$A83)*Artikelstamm!$N$3:$N$648*Artikelstamm!$AE$3:$AE$648)</f>
        <v/>
      </c>
      <c r="D83" s="37">
        <f>SUMIF(Artikelstamm!$D$3:$D$648,$A83,Artikelstamm!$V$3:$V$648)</f>
        <v/>
      </c>
    </row>
    <row r="84">
      <c r="A84" s="29" t="inlineStr">
        <is>
          <t>Werkraum</t>
        </is>
      </c>
      <c r="B84" s="36">
        <f>COUNTIF(Artikelstamm!$D$3:$D$648,$A84)</f>
        <v/>
      </c>
      <c r="C84" s="37">
        <f>SUMPRODUCT((Artikelstamm!$D$3:$D$648=$A84)*Artikelstamm!$N$3:$N$648*Artikelstamm!$AE$3:$AE$648)</f>
        <v/>
      </c>
      <c r="D84" s="37">
        <f>SUMIF(Artikelstamm!$D$3:$D$648,$A84,Artikelstamm!$V$3:$V$648)</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COUNTIF(Artikelstamm!$AC$3:$AC$648,$A89)</f>
        <v/>
      </c>
      <c r="C89" s="37">
        <f>SUMPRODUCT((Artikelstamm!$AC$3:$AC$648=$A89)*Artikelstamm!$N$3:$N$648*Artikelstamm!$AE$3:$AE$648)</f>
        <v/>
      </c>
    </row>
    <row r="90">
      <c r="A90" s="29" t="inlineStr">
        <is>
          <t>Kleinanzeigen</t>
        </is>
      </c>
      <c r="B90" s="36">
        <f>COUNTIF(Artikelstamm!$AC$3:$AC$648,$A90)</f>
        <v/>
      </c>
      <c r="C90" s="37">
        <f>SUMPRODUCT((Artikelstamm!$AC$3:$AC$648=$A90)*Artikelstamm!$N$3:$N$648*Artikelstamm!$AE$3:$AE$648)</f>
        <v/>
      </c>
    </row>
    <row r="91">
      <c r="A91" s="29" t="inlineStr">
        <is>
          <t>eBay</t>
        </is>
      </c>
      <c r="B91" s="36">
        <f>COUNTIF(Artikelstamm!$AC$3:$AC$648,$A91)</f>
        <v/>
      </c>
      <c r="C91" s="37">
        <f>SUMPRODUCT((Artikelstamm!$AC$3:$AC$648=$A91)*Artikelstamm!$N$3:$N$648*Artikelstamm!$AE$3:$AE$648)</f>
        <v/>
      </c>
    </row>
    <row r="92">
      <c r="A92" s="29" t="inlineStr">
        <is>
          <t>Direkt</t>
        </is>
      </c>
      <c r="B92" s="36">
        <f>COUNTIF(Artikelstamm!$AC$3:$AC$648,$A92)</f>
        <v/>
      </c>
      <c r="C92" s="37">
        <f>SUMPRODUCT((Artikelstamm!$AC$3:$AC$648=$A92)*Artikelstamm!$N$3:$N$648*Artikelstamm!$AE$3:$AE$648)</f>
        <v/>
      </c>
    </row>
    <row r="93">
      <c r="A93" s="29" t="inlineStr">
        <is>
          <t>Händler</t>
        </is>
      </c>
      <c r="B93" s="36">
        <f>COUNTIF(Artikelstamm!$AC$3:$AC$648,$A93)</f>
        <v/>
      </c>
      <c r="C93" s="37">
        <f>SUMPRODUCT((Artikelstamm!$AC$3:$AC$648=$A93)*Artikelstamm!$N$3:$N$648*Artikelstamm!$AE$3:$AE$648)</f>
        <v/>
      </c>
    </row>
    <row r="94">
      <c r="A94" s="29" t="inlineStr">
        <is>
          <t>Verkaufstag</t>
        </is>
      </c>
      <c r="B94" s="36">
        <f>COUNTIF(Artikelstamm!$AC$3:$AC$648,$A94)</f>
        <v/>
      </c>
      <c r="C94" s="37">
        <f>SUMPRODUCT((Artikelstamm!$AC$3:$AC$648=$A94)*Artikelstamm!$N$3:$N$648*Artikelstamm!$AE$3:$AE$648)</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Ranja Fischer</t>
        </is>
      </c>
      <c r="D8" s="46" t="n">
        <v>70</v>
      </c>
      <c r="E8" s="47">
        <f>IF(D8="","",D8-D8/1.0)</f>
        <v/>
      </c>
      <c r="F8" s="47">
        <f>IF(D8="","",D8/1.0)</f>
        <v/>
      </c>
      <c r="G8" s="46" t="n"/>
      <c r="H8" s="47">
        <f>H7+IF(D8="",0,D8)-IF(G8="",0,G8)</f>
        <v/>
      </c>
    </row>
    <row r="9">
      <c r="A9" s="45" t="n"/>
      <c r="B9" s="45" t="n"/>
      <c r="C9" s="45" t="n"/>
      <c r="D9" s="46" t="n"/>
      <c r="E9" s="47">
        <f>IF(D9="","",D9-D9/1.0)</f>
        <v/>
      </c>
      <c r="F9" s="47">
        <f>IF(D9="","",D9/1.0)</f>
        <v/>
      </c>
      <c r="G9" s="46" t="n"/>
      <c r="H9" s="47">
        <f>H8+IF(D9="",0,D9)-IF(G9="",0,G9)</f>
        <v/>
      </c>
    </row>
    <row r="10">
      <c r="A10" s="45" t="n"/>
      <c r="B10" s="45" t="n"/>
      <c r="C10" s="45" t="n"/>
      <c r="D10" s="46" t="n"/>
      <c r="E10" s="47">
        <f>IF(D10="","",D10-D10/1.0)</f>
        <v/>
      </c>
      <c r="F10" s="47">
        <f>IF(D10="","",D10/1.0)</f>
        <v/>
      </c>
      <c r="G10" s="46" t="n"/>
      <c r="H10" s="47">
        <f>H9+IF(D10="",0,D10)-IF(G10="",0,G10)</f>
        <v/>
      </c>
    </row>
    <row r="11">
      <c r="A11" s="45" t="n"/>
      <c r="B11" s="45" t="n"/>
      <c r="C11" s="45" t="n"/>
      <c r="D11" s="46" t="n"/>
      <c r="E11" s="47">
        <f>IF(D11="","",D11-D11/1.0)</f>
        <v/>
      </c>
      <c r="F11" s="47">
        <f>IF(D11="","",D11/1.0)</f>
        <v/>
      </c>
      <c r="G11" s="46" t="n"/>
      <c r="H11" s="47">
        <f>H10+IF(D11="",0,D11)-IF(G11="",0,G11)</f>
        <v/>
      </c>
    </row>
    <row r="12">
      <c r="A12" s="45" t="n"/>
      <c r="B12" s="45" t="n"/>
      <c r="C12" s="45" t="n"/>
      <c r="D12" s="46" t="n"/>
      <c r="E12" s="47">
        <f>IF(D12="","",D12-D12/1.0)</f>
        <v/>
      </c>
      <c r="F12" s="47">
        <f>IF(D12="","",D12/1.0)</f>
        <v/>
      </c>
      <c r="G12" s="46" t="n"/>
      <c r="H12" s="47">
        <f>H11+IF(D12="",0,D12)-IF(G12="",0,G12)</f>
        <v/>
      </c>
    </row>
    <row r="13">
      <c r="A13" s="45" t="n"/>
      <c r="B13" s="45" t="n"/>
      <c r="C13" s="45" t="n"/>
      <c r="D13" s="46" t="n"/>
      <c r="E13" s="47">
        <f>IF(D13="","",D13-D13/1.0)</f>
        <v/>
      </c>
      <c r="F13" s="47">
        <f>IF(D13="","",D13/1.0)</f>
        <v/>
      </c>
      <c r="G13" s="46" t="n"/>
      <c r="H13" s="47">
        <f>H12+IF(D13="",0,D13)-IF(G13="",0,G13)</f>
        <v/>
      </c>
    </row>
    <row r="14">
      <c r="A14" s="45" t="n"/>
      <c r="B14" s="45" t="n"/>
      <c r="C14" s="45" t="n"/>
      <c r="D14" s="46" t="n"/>
      <c r="E14" s="47">
        <f>IF(D14="","",D14-D14/1.0)</f>
        <v/>
      </c>
      <c r="F14" s="47">
        <f>IF(D14="","",D14/1.0)</f>
        <v/>
      </c>
      <c r="G14" s="46" t="n"/>
      <c r="H14" s="47">
        <f>H13+IF(D14="",0,D14)-IF(G14="",0,G14)</f>
        <v/>
      </c>
    </row>
    <row r="15">
      <c r="A15" s="45" t="n"/>
      <c r="B15" s="45" t="n"/>
      <c r="C15" s="45" t="n"/>
      <c r="D15" s="46" t="n"/>
      <c r="E15" s="47">
        <f>IF(D15="","",D15-D15/1.0)</f>
        <v/>
      </c>
      <c r="F15" s="47">
        <f>IF(D15="","",D15/1.0)</f>
        <v/>
      </c>
      <c r="G15" s="46" t="n"/>
      <c r="H15" s="47">
        <f>H14+IF(D15="",0,D15)-IF(G15="",0,G15)</f>
        <v/>
      </c>
    </row>
    <row r="16">
      <c r="A16" s="45" t="n"/>
      <c r="B16" s="45" t="n"/>
      <c r="C16" s="45" t="n"/>
      <c r="D16" s="46" t="n"/>
      <c r="E16" s="47">
        <f>IF(D16="","",D16-D16/1.0)</f>
        <v/>
      </c>
      <c r="F16" s="47">
        <f>IF(D16="","",D16/1.0)</f>
        <v/>
      </c>
      <c r="G16" s="46" t="n"/>
      <c r="H16" s="47">
        <f>H15+IF(D16="",0,D16)-IF(G16="",0,G16)</f>
        <v/>
      </c>
    </row>
    <row r="17">
      <c r="A17" s="45" t="n"/>
      <c r="B17" s="45" t="n"/>
      <c r="C17" s="45" t="n"/>
      <c r="D17" s="46" t="n"/>
      <c r="E17" s="47">
        <f>IF(D17="","",D17-D17/1.0)</f>
        <v/>
      </c>
      <c r="F17" s="47">
        <f>IF(D17="","",D17/1.0)</f>
        <v/>
      </c>
      <c r="G17" s="46" t="n"/>
      <c r="H17" s="47">
        <f>H16+IF(D17="",0,D17)-IF(G17="",0,G17)</f>
        <v/>
      </c>
    </row>
    <row r="18">
      <c r="A18" s="45" t="n"/>
      <c r="B18" s="45" t="n"/>
      <c r="C18" s="45" t="n"/>
      <c r="D18" s="46" t="n"/>
      <c r="E18" s="47">
        <f>IF(D18="","",D18-D18/1.0)</f>
        <v/>
      </c>
      <c r="F18" s="47">
        <f>IF(D18="","",D18/1.0)</f>
        <v/>
      </c>
      <c r="G18" s="46" t="n"/>
      <c r="H18" s="47">
        <f>H17+IF(D18="",0,D18)-IF(G18="",0,G18)</f>
        <v/>
      </c>
    </row>
    <row r="19">
      <c r="A19" s="45" t="n"/>
      <c r="B19" s="45" t="n"/>
      <c r="C19" s="45" t="n"/>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2026-10-16T10:46:44Z</dcterms:created>
  <dcterms:modified xmlns:dcterms="http://purl.org/dc/terms/" xmlns:xsi="http://www.w3.org/2001/XMLSchema-instance" xsi:type="dcterms:W3CDTF">2026-10-16T10:46:47Z</dcterms:modified>
</cp:coreProperties>
</file>