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Artikelstamm" sheetId="2" state="visible" r:id="rId2"/>
    <sheet xmlns:r="http://schemas.openxmlformats.org/officeDocument/2006/relationships" name="Verkaufsübersicht" sheetId="3" state="visible" r:id="rId3"/>
    <sheet xmlns:r="http://schemas.openxmlformats.org/officeDocument/2006/relationships" name="Kasse" sheetId="4" state="visible" r:id="rId4"/>
    <sheet xmlns:r="http://schemas.openxmlformats.org/officeDocument/2006/relationships" name="Design" sheetId="5" state="visible" r:id="rId5"/>
  </sheets>
  <definedNames>
    <definedName name="_xlnm._FilterDatabase" localSheetId="1" hidden="1">'Artikelstamm'!$A$2:$AN$729</definedName>
  </definedNames>
  <calcPr calcId="124519" fullCalcOnLoad="1"/>
</workbook>
</file>

<file path=xl/styles.xml><?xml version="1.0" encoding="utf-8"?>
<styleSheet xmlns="http://schemas.openxmlformats.org/spreadsheetml/2006/main">
  <numFmts count="3">
    <numFmt numFmtId="164" formatCode="#,##0.00 &quot;€&quot;"/>
    <numFmt numFmtId="165" formatCode="yyyy-mm-dd"/>
    <numFmt numFmtId="166" formatCode="DD.MM.YYYY"/>
  </numFmts>
  <fonts count="17">
    <font>
      <name val="Calibri"/>
      <family val="2"/>
      <color theme="1"/>
      <sz val="11"/>
      <scheme val="minor"/>
    </font>
    <font>
      <name val="Arial"/>
      <b val="1"/>
      <color rgb="00FFFFFF"/>
      <sz val="15"/>
    </font>
    <font>
      <name val="Arial"/>
      <i val="1"/>
      <color rgb="001A1A1A"/>
      <sz val="10"/>
    </font>
    <font>
      <name val="Arial"/>
      <b val="1"/>
      <color rgb="001A1A1A"/>
      <sz val="10"/>
    </font>
    <font>
      <name val="Arial"/>
      <sz val="10"/>
    </font>
    <font>
      <name val="Arial"/>
      <color rgb="00000000"/>
      <sz val="10"/>
    </font>
    <font>
      <name val="Arial"/>
      <color rgb="001A1A1A"/>
      <sz val="10"/>
    </font>
    <font>
      <name val="Arial"/>
      <b val="1"/>
      <color rgb="00FFFFFF"/>
      <sz val="9"/>
    </font>
    <font>
      <name val="Arial"/>
      <b val="1"/>
      <color rgb="00FFFFFF"/>
      <sz val="10"/>
    </font>
    <font>
      <name val="Arial"/>
      <b val="1"/>
      <sz val="10"/>
    </font>
    <font>
      <name val="Arial"/>
      <b val="1"/>
      <color rgb="001A1A1A"/>
      <sz val="13"/>
    </font>
    <font>
      <name val="Arial"/>
      <i val="1"/>
      <color rgb="00808080"/>
      <sz val="9"/>
    </font>
    <font>
      <name val="Arial"/>
      <b val="1"/>
      <color rgb="001A1A1A"/>
      <sz val="12"/>
    </font>
    <font>
      <name val="Arial"/>
      <b val="1"/>
      <color rgb="001A1A1A"/>
      <sz val="14"/>
    </font>
    <font>
      <name val="Arial"/>
      <i val="1"/>
      <color rgb="001A1A1A"/>
      <sz val="9"/>
    </font>
    <font>
      <name val="Arial"/>
      <b val="1"/>
      <color rgb="00FFFFFF"/>
      <sz val="14"/>
    </font>
    <font>
      <name val="Arial"/>
      <color rgb="006B7280"/>
      <sz val="9"/>
    </font>
  </fonts>
  <fills count="15">
    <fill>
      <patternFill/>
    </fill>
    <fill>
      <patternFill patternType="gray125"/>
    </fill>
    <fill>
      <patternFill patternType="solid">
        <fgColor rgb="001A1A1A"/>
      </patternFill>
    </fill>
    <fill>
      <patternFill patternType="solid">
        <fgColor rgb="00F7F5F2"/>
      </patternFill>
    </fill>
    <fill>
      <patternFill patternType="solid">
        <fgColor rgb="00595959"/>
      </patternFill>
    </fill>
    <fill>
      <patternFill patternType="solid">
        <fgColor rgb="00C8102E"/>
      </patternFill>
    </fill>
    <fill>
      <patternFill patternType="solid">
        <fgColor rgb="00404040"/>
      </patternFill>
    </fill>
    <fill>
      <patternFill patternType="solid">
        <fgColor rgb="008C8C8C"/>
      </patternFill>
    </fill>
    <fill>
      <patternFill patternType="solid">
        <fgColor rgb="007A7A7A"/>
      </patternFill>
    </fill>
    <fill>
      <patternFill patternType="solid">
        <fgColor rgb="00F2F2F2"/>
      </patternFill>
    </fill>
    <fill>
      <patternFill patternType="solid">
        <fgColor rgb="00BFBFBF"/>
      </patternFill>
    </fill>
    <fill>
      <patternFill patternType="solid">
        <fgColor rgb="006B7280"/>
      </patternFill>
    </fill>
    <fill>
      <patternFill patternType="solid">
        <fgColor rgb="00DCDCDC"/>
      </patternFill>
    </fill>
    <fill>
      <patternFill patternType="solid">
        <fgColor rgb="00E4E4E4"/>
      </patternFill>
    </fill>
    <fill>
      <patternFill patternType="solid">
        <fgColor rgb="00FAFAFA"/>
      </patternFill>
    </fill>
  </fills>
  <borders count="3">
    <border>
      <left/>
      <right/>
      <top/>
      <bottom/>
      <diagonal/>
    </border>
    <border>
      <left style="thin">
        <color rgb="00DCDCDC"/>
      </left>
      <right style="thin">
        <color rgb="00DCDCDC"/>
      </right>
      <top style="thin">
        <color rgb="00DCDCDC"/>
      </top>
      <bottom style="thin">
        <color rgb="00DCDCDC"/>
      </bottom>
    </border>
    <border>
      <left style="thick">
        <color rgb="00C8102E"/>
      </left>
    </border>
  </borders>
  <cellStyleXfs count="1">
    <xf numFmtId="0" fontId="0" fillId="0" borderId="0"/>
  </cellStyleXfs>
  <cellXfs count="61">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3" borderId="0" applyAlignment="1" pivotButton="0" quotePrefix="0" xfId="0">
      <alignment vertical="center" wrapText="1"/>
    </xf>
    <xf numFmtId="0"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xf>
    <xf numFmtId="0" fontId="6" fillId="0" borderId="0" applyAlignment="1" pivotButton="0" quotePrefix="0" xfId="0">
      <alignment vertical="top"/>
    </xf>
    <xf numFmtId="0" fontId="7" fillId="2"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7" fillId="4" borderId="0" applyAlignment="1" applyProtection="1" pivotButton="0" quotePrefix="0" xfId="0">
      <alignment horizontal="center" vertical="center"/>
      <protection locked="0" hidden="0"/>
    </xf>
    <xf numFmtId="0" fontId="7" fillId="5" borderId="0" applyAlignment="1" applyProtection="1" pivotButton="0" quotePrefix="0" xfId="0">
      <alignment horizontal="center" vertical="center"/>
      <protection locked="0" hidden="0"/>
    </xf>
    <xf numFmtId="0" fontId="7" fillId="6" borderId="0" applyAlignment="1" applyProtection="1" pivotButton="0" quotePrefix="0" xfId="0">
      <alignment horizontal="center" vertical="center"/>
      <protection locked="0" hidden="0"/>
    </xf>
    <xf numFmtId="0" fontId="7" fillId="7" borderId="0" applyAlignment="1" applyProtection="1" pivotButton="0" quotePrefix="0" xfId="0">
      <alignment horizontal="center" vertical="center"/>
      <protection locked="0" hidden="0"/>
    </xf>
    <xf numFmtId="0" fontId="8" fillId="2" borderId="1" applyAlignment="1" applyProtection="1" pivotButton="0" quotePrefix="0" xfId="0">
      <alignment horizontal="center" vertical="center" wrapText="1"/>
      <protection locked="0" hidden="0"/>
    </xf>
    <xf numFmtId="0" fontId="8" fillId="8" borderId="1" applyAlignment="1" applyProtection="1" pivotButton="0" quotePrefix="0" xfId="0">
      <alignment horizontal="center" vertical="center" wrapText="1"/>
      <protection locked="0" hidden="0"/>
    </xf>
    <xf numFmtId="0" fontId="4" fillId="0" borderId="1" applyAlignment="1" applyProtection="1" pivotButton="0" quotePrefix="0" xfId="0">
      <alignment vertical="top"/>
      <protection locked="0" hidden="0"/>
    </xf>
    <xf numFmtId="1" fontId="4" fillId="9" borderId="1" applyAlignment="1" applyProtection="1" pivotButton="0" quotePrefix="0" xfId="0">
      <alignment vertical="top"/>
      <protection locked="0" hidden="0"/>
    </xf>
    <xf numFmtId="0" fontId="4" fillId="0" borderId="1" applyAlignment="1" applyProtection="1" pivotButton="0" quotePrefix="0" xfId="0">
      <alignment vertical="top" wrapText="1"/>
      <protection locked="0" hidden="0"/>
    </xf>
    <xf numFmtId="0" fontId="4" fillId="9" borderId="1" applyAlignment="1" applyProtection="1" pivotButton="0" quotePrefix="0" xfId="0">
      <alignment vertical="top"/>
      <protection locked="0" hidden="0"/>
    </xf>
    <xf numFmtId="1" fontId="4" fillId="0" borderId="1" applyAlignment="1" pivotButton="0" quotePrefix="0" xfId="0">
      <alignment vertical="top"/>
    </xf>
    <xf numFmtId="164" fontId="4" fillId="9" borderId="1" applyAlignment="1" applyProtection="1" pivotButton="0" quotePrefix="0" xfId="0">
      <alignment vertical="top"/>
      <protection locked="0" hidden="0"/>
    </xf>
    <xf numFmtId="164" fontId="4" fillId="0" borderId="1" applyAlignment="1" pivotButton="0" quotePrefix="0" xfId="0">
      <alignment vertical="top"/>
    </xf>
    <xf numFmtId="0" fontId="4" fillId="9" borderId="1" applyAlignment="1" applyProtection="1" pivotButton="0" quotePrefix="0" xfId="0">
      <alignment vertical="top" wrapText="1"/>
      <protection locked="0" hidden="0"/>
    </xf>
    <xf numFmtId="164" fontId="9" fillId="10" borderId="1" applyAlignment="1" applyProtection="1" pivotButton="0" quotePrefix="0" xfId="0">
      <alignment vertical="top"/>
      <protection locked="0" hidden="0"/>
    </xf>
    <xf numFmtId="0" fontId="9" fillId="10" borderId="1" applyAlignment="1" applyProtection="1" pivotButton="0" quotePrefix="0" xfId="0">
      <alignment vertical="top"/>
      <protection locked="0" hidden="0"/>
    </xf>
    <xf numFmtId="0" fontId="10" fillId="0" borderId="0" pivotButton="0" quotePrefix="0" xfId="0"/>
    <xf numFmtId="0" fontId="11" fillId="0" borderId="0" pivotButton="0" quotePrefix="0" xfId="0"/>
    <xf numFmtId="0" fontId="12" fillId="0" borderId="0" pivotButton="0" quotePrefix="0" xfId="0"/>
    <xf numFmtId="0" fontId="4" fillId="0" borderId="0" pivotButton="0" quotePrefix="0" xfId="0"/>
    <xf numFmtId="1" fontId="4" fillId="0" borderId="0" applyAlignment="1" pivotButton="0" quotePrefix="0" xfId="0">
      <alignment horizontal="right"/>
    </xf>
    <xf numFmtId="0" fontId="9" fillId="0" borderId="0" pivotButton="0" quotePrefix="0" xfId="0"/>
    <xf numFmtId="164" fontId="9" fillId="3" borderId="0" applyAlignment="1" pivotButton="0" quotePrefix="0" xfId="0">
      <alignment horizontal="right"/>
    </xf>
    <xf numFmtId="164" fontId="4" fillId="0" borderId="0" applyAlignment="1" pivotButton="0" quotePrefix="0" xfId="0">
      <alignment horizontal="right"/>
    </xf>
    <xf numFmtId="1" fontId="9" fillId="3" borderId="0" applyAlignment="1" pivotButton="0" quotePrefix="0" xfId="0">
      <alignment horizontal="right"/>
    </xf>
    <xf numFmtId="0" fontId="8" fillId="6" borderId="0" pivotButton="0" quotePrefix="0" xfId="0"/>
    <xf numFmtId="1" fontId="4" fillId="0" borderId="0" pivotButton="0" quotePrefix="0" xfId="0"/>
    <xf numFmtId="164" fontId="4" fillId="0" borderId="0" pivotButton="0" quotePrefix="0" xfId="0"/>
    <xf numFmtId="1" fontId="9" fillId="3" borderId="0" pivotButton="0" quotePrefix="0" xfId="0"/>
    <xf numFmtId="164" fontId="9" fillId="3" borderId="0" pivotButton="0" quotePrefix="0" xfId="0"/>
    <xf numFmtId="0" fontId="13" fillId="0" borderId="0" pivotButton="0" quotePrefix="0" xfId="0"/>
    <xf numFmtId="0" fontId="14" fillId="3" borderId="2" applyAlignment="1" pivotButton="0" quotePrefix="0" xfId="0">
      <alignment vertical="center" wrapText="1"/>
    </xf>
    <xf numFmtId="0" fontId="8" fillId="6" borderId="1" applyAlignment="1" pivotButton="0" quotePrefix="0" xfId="0">
      <alignment horizontal="center" vertical="center" wrapText="1"/>
    </xf>
    <xf numFmtId="164" fontId="0" fillId="0" borderId="0" pivotButton="0" quotePrefix="0" xfId="0"/>
    <xf numFmtId="166" fontId="4" fillId="9" borderId="1" pivotButton="0" quotePrefix="0" xfId="0"/>
    <xf numFmtId="0" fontId="4" fillId="9" borderId="1" pivotButton="0" quotePrefix="0" xfId="0"/>
    <xf numFmtId="164" fontId="4" fillId="9" borderId="1" pivotButton="0" quotePrefix="0" xfId="0"/>
    <xf numFmtId="164" fontId="4" fillId="0" borderId="1" pivotButton="0" quotePrefix="0" xfId="0"/>
    <xf numFmtId="0" fontId="15" fillId="2" borderId="0" applyAlignment="1" pivotButton="0" quotePrefix="0" xfId="0">
      <alignment vertical="center" indent="1"/>
    </xf>
    <xf numFmtId="0" fontId="8" fillId="6" borderId="1" applyAlignment="1" pivotButton="0" quotePrefix="0" xfId="0">
      <alignment horizontal="center" vertical="center"/>
    </xf>
    <xf numFmtId="0" fontId="8" fillId="4" borderId="1" applyAlignment="1" pivotButton="0" quotePrefix="0" xfId="0">
      <alignment horizontal="center" vertical="center"/>
    </xf>
    <xf numFmtId="0" fontId="9" fillId="0" borderId="1" pivotButton="0" quotePrefix="0" xfId="0"/>
    <xf numFmtId="0" fontId="16" fillId="0" borderId="1" pivotButton="0" quotePrefix="0" xfId="0"/>
    <xf numFmtId="0" fontId="16" fillId="5" borderId="1" pivotButton="0" quotePrefix="0" xfId="0"/>
    <xf numFmtId="0" fontId="16" fillId="2" borderId="1" pivotButton="0" quotePrefix="0" xfId="0"/>
    <xf numFmtId="0" fontId="16" fillId="3" borderId="1" pivotButton="0" quotePrefix="0" xfId="0"/>
    <xf numFmtId="0" fontId="16" fillId="11" borderId="1" pivotButton="0" quotePrefix="0" xfId="0"/>
    <xf numFmtId="0" fontId="16" fillId="12" borderId="1" pivotButton="0" quotePrefix="0" xfId="0"/>
    <xf numFmtId="0" fontId="16" fillId="13" borderId="1" pivotButton="0" quotePrefix="0" xfId="0"/>
    <xf numFmtId="0" fontId="16" fillId="9" borderId="1" pivotButton="0" quotePrefix="0" xfId="0"/>
    <xf numFmtId="0" fontId="16" fillId="14" borderId="1" pivotButton="0" quotePrefix="0" xfId="0"/>
  </cellXfs>
  <cellStyles count="1">
    <cellStyle name="Normal" xfId="0" builtinId="0" hidden="0"/>
  </cellStyles>
  <dxfs count="5">
    <dxf>
      <fill>
        <patternFill patternType="solid">
          <bgColor rgb="00E4E4E4"/>
        </patternFill>
      </fill>
    </dxf>
    <dxf>
      <fill>
        <patternFill patternType="solid">
          <bgColor rgb="00DCDCDC"/>
        </patternFill>
      </fill>
    </dxf>
    <dxf>
      <fill>
        <patternFill patternType="solid">
          <bgColor rgb="00C9C9C9"/>
        </patternFill>
      </fill>
    </dxf>
    <dxf>
      <font>
        <name val="Arial"/>
        <b val="1"/>
        <color rgb="00C8102E"/>
        <sz val="10"/>
      </font>
    </dxf>
    <dxf>
      <font>
        <name val="Arial"/>
        <i val="1"/>
        <color rgb="007A7A7A"/>
        <sz val="10"/>
      </font>
      <fill>
        <patternFill patternType="solid">
          <bgColor rgb="00C9C9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jpeg" Id="rId3"/><Relationship Type="http://schemas.openxmlformats.org/officeDocument/2006/relationships/image" Target="/xl/media/image5.jpeg" Id="rId4"/><Relationship Type="http://schemas.openxmlformats.org/officeDocument/2006/relationships/image" Target="/xl/media/image6.jpeg" Id="rId5"/><Relationship Type="http://schemas.openxmlformats.org/officeDocument/2006/relationships/image" Target="/xl/media/image7.jpe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jpe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jpeg" Id="rId13"/><Relationship Type="http://schemas.openxmlformats.org/officeDocument/2006/relationships/image" Target="/xl/media/image15.jpeg" Id="rId14"/><Relationship Type="http://schemas.openxmlformats.org/officeDocument/2006/relationships/image" Target="/xl/media/image16.jpeg" Id="rId15"/><Relationship Type="http://schemas.openxmlformats.org/officeDocument/2006/relationships/image" Target="/xl/media/image17.jpeg" Id="rId16"/><Relationship Type="http://schemas.openxmlformats.org/officeDocument/2006/relationships/image" Target="/xl/media/image18.jpeg" Id="rId17"/><Relationship Type="http://schemas.openxmlformats.org/officeDocument/2006/relationships/image" Target="/xl/media/image19.jpeg" Id="rId18"/><Relationship Type="http://schemas.openxmlformats.org/officeDocument/2006/relationships/image" Target="/xl/media/image20.jpeg" Id="rId19"/><Relationship Type="http://schemas.openxmlformats.org/officeDocument/2006/relationships/image" Target="/xl/media/image21.jpeg" Id="rId20"/><Relationship Type="http://schemas.openxmlformats.org/officeDocument/2006/relationships/image" Target="/xl/media/image22.jpe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jpeg" Id="rId35"/><Relationship Type="http://schemas.openxmlformats.org/officeDocument/2006/relationships/image" Target="/xl/media/image37.jpeg" Id="rId36"/><Relationship Type="http://schemas.openxmlformats.org/officeDocument/2006/relationships/image" Target="/xl/media/image38.jpeg" Id="rId37"/><Relationship Type="http://schemas.openxmlformats.org/officeDocument/2006/relationships/image" Target="/xl/media/image39.jpeg" Id="rId38"/><Relationship Type="http://schemas.openxmlformats.org/officeDocument/2006/relationships/image" Target="/xl/media/image40.jpeg" Id="rId39"/><Relationship Type="http://schemas.openxmlformats.org/officeDocument/2006/relationships/image" Target="/xl/media/image41.jpeg" Id="rId40"/><Relationship Type="http://schemas.openxmlformats.org/officeDocument/2006/relationships/image" Target="/xl/media/image42.jpeg" Id="rId41"/><Relationship Type="http://schemas.openxmlformats.org/officeDocument/2006/relationships/image" Target="/xl/media/image43.jpeg" Id="rId42"/><Relationship Type="http://schemas.openxmlformats.org/officeDocument/2006/relationships/image" Target="/xl/media/image44.jpeg" Id="rId43"/><Relationship Type="http://schemas.openxmlformats.org/officeDocument/2006/relationships/image" Target="/xl/media/image45.jpeg" Id="rId44"/><Relationship Type="http://schemas.openxmlformats.org/officeDocument/2006/relationships/image" Target="/xl/media/image46.jpeg" Id="rId45"/><Relationship Type="http://schemas.openxmlformats.org/officeDocument/2006/relationships/image" Target="/xl/media/image47.jpeg" Id="rId46"/><Relationship Type="http://schemas.openxmlformats.org/officeDocument/2006/relationships/image" Target="/xl/media/image48.jpeg" Id="rId47"/><Relationship Type="http://schemas.openxmlformats.org/officeDocument/2006/relationships/image" Target="/xl/media/image49.jpeg" Id="rId48"/><Relationship Type="http://schemas.openxmlformats.org/officeDocument/2006/relationships/image" Target="/xl/media/image50.jpeg" Id="rId49"/><Relationship Type="http://schemas.openxmlformats.org/officeDocument/2006/relationships/image" Target="/xl/media/image51.jpeg" Id="rId50"/><Relationship Type="http://schemas.openxmlformats.org/officeDocument/2006/relationships/image" Target="/xl/media/image52.jpeg" Id="rId51"/><Relationship Type="http://schemas.openxmlformats.org/officeDocument/2006/relationships/image" Target="/xl/media/image53.jpeg" Id="rId52"/><Relationship Type="http://schemas.openxmlformats.org/officeDocument/2006/relationships/image" Target="/xl/media/image54.jpeg" Id="rId53"/><Relationship Type="http://schemas.openxmlformats.org/officeDocument/2006/relationships/image" Target="/xl/media/image55.jpeg" Id="rId54"/><Relationship Type="http://schemas.openxmlformats.org/officeDocument/2006/relationships/image" Target="/xl/media/image56.jpeg" Id="rId55"/><Relationship Type="http://schemas.openxmlformats.org/officeDocument/2006/relationships/image" Target="/xl/media/image57.jpeg" Id="rId56"/><Relationship Type="http://schemas.openxmlformats.org/officeDocument/2006/relationships/image" Target="/xl/media/image58.jpeg" Id="rId57"/><Relationship Type="http://schemas.openxmlformats.org/officeDocument/2006/relationships/image" Target="/xl/media/image59.jpeg" Id="rId58"/><Relationship Type="http://schemas.openxmlformats.org/officeDocument/2006/relationships/image" Target="/xl/media/image60.jpeg" Id="rId59"/><Relationship Type="http://schemas.openxmlformats.org/officeDocument/2006/relationships/image" Target="/xl/media/image61.jpeg" Id="rId60"/><Relationship Type="http://schemas.openxmlformats.org/officeDocument/2006/relationships/image" Target="/xl/media/image62.jpeg" Id="rId61"/><Relationship Type="http://schemas.openxmlformats.org/officeDocument/2006/relationships/image" Target="/xl/media/image63.jpeg" Id="rId62"/><Relationship Type="http://schemas.openxmlformats.org/officeDocument/2006/relationships/image" Target="/xl/media/image64.jpeg" Id="rId63"/><Relationship Type="http://schemas.openxmlformats.org/officeDocument/2006/relationships/image" Target="/xl/media/image65.jpeg" Id="rId64"/><Relationship Type="http://schemas.openxmlformats.org/officeDocument/2006/relationships/image" Target="/xl/media/image66.jpeg" Id="rId65"/><Relationship Type="http://schemas.openxmlformats.org/officeDocument/2006/relationships/image" Target="/xl/media/image67.jpeg" Id="rId66"/><Relationship Type="http://schemas.openxmlformats.org/officeDocument/2006/relationships/image" Target="/xl/media/image68.jpeg" Id="rId67"/><Relationship Type="http://schemas.openxmlformats.org/officeDocument/2006/relationships/image" Target="/xl/media/image69.jpeg" Id="rId68"/><Relationship Type="http://schemas.openxmlformats.org/officeDocument/2006/relationships/image" Target="/xl/media/image70.jpeg" Id="rId69"/><Relationship Type="http://schemas.openxmlformats.org/officeDocument/2006/relationships/image" Target="/xl/media/image71.jpeg" Id="rId70"/><Relationship Type="http://schemas.openxmlformats.org/officeDocument/2006/relationships/image" Target="/xl/media/image72.jpeg" Id="rId71"/><Relationship Type="http://schemas.openxmlformats.org/officeDocument/2006/relationships/image" Target="/xl/media/image73.jpeg" Id="rId72"/><Relationship Type="http://schemas.openxmlformats.org/officeDocument/2006/relationships/image" Target="/xl/media/image74.jpeg" Id="rId73"/><Relationship Type="http://schemas.openxmlformats.org/officeDocument/2006/relationships/image" Target="/xl/media/image75.jpeg" Id="rId74"/><Relationship Type="http://schemas.openxmlformats.org/officeDocument/2006/relationships/image" Target="/xl/media/image76.jpeg" Id="rId75"/><Relationship Type="http://schemas.openxmlformats.org/officeDocument/2006/relationships/image" Target="/xl/media/image77.jpeg" Id="rId76"/><Relationship Type="http://schemas.openxmlformats.org/officeDocument/2006/relationships/image" Target="/xl/media/image78.jpeg" Id="rId77"/><Relationship Type="http://schemas.openxmlformats.org/officeDocument/2006/relationships/image" Target="/xl/media/image79.jpeg" Id="rId78"/><Relationship Type="http://schemas.openxmlformats.org/officeDocument/2006/relationships/image" Target="/xl/media/image80.jpeg" Id="rId79"/><Relationship Type="http://schemas.openxmlformats.org/officeDocument/2006/relationships/image" Target="/xl/media/image81.jpeg" Id="rId80"/><Relationship Type="http://schemas.openxmlformats.org/officeDocument/2006/relationships/image" Target="/xl/media/image82.jpeg" Id="rId81"/><Relationship Type="http://schemas.openxmlformats.org/officeDocument/2006/relationships/image" Target="/xl/media/image83.jpeg" Id="rId82"/><Relationship Type="http://schemas.openxmlformats.org/officeDocument/2006/relationships/image" Target="/xl/media/image84.jpeg" Id="rId83"/><Relationship Type="http://schemas.openxmlformats.org/officeDocument/2006/relationships/image" Target="/xl/media/image85.jpeg" Id="rId84"/><Relationship Type="http://schemas.openxmlformats.org/officeDocument/2006/relationships/image" Target="/xl/media/image86.jpeg" Id="rId85"/><Relationship Type="http://schemas.openxmlformats.org/officeDocument/2006/relationships/image" Target="/xl/media/image87.jpeg" Id="rId86"/><Relationship Type="http://schemas.openxmlformats.org/officeDocument/2006/relationships/image" Target="/xl/media/image88.jpeg" Id="rId87"/><Relationship Type="http://schemas.openxmlformats.org/officeDocument/2006/relationships/image" Target="/xl/media/image89.jpeg" Id="rId88"/><Relationship Type="http://schemas.openxmlformats.org/officeDocument/2006/relationships/image" Target="/xl/media/image90.jpeg" Id="rId89"/><Relationship Type="http://schemas.openxmlformats.org/officeDocument/2006/relationships/image" Target="/xl/media/image91.jpeg" Id="rId90"/><Relationship Type="http://schemas.openxmlformats.org/officeDocument/2006/relationships/image" Target="/xl/media/image92.jpeg" Id="rId91"/><Relationship Type="http://schemas.openxmlformats.org/officeDocument/2006/relationships/image" Target="/xl/media/image93.jpeg" Id="rId92"/><Relationship Type="http://schemas.openxmlformats.org/officeDocument/2006/relationships/image" Target="/xl/media/image94.jpeg" Id="rId93"/><Relationship Type="http://schemas.openxmlformats.org/officeDocument/2006/relationships/image" Target="/xl/media/image95.jpeg" Id="rId94"/><Relationship Type="http://schemas.openxmlformats.org/officeDocument/2006/relationships/image" Target="/xl/media/image96.jpeg" Id="rId95"/><Relationship Type="http://schemas.openxmlformats.org/officeDocument/2006/relationships/image" Target="/xl/media/image97.jpeg" Id="rId96"/><Relationship Type="http://schemas.openxmlformats.org/officeDocument/2006/relationships/image" Target="/xl/media/image98.jpeg" Id="rId97"/><Relationship Type="http://schemas.openxmlformats.org/officeDocument/2006/relationships/image" Target="/xl/media/image99.jpeg" Id="rId98"/><Relationship Type="http://schemas.openxmlformats.org/officeDocument/2006/relationships/image" Target="/xl/media/image100.jpeg" Id="rId99"/><Relationship Type="http://schemas.openxmlformats.org/officeDocument/2006/relationships/image" Target="/xl/media/image101.jpeg" Id="rId100"/><Relationship Type="http://schemas.openxmlformats.org/officeDocument/2006/relationships/image" Target="/xl/media/image102.jpeg" Id="rId101"/><Relationship Type="http://schemas.openxmlformats.org/officeDocument/2006/relationships/image" Target="/xl/media/image103.jpeg" Id="rId102"/><Relationship Type="http://schemas.openxmlformats.org/officeDocument/2006/relationships/image" Target="/xl/media/image104.jpeg" Id="rId103"/><Relationship Type="http://schemas.openxmlformats.org/officeDocument/2006/relationships/image" Target="/xl/media/image105.jpeg" Id="rId104"/><Relationship Type="http://schemas.openxmlformats.org/officeDocument/2006/relationships/image" Target="/xl/media/image106.jpeg" Id="rId105"/><Relationship Type="http://schemas.openxmlformats.org/officeDocument/2006/relationships/image" Target="/xl/media/image107.jpeg" Id="rId106"/><Relationship Type="http://schemas.openxmlformats.org/officeDocument/2006/relationships/image" Target="/xl/media/image108.jpeg" Id="rId107"/><Relationship Type="http://schemas.openxmlformats.org/officeDocument/2006/relationships/image" Target="/xl/media/image109.jpeg" Id="rId108"/><Relationship Type="http://schemas.openxmlformats.org/officeDocument/2006/relationships/image" Target="/xl/media/image110.jpeg" Id="rId109"/><Relationship Type="http://schemas.openxmlformats.org/officeDocument/2006/relationships/image" Target="/xl/media/image111.jpeg" Id="rId110"/><Relationship Type="http://schemas.openxmlformats.org/officeDocument/2006/relationships/image" Target="/xl/media/image112.jpeg" Id="rId111"/><Relationship Type="http://schemas.openxmlformats.org/officeDocument/2006/relationships/image" Target="/xl/media/image113.jpeg" Id="rId112"/><Relationship Type="http://schemas.openxmlformats.org/officeDocument/2006/relationships/image" Target="/xl/media/image114.jpeg" Id="rId113"/><Relationship Type="http://schemas.openxmlformats.org/officeDocument/2006/relationships/image" Target="/xl/media/image115.jpeg" Id="rId114"/><Relationship Type="http://schemas.openxmlformats.org/officeDocument/2006/relationships/image" Target="/xl/media/image116.jpeg" Id="rId115"/><Relationship Type="http://schemas.openxmlformats.org/officeDocument/2006/relationships/image" Target="/xl/media/image117.jpeg" Id="rId116"/><Relationship Type="http://schemas.openxmlformats.org/officeDocument/2006/relationships/image" Target="/xl/media/image118.jpeg" Id="rId117"/><Relationship Type="http://schemas.openxmlformats.org/officeDocument/2006/relationships/image" Target="/xl/media/image119.jpeg" Id="rId118"/><Relationship Type="http://schemas.openxmlformats.org/officeDocument/2006/relationships/image" Target="/xl/media/image120.jpeg" Id="rId119"/><Relationship Type="http://schemas.openxmlformats.org/officeDocument/2006/relationships/image" Target="/xl/media/image121.jpeg" Id="rId120"/><Relationship Type="http://schemas.openxmlformats.org/officeDocument/2006/relationships/image" Target="/xl/media/image122.jpeg" Id="rId121"/><Relationship Type="http://schemas.openxmlformats.org/officeDocument/2006/relationships/image" Target="/xl/media/image123.jpeg" Id="rId122"/><Relationship Type="http://schemas.openxmlformats.org/officeDocument/2006/relationships/image" Target="/xl/media/image124.jpeg" Id="rId123"/><Relationship Type="http://schemas.openxmlformats.org/officeDocument/2006/relationships/image" Target="/xl/media/image125.jpeg" Id="rId124"/><Relationship Type="http://schemas.openxmlformats.org/officeDocument/2006/relationships/image" Target="/xl/media/image126.jpeg" Id="rId125"/><Relationship Type="http://schemas.openxmlformats.org/officeDocument/2006/relationships/image" Target="/xl/media/image127.jpeg" Id="rId126"/><Relationship Type="http://schemas.openxmlformats.org/officeDocument/2006/relationships/image" Target="/xl/media/image128.jpeg" Id="rId127"/><Relationship Type="http://schemas.openxmlformats.org/officeDocument/2006/relationships/image" Target="/xl/media/image129.jpeg" Id="rId128"/><Relationship Type="http://schemas.openxmlformats.org/officeDocument/2006/relationships/image" Target="/xl/media/image130.jpeg" Id="rId129"/><Relationship Type="http://schemas.openxmlformats.org/officeDocument/2006/relationships/image" Target="/xl/media/image131.jpeg" Id="rId130"/><Relationship Type="http://schemas.openxmlformats.org/officeDocument/2006/relationships/image" Target="/xl/media/image132.jpeg" Id="rId131"/><Relationship Type="http://schemas.openxmlformats.org/officeDocument/2006/relationships/image" Target="/xl/media/image133.jpeg" Id="rId132"/><Relationship Type="http://schemas.openxmlformats.org/officeDocument/2006/relationships/image" Target="/xl/media/image134.jpeg" Id="rId133"/><Relationship Type="http://schemas.openxmlformats.org/officeDocument/2006/relationships/image" Target="/xl/media/image135.jpeg" Id="rId134"/><Relationship Type="http://schemas.openxmlformats.org/officeDocument/2006/relationships/image" Target="/xl/media/image136.jpeg" Id="rId135"/><Relationship Type="http://schemas.openxmlformats.org/officeDocument/2006/relationships/image" Target="/xl/media/image137.jpeg" Id="rId136"/><Relationship Type="http://schemas.openxmlformats.org/officeDocument/2006/relationships/image" Target="/xl/media/image138.jpeg" Id="rId137"/><Relationship Type="http://schemas.openxmlformats.org/officeDocument/2006/relationships/image" Target="/xl/media/image139.jpeg" Id="rId138"/><Relationship Type="http://schemas.openxmlformats.org/officeDocument/2006/relationships/image" Target="/xl/media/image140.jpeg" Id="rId139"/><Relationship Type="http://schemas.openxmlformats.org/officeDocument/2006/relationships/image" Target="/xl/media/image141.jpeg" Id="rId140"/><Relationship Type="http://schemas.openxmlformats.org/officeDocument/2006/relationships/image" Target="/xl/media/image142.jpeg" Id="rId141"/><Relationship Type="http://schemas.openxmlformats.org/officeDocument/2006/relationships/image" Target="/xl/media/image143.jpeg" Id="rId142"/><Relationship Type="http://schemas.openxmlformats.org/officeDocument/2006/relationships/image" Target="/xl/media/image144.jpeg" Id="rId143"/><Relationship Type="http://schemas.openxmlformats.org/officeDocument/2006/relationships/image" Target="/xl/media/image145.jpeg" Id="rId144"/><Relationship Type="http://schemas.openxmlformats.org/officeDocument/2006/relationships/image" Target="/xl/media/image146.jpeg" Id="rId145"/><Relationship Type="http://schemas.openxmlformats.org/officeDocument/2006/relationships/image" Target="/xl/media/image147.jpeg" Id="rId146"/><Relationship Type="http://schemas.openxmlformats.org/officeDocument/2006/relationships/image" Target="/xl/media/image148.jpeg" Id="rId147"/><Relationship Type="http://schemas.openxmlformats.org/officeDocument/2006/relationships/image" Target="/xl/media/image149.jpeg" Id="rId148"/><Relationship Type="http://schemas.openxmlformats.org/officeDocument/2006/relationships/image" Target="/xl/media/image150.jpeg" Id="rId149"/><Relationship Type="http://schemas.openxmlformats.org/officeDocument/2006/relationships/image" Target="/xl/media/image151.jpeg" Id="rId150"/><Relationship Type="http://schemas.openxmlformats.org/officeDocument/2006/relationships/image" Target="/xl/media/image152.jpeg" Id="rId151"/><Relationship Type="http://schemas.openxmlformats.org/officeDocument/2006/relationships/image" Target="/xl/media/image153.jpeg" Id="rId152"/><Relationship Type="http://schemas.openxmlformats.org/officeDocument/2006/relationships/image" Target="/xl/media/image154.jpeg" Id="rId153"/><Relationship Type="http://schemas.openxmlformats.org/officeDocument/2006/relationships/image" Target="/xl/media/image155.jpeg" Id="rId154"/><Relationship Type="http://schemas.openxmlformats.org/officeDocument/2006/relationships/image" Target="/xl/media/image156.jpeg" Id="rId155"/><Relationship Type="http://schemas.openxmlformats.org/officeDocument/2006/relationships/image" Target="/xl/media/image157.jpeg" Id="rId156"/><Relationship Type="http://schemas.openxmlformats.org/officeDocument/2006/relationships/image" Target="/xl/media/image158.jpeg" Id="rId157"/><Relationship Type="http://schemas.openxmlformats.org/officeDocument/2006/relationships/image" Target="/xl/media/image159.jpeg" Id="rId158"/><Relationship Type="http://schemas.openxmlformats.org/officeDocument/2006/relationships/image" Target="/xl/media/image160.jpeg" Id="rId159"/><Relationship Type="http://schemas.openxmlformats.org/officeDocument/2006/relationships/image" Target="/xl/media/image161.jpeg" Id="rId160"/><Relationship Type="http://schemas.openxmlformats.org/officeDocument/2006/relationships/image" Target="/xl/media/image162.jpeg" Id="rId161"/><Relationship Type="http://schemas.openxmlformats.org/officeDocument/2006/relationships/image" Target="/xl/media/image163.jpeg" Id="rId162"/><Relationship Type="http://schemas.openxmlformats.org/officeDocument/2006/relationships/image" Target="/xl/media/image164.jpeg" Id="rId163"/><Relationship Type="http://schemas.openxmlformats.org/officeDocument/2006/relationships/image" Target="/xl/media/image165.jpeg" Id="rId164"/><Relationship Type="http://schemas.openxmlformats.org/officeDocument/2006/relationships/image" Target="/xl/media/image166.jpeg" Id="rId165"/><Relationship Type="http://schemas.openxmlformats.org/officeDocument/2006/relationships/image" Target="/xl/media/image167.jpeg" Id="rId166"/><Relationship Type="http://schemas.openxmlformats.org/officeDocument/2006/relationships/image" Target="/xl/media/image168.jpeg" Id="rId167"/><Relationship Type="http://schemas.openxmlformats.org/officeDocument/2006/relationships/image" Target="/xl/media/image169.jpeg" Id="rId168"/><Relationship Type="http://schemas.openxmlformats.org/officeDocument/2006/relationships/image" Target="/xl/media/image170.jpeg" Id="rId169"/><Relationship Type="http://schemas.openxmlformats.org/officeDocument/2006/relationships/image" Target="/xl/media/image171.jpeg" Id="rId170"/><Relationship Type="http://schemas.openxmlformats.org/officeDocument/2006/relationships/image" Target="/xl/media/image172.jpeg" Id="rId171"/><Relationship Type="http://schemas.openxmlformats.org/officeDocument/2006/relationships/image" Target="/xl/media/image173.jpeg" Id="rId172"/><Relationship Type="http://schemas.openxmlformats.org/officeDocument/2006/relationships/image" Target="/xl/media/image174.jpeg" Id="rId173"/><Relationship Type="http://schemas.openxmlformats.org/officeDocument/2006/relationships/image" Target="/xl/media/image175.jpeg" Id="rId174"/><Relationship Type="http://schemas.openxmlformats.org/officeDocument/2006/relationships/image" Target="/xl/media/image176.jpeg" Id="rId175"/><Relationship Type="http://schemas.openxmlformats.org/officeDocument/2006/relationships/image" Target="/xl/media/image177.jpeg" Id="rId176"/><Relationship Type="http://schemas.openxmlformats.org/officeDocument/2006/relationships/image" Target="/xl/media/image178.jpeg" Id="rId177"/><Relationship Type="http://schemas.openxmlformats.org/officeDocument/2006/relationships/image" Target="/xl/media/image179.jpeg" Id="rId178"/><Relationship Type="http://schemas.openxmlformats.org/officeDocument/2006/relationships/image" Target="/xl/media/image180.jpeg" Id="rId179"/><Relationship Type="http://schemas.openxmlformats.org/officeDocument/2006/relationships/image" Target="/xl/media/image181.jpeg" Id="rId180"/><Relationship Type="http://schemas.openxmlformats.org/officeDocument/2006/relationships/image" Target="/xl/media/image182.jpeg" Id="rId181"/><Relationship Type="http://schemas.openxmlformats.org/officeDocument/2006/relationships/image" Target="/xl/media/image183.jpeg" Id="rId182"/><Relationship Type="http://schemas.openxmlformats.org/officeDocument/2006/relationships/image" Target="/xl/media/image184.jpeg" Id="rId183"/><Relationship Type="http://schemas.openxmlformats.org/officeDocument/2006/relationships/image" Target="/xl/media/image185.jpeg" Id="rId184"/><Relationship Type="http://schemas.openxmlformats.org/officeDocument/2006/relationships/image" Target="/xl/media/image186.jpeg" Id="rId185"/><Relationship Type="http://schemas.openxmlformats.org/officeDocument/2006/relationships/image" Target="/xl/media/image187.jpeg" Id="rId186"/><Relationship Type="http://schemas.openxmlformats.org/officeDocument/2006/relationships/image" Target="/xl/media/image188.jpeg" Id="rId187"/><Relationship Type="http://schemas.openxmlformats.org/officeDocument/2006/relationships/image" Target="/xl/media/image189.jpeg" Id="rId188"/><Relationship Type="http://schemas.openxmlformats.org/officeDocument/2006/relationships/image" Target="/xl/media/image190.jpeg" Id="rId189"/><Relationship Type="http://schemas.openxmlformats.org/officeDocument/2006/relationships/image" Target="/xl/media/image191.jpeg" Id="rId190"/><Relationship Type="http://schemas.openxmlformats.org/officeDocument/2006/relationships/image" Target="/xl/media/image192.jpeg" Id="rId191"/><Relationship Type="http://schemas.openxmlformats.org/officeDocument/2006/relationships/image" Target="/xl/media/image193.jpeg" Id="rId192"/><Relationship Type="http://schemas.openxmlformats.org/officeDocument/2006/relationships/image" Target="/xl/media/image194.jpeg" Id="rId193"/><Relationship Type="http://schemas.openxmlformats.org/officeDocument/2006/relationships/image" Target="/xl/media/image195.jpeg" Id="rId194"/><Relationship Type="http://schemas.openxmlformats.org/officeDocument/2006/relationships/image" Target="/xl/media/image196.jpeg" Id="rId195"/><Relationship Type="http://schemas.openxmlformats.org/officeDocument/2006/relationships/image" Target="/xl/media/image197.jpeg" Id="rId196"/><Relationship Type="http://schemas.openxmlformats.org/officeDocument/2006/relationships/image" Target="/xl/media/image198.jpeg" Id="rId197"/><Relationship Type="http://schemas.openxmlformats.org/officeDocument/2006/relationships/image" Target="/xl/media/image199.jpeg" Id="rId198"/><Relationship Type="http://schemas.openxmlformats.org/officeDocument/2006/relationships/image" Target="/xl/media/image200.jpeg" Id="rId199"/><Relationship Type="http://schemas.openxmlformats.org/officeDocument/2006/relationships/image" Target="/xl/media/image201.jpeg" Id="rId200"/><Relationship Type="http://schemas.openxmlformats.org/officeDocument/2006/relationships/image" Target="/xl/media/image202.jpeg" Id="rId201"/><Relationship Type="http://schemas.openxmlformats.org/officeDocument/2006/relationships/image" Target="/xl/media/image203.jpeg" Id="rId202"/><Relationship Type="http://schemas.openxmlformats.org/officeDocument/2006/relationships/image" Target="/xl/media/image204.jpeg" Id="rId203"/><Relationship Type="http://schemas.openxmlformats.org/officeDocument/2006/relationships/image" Target="/xl/media/image205.jpeg" Id="rId204"/><Relationship Type="http://schemas.openxmlformats.org/officeDocument/2006/relationships/image" Target="/xl/media/image206.jpeg" Id="rId205"/><Relationship Type="http://schemas.openxmlformats.org/officeDocument/2006/relationships/image" Target="/xl/media/image207.jpeg" Id="rId206"/><Relationship Type="http://schemas.openxmlformats.org/officeDocument/2006/relationships/image" Target="/xl/media/image208.jpeg" Id="rId207"/><Relationship Type="http://schemas.openxmlformats.org/officeDocument/2006/relationships/image" Target="/xl/media/image209.jpeg" Id="rId208"/><Relationship Type="http://schemas.openxmlformats.org/officeDocument/2006/relationships/image" Target="/xl/media/image210.jpeg" Id="rId209"/><Relationship Type="http://schemas.openxmlformats.org/officeDocument/2006/relationships/image" Target="/xl/media/image211.jpeg" Id="rId210"/><Relationship Type="http://schemas.openxmlformats.org/officeDocument/2006/relationships/image" Target="/xl/media/image212.jpeg" Id="rId211"/><Relationship Type="http://schemas.openxmlformats.org/officeDocument/2006/relationships/image" Target="/xl/media/image213.jpeg" Id="rId212"/><Relationship Type="http://schemas.openxmlformats.org/officeDocument/2006/relationships/image" Target="/xl/media/image214.jpeg" Id="rId213"/><Relationship Type="http://schemas.openxmlformats.org/officeDocument/2006/relationships/image" Target="/xl/media/image215.jpeg" Id="rId214"/><Relationship Type="http://schemas.openxmlformats.org/officeDocument/2006/relationships/image" Target="/xl/media/image216.jpeg" Id="rId215"/><Relationship Type="http://schemas.openxmlformats.org/officeDocument/2006/relationships/image" Target="/xl/media/image217.jpeg" Id="rId216"/><Relationship Type="http://schemas.openxmlformats.org/officeDocument/2006/relationships/image" Target="/xl/media/image218.jpeg" Id="rId217"/><Relationship Type="http://schemas.openxmlformats.org/officeDocument/2006/relationships/image" Target="/xl/media/image219.jpeg" Id="rId218"/><Relationship Type="http://schemas.openxmlformats.org/officeDocument/2006/relationships/image" Target="/xl/media/image220.jpeg" Id="rId219"/><Relationship Type="http://schemas.openxmlformats.org/officeDocument/2006/relationships/image" Target="/xl/media/image221.jpeg" Id="rId220"/><Relationship Type="http://schemas.openxmlformats.org/officeDocument/2006/relationships/image" Target="/xl/media/image222.jpeg" Id="rId221"/><Relationship Type="http://schemas.openxmlformats.org/officeDocument/2006/relationships/image" Target="/xl/media/image223.jpeg" Id="rId222"/><Relationship Type="http://schemas.openxmlformats.org/officeDocument/2006/relationships/image" Target="/xl/media/image224.jpeg" Id="rId223"/><Relationship Type="http://schemas.openxmlformats.org/officeDocument/2006/relationships/image" Target="/xl/media/image225.jpeg" Id="rId224"/><Relationship Type="http://schemas.openxmlformats.org/officeDocument/2006/relationships/image" Target="/xl/media/image226.jpeg" Id="rId225"/><Relationship Type="http://schemas.openxmlformats.org/officeDocument/2006/relationships/image" Target="/xl/media/image227.jpeg" Id="rId226"/><Relationship Type="http://schemas.openxmlformats.org/officeDocument/2006/relationships/image" Target="/xl/media/image228.jpeg" Id="rId227"/><Relationship Type="http://schemas.openxmlformats.org/officeDocument/2006/relationships/image" Target="/xl/media/image229.jpeg" Id="rId228"/><Relationship Type="http://schemas.openxmlformats.org/officeDocument/2006/relationships/image" Target="/xl/media/image230.jpeg" Id="rId229"/><Relationship Type="http://schemas.openxmlformats.org/officeDocument/2006/relationships/image" Target="/xl/media/image231.jpeg" Id="rId230"/><Relationship Type="http://schemas.openxmlformats.org/officeDocument/2006/relationships/image" Target="/xl/media/image232.jpeg" Id="rId231"/><Relationship Type="http://schemas.openxmlformats.org/officeDocument/2006/relationships/image" Target="/xl/media/image233.jpeg" Id="rId232"/><Relationship Type="http://schemas.openxmlformats.org/officeDocument/2006/relationships/image" Target="/xl/media/image234.jpeg" Id="rId233"/><Relationship Type="http://schemas.openxmlformats.org/officeDocument/2006/relationships/image" Target="/xl/media/image235.jpeg" Id="rId234"/><Relationship Type="http://schemas.openxmlformats.org/officeDocument/2006/relationships/image" Target="/xl/media/image236.jpeg" Id="rId235"/><Relationship Type="http://schemas.openxmlformats.org/officeDocument/2006/relationships/image" Target="/xl/media/image237.jpeg" Id="rId236"/><Relationship Type="http://schemas.openxmlformats.org/officeDocument/2006/relationships/image" Target="/xl/media/image238.jpeg" Id="rId237"/><Relationship Type="http://schemas.openxmlformats.org/officeDocument/2006/relationships/image" Target="/xl/media/image239.jpeg" Id="rId238"/><Relationship Type="http://schemas.openxmlformats.org/officeDocument/2006/relationships/image" Target="/xl/media/image240.jpeg" Id="rId239"/><Relationship Type="http://schemas.openxmlformats.org/officeDocument/2006/relationships/image" Target="/xl/media/image241.jpeg" Id="rId240"/><Relationship Type="http://schemas.openxmlformats.org/officeDocument/2006/relationships/image" Target="/xl/media/image242.jpeg" Id="rId241"/><Relationship Type="http://schemas.openxmlformats.org/officeDocument/2006/relationships/image" Target="/xl/media/image243.jpeg" Id="rId242"/><Relationship Type="http://schemas.openxmlformats.org/officeDocument/2006/relationships/image" Target="/xl/media/image244.jpeg" Id="rId243"/><Relationship Type="http://schemas.openxmlformats.org/officeDocument/2006/relationships/image" Target="/xl/media/image245.jpeg" Id="rId244"/><Relationship Type="http://schemas.openxmlformats.org/officeDocument/2006/relationships/image" Target="/xl/media/image246.jpeg" Id="rId245"/><Relationship Type="http://schemas.openxmlformats.org/officeDocument/2006/relationships/image" Target="/xl/media/image247.jpeg" Id="rId246"/><Relationship Type="http://schemas.openxmlformats.org/officeDocument/2006/relationships/image" Target="/xl/media/image248.jpeg" Id="rId247"/><Relationship Type="http://schemas.openxmlformats.org/officeDocument/2006/relationships/image" Target="/xl/media/image249.jpeg" Id="rId248"/><Relationship Type="http://schemas.openxmlformats.org/officeDocument/2006/relationships/image" Target="/xl/media/image250.jpeg" Id="rId249"/><Relationship Type="http://schemas.openxmlformats.org/officeDocument/2006/relationships/image" Target="/xl/media/image251.jpeg" Id="rId250"/><Relationship Type="http://schemas.openxmlformats.org/officeDocument/2006/relationships/image" Target="/xl/media/image252.jpeg" Id="rId251"/><Relationship Type="http://schemas.openxmlformats.org/officeDocument/2006/relationships/image" Target="/xl/media/image253.jpeg" Id="rId252"/><Relationship Type="http://schemas.openxmlformats.org/officeDocument/2006/relationships/image" Target="/xl/media/image254.jpeg" Id="rId253"/><Relationship Type="http://schemas.openxmlformats.org/officeDocument/2006/relationships/image" Target="/xl/media/image255.jpeg" Id="rId254"/><Relationship Type="http://schemas.openxmlformats.org/officeDocument/2006/relationships/image" Target="/xl/media/image256.jpeg" Id="rId255"/><Relationship Type="http://schemas.openxmlformats.org/officeDocument/2006/relationships/image" Target="/xl/media/image257.jpeg" Id="rId256"/><Relationship Type="http://schemas.openxmlformats.org/officeDocument/2006/relationships/image" Target="/xl/media/image258.jpeg" Id="rId257"/><Relationship Type="http://schemas.openxmlformats.org/officeDocument/2006/relationships/image" Target="/xl/media/image259.jpeg" Id="rId258"/><Relationship Type="http://schemas.openxmlformats.org/officeDocument/2006/relationships/image" Target="/xl/media/image260.jpeg" Id="rId259"/><Relationship Type="http://schemas.openxmlformats.org/officeDocument/2006/relationships/image" Target="/xl/media/image261.jpeg" Id="rId260"/><Relationship Type="http://schemas.openxmlformats.org/officeDocument/2006/relationships/image" Target="/xl/media/image262.jpeg" Id="rId261"/><Relationship Type="http://schemas.openxmlformats.org/officeDocument/2006/relationships/image" Target="/xl/media/image263.jpeg" Id="rId262"/><Relationship Type="http://schemas.openxmlformats.org/officeDocument/2006/relationships/image" Target="/xl/media/image264.jpeg" Id="rId263"/><Relationship Type="http://schemas.openxmlformats.org/officeDocument/2006/relationships/image" Target="/xl/media/image265.jpeg" Id="rId264"/><Relationship Type="http://schemas.openxmlformats.org/officeDocument/2006/relationships/image" Target="/xl/media/image266.jpeg" Id="rId265"/><Relationship Type="http://schemas.openxmlformats.org/officeDocument/2006/relationships/image" Target="/xl/media/image267.jpeg" Id="rId266"/><Relationship Type="http://schemas.openxmlformats.org/officeDocument/2006/relationships/image" Target="/xl/media/image268.jpeg" Id="rId267"/><Relationship Type="http://schemas.openxmlformats.org/officeDocument/2006/relationships/image" Target="/xl/media/image269.jpeg" Id="rId268"/><Relationship Type="http://schemas.openxmlformats.org/officeDocument/2006/relationships/image" Target="/xl/media/image270.jpeg" Id="rId269"/><Relationship Type="http://schemas.openxmlformats.org/officeDocument/2006/relationships/image" Target="/xl/media/image271.jpeg" Id="rId270"/><Relationship Type="http://schemas.openxmlformats.org/officeDocument/2006/relationships/image" Target="/xl/media/image272.jpeg" Id="rId271"/><Relationship Type="http://schemas.openxmlformats.org/officeDocument/2006/relationships/image" Target="/xl/media/image273.jpeg" Id="rId272"/><Relationship Type="http://schemas.openxmlformats.org/officeDocument/2006/relationships/image" Target="/xl/media/image274.jpeg" Id="rId273"/><Relationship Type="http://schemas.openxmlformats.org/officeDocument/2006/relationships/image" Target="/xl/media/image275.jpeg" Id="rId274"/><Relationship Type="http://schemas.openxmlformats.org/officeDocument/2006/relationships/image" Target="/xl/media/image276.jpeg" Id="rId275"/><Relationship Type="http://schemas.openxmlformats.org/officeDocument/2006/relationships/image" Target="/xl/media/image277.jpeg" Id="rId276"/><Relationship Type="http://schemas.openxmlformats.org/officeDocument/2006/relationships/image" Target="/xl/media/image278.jpeg" Id="rId277"/><Relationship Type="http://schemas.openxmlformats.org/officeDocument/2006/relationships/image" Target="/xl/media/image279.jpeg" Id="rId278"/><Relationship Type="http://schemas.openxmlformats.org/officeDocument/2006/relationships/image" Target="/xl/media/image280.jpeg" Id="rId279"/><Relationship Type="http://schemas.openxmlformats.org/officeDocument/2006/relationships/image" Target="/xl/media/image281.jpeg" Id="rId280"/><Relationship Type="http://schemas.openxmlformats.org/officeDocument/2006/relationships/image" Target="/xl/media/image282.jpeg" Id="rId281"/><Relationship Type="http://schemas.openxmlformats.org/officeDocument/2006/relationships/image" Target="/xl/media/image283.jpeg" Id="rId282"/><Relationship Type="http://schemas.openxmlformats.org/officeDocument/2006/relationships/image" Target="/xl/media/image284.jpeg" Id="rId283"/><Relationship Type="http://schemas.openxmlformats.org/officeDocument/2006/relationships/image" Target="/xl/media/image285.jpeg" Id="rId284"/><Relationship Type="http://schemas.openxmlformats.org/officeDocument/2006/relationships/image" Target="/xl/media/image286.jpeg" Id="rId285"/><Relationship Type="http://schemas.openxmlformats.org/officeDocument/2006/relationships/image" Target="/xl/media/image287.jpeg" Id="rId286"/><Relationship Type="http://schemas.openxmlformats.org/officeDocument/2006/relationships/image" Target="/xl/media/image288.jpeg" Id="rId287"/><Relationship Type="http://schemas.openxmlformats.org/officeDocument/2006/relationships/image" Target="/xl/media/image289.jpeg" Id="rId288"/><Relationship Type="http://schemas.openxmlformats.org/officeDocument/2006/relationships/image" Target="/xl/media/image290.jpeg" Id="rId289"/><Relationship Type="http://schemas.openxmlformats.org/officeDocument/2006/relationships/image" Target="/xl/media/image291.jpeg" Id="rId290"/><Relationship Type="http://schemas.openxmlformats.org/officeDocument/2006/relationships/image" Target="/xl/media/image292.jpeg" Id="rId291"/><Relationship Type="http://schemas.openxmlformats.org/officeDocument/2006/relationships/image" Target="/xl/media/image293.jpeg" Id="rId292"/><Relationship Type="http://schemas.openxmlformats.org/officeDocument/2006/relationships/image" Target="/xl/media/image294.jpeg" Id="rId293"/><Relationship Type="http://schemas.openxmlformats.org/officeDocument/2006/relationships/image" Target="/xl/media/image295.jpeg" Id="rId294"/><Relationship Type="http://schemas.openxmlformats.org/officeDocument/2006/relationships/image" Target="/xl/media/image296.jpeg" Id="rId295"/><Relationship Type="http://schemas.openxmlformats.org/officeDocument/2006/relationships/image" Target="/xl/media/image297.jpeg" Id="rId296"/><Relationship Type="http://schemas.openxmlformats.org/officeDocument/2006/relationships/image" Target="/xl/media/image298.jpeg" Id="rId297"/><Relationship Type="http://schemas.openxmlformats.org/officeDocument/2006/relationships/image" Target="/xl/media/image299.jpeg" Id="rId298"/><Relationship Type="http://schemas.openxmlformats.org/officeDocument/2006/relationships/image" Target="/xl/media/image300.jpeg" Id="rId299"/><Relationship Type="http://schemas.openxmlformats.org/officeDocument/2006/relationships/image" Target="/xl/media/image301.jpeg" Id="rId300"/><Relationship Type="http://schemas.openxmlformats.org/officeDocument/2006/relationships/image" Target="/xl/media/image302.jpeg" Id="rId301"/><Relationship Type="http://schemas.openxmlformats.org/officeDocument/2006/relationships/image" Target="/xl/media/image303.jpeg" Id="rId302"/><Relationship Type="http://schemas.openxmlformats.org/officeDocument/2006/relationships/image" Target="/xl/media/image304.jpeg" Id="rId303"/><Relationship Type="http://schemas.openxmlformats.org/officeDocument/2006/relationships/image" Target="/xl/media/image305.jpeg" Id="rId304"/><Relationship Type="http://schemas.openxmlformats.org/officeDocument/2006/relationships/image" Target="/xl/media/image306.jpeg" Id="rId305"/><Relationship Type="http://schemas.openxmlformats.org/officeDocument/2006/relationships/image" Target="/xl/media/image307.jpeg" Id="rId306"/><Relationship Type="http://schemas.openxmlformats.org/officeDocument/2006/relationships/image" Target="/xl/media/image308.jpeg" Id="rId307"/><Relationship Type="http://schemas.openxmlformats.org/officeDocument/2006/relationships/image" Target="/xl/media/image309.jpeg" Id="rId308"/><Relationship Type="http://schemas.openxmlformats.org/officeDocument/2006/relationships/image" Target="/xl/media/image310.jpeg" Id="rId309"/><Relationship Type="http://schemas.openxmlformats.org/officeDocument/2006/relationships/image" Target="/xl/media/image311.jpeg" Id="rId310"/><Relationship Type="http://schemas.openxmlformats.org/officeDocument/2006/relationships/image" Target="/xl/media/image312.jpeg" Id="rId311"/><Relationship Type="http://schemas.openxmlformats.org/officeDocument/2006/relationships/image" Target="/xl/media/image313.jpeg" Id="rId312"/><Relationship Type="http://schemas.openxmlformats.org/officeDocument/2006/relationships/image" Target="/xl/media/image314.jpeg" Id="rId313"/><Relationship Type="http://schemas.openxmlformats.org/officeDocument/2006/relationships/image" Target="/xl/media/image315.jpeg" Id="rId314"/><Relationship Type="http://schemas.openxmlformats.org/officeDocument/2006/relationships/image" Target="/xl/media/image316.jpeg" Id="rId315"/><Relationship Type="http://schemas.openxmlformats.org/officeDocument/2006/relationships/image" Target="/xl/media/image317.jpeg" Id="rId316"/><Relationship Type="http://schemas.openxmlformats.org/officeDocument/2006/relationships/image" Target="/xl/media/image318.jpeg" Id="rId317"/><Relationship Type="http://schemas.openxmlformats.org/officeDocument/2006/relationships/image" Target="/xl/media/image319.jpeg" Id="rId318"/><Relationship Type="http://schemas.openxmlformats.org/officeDocument/2006/relationships/image" Target="/xl/media/image320.jpeg" Id="rId319"/><Relationship Type="http://schemas.openxmlformats.org/officeDocument/2006/relationships/image" Target="/xl/media/image321.jpeg" Id="rId320"/><Relationship Type="http://schemas.openxmlformats.org/officeDocument/2006/relationships/image" Target="/xl/media/image322.jpeg" Id="rId321"/><Relationship Type="http://schemas.openxmlformats.org/officeDocument/2006/relationships/image" Target="/xl/media/image323.jpeg" Id="rId322"/><Relationship Type="http://schemas.openxmlformats.org/officeDocument/2006/relationships/image" Target="/xl/media/image324.jpeg" Id="rId323"/><Relationship Type="http://schemas.openxmlformats.org/officeDocument/2006/relationships/image" Target="/xl/media/image325.jpeg" Id="rId324"/><Relationship Type="http://schemas.openxmlformats.org/officeDocument/2006/relationships/image" Target="/xl/media/image326.jpeg" Id="rId325"/><Relationship Type="http://schemas.openxmlformats.org/officeDocument/2006/relationships/image" Target="/xl/media/image327.jpeg" Id="rId326"/><Relationship Type="http://schemas.openxmlformats.org/officeDocument/2006/relationships/image" Target="/xl/media/image328.jpeg" Id="rId327"/><Relationship Type="http://schemas.openxmlformats.org/officeDocument/2006/relationships/image" Target="/xl/media/image329.jpeg" Id="rId328"/><Relationship Type="http://schemas.openxmlformats.org/officeDocument/2006/relationships/image" Target="/xl/media/image330.jpeg" Id="rId329"/><Relationship Type="http://schemas.openxmlformats.org/officeDocument/2006/relationships/image" Target="/xl/media/image331.jpeg" Id="rId330"/><Relationship Type="http://schemas.openxmlformats.org/officeDocument/2006/relationships/image" Target="/xl/media/image332.jpeg" Id="rId331"/><Relationship Type="http://schemas.openxmlformats.org/officeDocument/2006/relationships/image" Target="/xl/media/image333.jpeg" Id="rId332"/><Relationship Type="http://schemas.openxmlformats.org/officeDocument/2006/relationships/image" Target="/xl/media/image334.jpeg" Id="rId333"/><Relationship Type="http://schemas.openxmlformats.org/officeDocument/2006/relationships/image" Target="/xl/media/image335.jpeg" Id="rId334"/><Relationship Type="http://schemas.openxmlformats.org/officeDocument/2006/relationships/image" Target="/xl/media/image336.jpeg" Id="rId335"/><Relationship Type="http://schemas.openxmlformats.org/officeDocument/2006/relationships/image" Target="/xl/media/image337.jpeg" Id="rId336"/><Relationship Type="http://schemas.openxmlformats.org/officeDocument/2006/relationships/image" Target="/xl/media/image338.jpeg" Id="rId337"/><Relationship Type="http://schemas.openxmlformats.org/officeDocument/2006/relationships/image" Target="/xl/media/image339.jpeg" Id="rId338"/><Relationship Type="http://schemas.openxmlformats.org/officeDocument/2006/relationships/image" Target="/xl/media/image340.jpeg" Id="rId339"/><Relationship Type="http://schemas.openxmlformats.org/officeDocument/2006/relationships/image" Target="/xl/media/image341.jpeg" Id="rId340"/><Relationship Type="http://schemas.openxmlformats.org/officeDocument/2006/relationships/image" Target="/xl/media/image342.jpeg" Id="rId341"/><Relationship Type="http://schemas.openxmlformats.org/officeDocument/2006/relationships/image" Target="/xl/media/image343.jpeg" Id="rId342"/><Relationship Type="http://schemas.openxmlformats.org/officeDocument/2006/relationships/image" Target="/xl/media/image344.jpeg" Id="rId343"/><Relationship Type="http://schemas.openxmlformats.org/officeDocument/2006/relationships/image" Target="/xl/media/image345.jpeg" Id="rId344"/><Relationship Type="http://schemas.openxmlformats.org/officeDocument/2006/relationships/image" Target="/xl/media/image346.jpeg" Id="rId345"/><Relationship Type="http://schemas.openxmlformats.org/officeDocument/2006/relationships/image" Target="/xl/media/image347.jpeg" Id="rId346"/><Relationship Type="http://schemas.openxmlformats.org/officeDocument/2006/relationships/image" Target="/xl/media/image348.jpeg" Id="rId347"/><Relationship Type="http://schemas.openxmlformats.org/officeDocument/2006/relationships/image" Target="/xl/media/image349.jpeg" Id="rId348"/><Relationship Type="http://schemas.openxmlformats.org/officeDocument/2006/relationships/image" Target="/xl/media/image350.jpeg" Id="rId349"/><Relationship Type="http://schemas.openxmlformats.org/officeDocument/2006/relationships/image" Target="/xl/media/image351.jpeg" Id="rId350"/><Relationship Type="http://schemas.openxmlformats.org/officeDocument/2006/relationships/image" Target="/xl/media/image352.jpeg" Id="rId351"/><Relationship Type="http://schemas.openxmlformats.org/officeDocument/2006/relationships/image" Target="/xl/media/image353.jpeg" Id="rId352"/><Relationship Type="http://schemas.openxmlformats.org/officeDocument/2006/relationships/image" Target="/xl/media/image354.jpeg" Id="rId353"/><Relationship Type="http://schemas.openxmlformats.org/officeDocument/2006/relationships/image" Target="/xl/media/image355.jpeg" Id="rId354"/><Relationship Type="http://schemas.openxmlformats.org/officeDocument/2006/relationships/image" Target="/xl/media/image356.jpeg" Id="rId355"/><Relationship Type="http://schemas.openxmlformats.org/officeDocument/2006/relationships/image" Target="/xl/media/image357.jpeg" Id="rId356"/><Relationship Type="http://schemas.openxmlformats.org/officeDocument/2006/relationships/image" Target="/xl/media/image358.jpeg" Id="rId357"/><Relationship Type="http://schemas.openxmlformats.org/officeDocument/2006/relationships/image" Target="/xl/media/image359.jpeg" Id="rId358"/><Relationship Type="http://schemas.openxmlformats.org/officeDocument/2006/relationships/image" Target="/xl/media/image360.jpeg" Id="rId359"/><Relationship Type="http://schemas.openxmlformats.org/officeDocument/2006/relationships/image" Target="/xl/media/image361.jpeg" Id="rId360"/><Relationship Type="http://schemas.openxmlformats.org/officeDocument/2006/relationships/image" Target="/xl/media/image362.jpeg" Id="rId361"/><Relationship Type="http://schemas.openxmlformats.org/officeDocument/2006/relationships/image" Target="/xl/media/image363.jpeg" Id="rId362"/><Relationship Type="http://schemas.openxmlformats.org/officeDocument/2006/relationships/image" Target="/xl/media/image364.jpeg" Id="rId363"/><Relationship Type="http://schemas.openxmlformats.org/officeDocument/2006/relationships/image" Target="/xl/media/image365.jpeg" Id="rId364"/><Relationship Type="http://schemas.openxmlformats.org/officeDocument/2006/relationships/image" Target="/xl/media/image366.jpeg" Id="rId365"/><Relationship Type="http://schemas.openxmlformats.org/officeDocument/2006/relationships/image" Target="/xl/media/image367.jpeg" Id="rId366"/><Relationship Type="http://schemas.openxmlformats.org/officeDocument/2006/relationships/image" Target="/xl/media/image368.jpeg" Id="rId367"/><Relationship Type="http://schemas.openxmlformats.org/officeDocument/2006/relationships/image" Target="/xl/media/image369.jpeg" Id="rId368"/><Relationship Type="http://schemas.openxmlformats.org/officeDocument/2006/relationships/image" Target="/xl/media/image370.jpeg" Id="rId369"/><Relationship Type="http://schemas.openxmlformats.org/officeDocument/2006/relationships/image" Target="/xl/media/image371.jpeg" Id="rId370"/><Relationship Type="http://schemas.openxmlformats.org/officeDocument/2006/relationships/image" Target="/xl/media/image372.jpeg" Id="rId371"/><Relationship Type="http://schemas.openxmlformats.org/officeDocument/2006/relationships/image" Target="/xl/media/image373.jpeg" Id="rId372"/><Relationship Type="http://schemas.openxmlformats.org/officeDocument/2006/relationships/image" Target="/xl/media/image374.jpeg" Id="rId373"/><Relationship Type="http://schemas.openxmlformats.org/officeDocument/2006/relationships/image" Target="/xl/media/image375.jpeg" Id="rId374"/><Relationship Type="http://schemas.openxmlformats.org/officeDocument/2006/relationships/image" Target="/xl/media/image376.jpeg" Id="rId375"/><Relationship Type="http://schemas.openxmlformats.org/officeDocument/2006/relationships/image" Target="/xl/media/image377.jpeg" Id="rId376"/><Relationship Type="http://schemas.openxmlformats.org/officeDocument/2006/relationships/image" Target="/xl/media/image378.jpeg" Id="rId377"/><Relationship Type="http://schemas.openxmlformats.org/officeDocument/2006/relationships/image" Target="/xl/media/image379.jpeg" Id="rId378"/><Relationship Type="http://schemas.openxmlformats.org/officeDocument/2006/relationships/image" Target="/xl/media/image380.jpeg" Id="rId379"/><Relationship Type="http://schemas.openxmlformats.org/officeDocument/2006/relationships/image" Target="/xl/media/image381.jpeg" Id="rId380"/><Relationship Type="http://schemas.openxmlformats.org/officeDocument/2006/relationships/image" Target="/xl/media/image382.jpeg" Id="rId381"/><Relationship Type="http://schemas.openxmlformats.org/officeDocument/2006/relationships/image" Target="/xl/media/image383.jpeg" Id="rId382"/><Relationship Type="http://schemas.openxmlformats.org/officeDocument/2006/relationships/image" Target="/xl/media/image384.jpeg" Id="rId383"/><Relationship Type="http://schemas.openxmlformats.org/officeDocument/2006/relationships/image" Target="/xl/media/image385.jpeg" Id="rId384"/><Relationship Type="http://schemas.openxmlformats.org/officeDocument/2006/relationships/image" Target="/xl/media/image386.jpeg" Id="rId385"/><Relationship Type="http://schemas.openxmlformats.org/officeDocument/2006/relationships/image" Target="/xl/media/image387.jpeg" Id="rId386"/><Relationship Type="http://schemas.openxmlformats.org/officeDocument/2006/relationships/image" Target="/xl/media/image388.jpeg" Id="rId387"/><Relationship Type="http://schemas.openxmlformats.org/officeDocument/2006/relationships/image" Target="/xl/media/image389.jpeg" Id="rId388"/><Relationship Type="http://schemas.openxmlformats.org/officeDocument/2006/relationships/image" Target="/xl/media/image390.jpeg" Id="rId389"/><Relationship Type="http://schemas.openxmlformats.org/officeDocument/2006/relationships/image" Target="/xl/media/image391.jpeg" Id="rId390"/><Relationship Type="http://schemas.openxmlformats.org/officeDocument/2006/relationships/image" Target="/xl/media/image392.jpeg" Id="rId391"/><Relationship Type="http://schemas.openxmlformats.org/officeDocument/2006/relationships/image" Target="/xl/media/image393.jpeg" Id="rId392"/><Relationship Type="http://schemas.openxmlformats.org/officeDocument/2006/relationships/image" Target="/xl/media/image394.jpeg" Id="rId393"/><Relationship Type="http://schemas.openxmlformats.org/officeDocument/2006/relationships/image" Target="/xl/media/image395.jpeg" Id="rId394"/><Relationship Type="http://schemas.openxmlformats.org/officeDocument/2006/relationships/image" Target="/xl/media/image396.jpeg" Id="rId395"/><Relationship Type="http://schemas.openxmlformats.org/officeDocument/2006/relationships/image" Target="/xl/media/image397.jpeg" Id="rId396"/><Relationship Type="http://schemas.openxmlformats.org/officeDocument/2006/relationships/image" Target="/xl/media/image398.jpeg" Id="rId397"/><Relationship Type="http://schemas.openxmlformats.org/officeDocument/2006/relationships/image" Target="/xl/media/image399.jpeg" Id="rId398"/><Relationship Type="http://schemas.openxmlformats.org/officeDocument/2006/relationships/image" Target="/xl/media/image400.jpeg" Id="rId399"/><Relationship Type="http://schemas.openxmlformats.org/officeDocument/2006/relationships/image" Target="/xl/media/image401.jpeg" Id="rId400"/><Relationship Type="http://schemas.openxmlformats.org/officeDocument/2006/relationships/image" Target="/xl/media/image402.jpeg" Id="rId401"/><Relationship Type="http://schemas.openxmlformats.org/officeDocument/2006/relationships/image" Target="/xl/media/image403.jpeg" Id="rId402"/><Relationship Type="http://schemas.openxmlformats.org/officeDocument/2006/relationships/image" Target="/xl/media/image404.jpeg" Id="rId403"/><Relationship Type="http://schemas.openxmlformats.org/officeDocument/2006/relationships/image" Target="/xl/media/image405.jpeg" Id="rId404"/><Relationship Type="http://schemas.openxmlformats.org/officeDocument/2006/relationships/image" Target="/xl/media/image406.jpeg" Id="rId405"/><Relationship Type="http://schemas.openxmlformats.org/officeDocument/2006/relationships/image" Target="/xl/media/image407.jpeg" Id="rId406"/><Relationship Type="http://schemas.openxmlformats.org/officeDocument/2006/relationships/image" Target="/xl/media/image408.jpeg" Id="rId407"/><Relationship Type="http://schemas.openxmlformats.org/officeDocument/2006/relationships/image" Target="/xl/media/image409.jpeg" Id="rId408"/><Relationship Type="http://schemas.openxmlformats.org/officeDocument/2006/relationships/image" Target="/xl/media/image410.jpeg" Id="rId409"/><Relationship Type="http://schemas.openxmlformats.org/officeDocument/2006/relationships/image" Target="/xl/media/image411.jpeg" Id="rId410"/><Relationship Type="http://schemas.openxmlformats.org/officeDocument/2006/relationships/image" Target="/xl/media/image412.jpeg" Id="rId411"/><Relationship Type="http://schemas.openxmlformats.org/officeDocument/2006/relationships/image" Target="/xl/media/image413.jpeg" Id="rId412"/><Relationship Type="http://schemas.openxmlformats.org/officeDocument/2006/relationships/image" Target="/xl/media/image414.jpeg" Id="rId413"/><Relationship Type="http://schemas.openxmlformats.org/officeDocument/2006/relationships/image" Target="/xl/media/image415.jpeg" Id="rId414"/><Relationship Type="http://schemas.openxmlformats.org/officeDocument/2006/relationships/image" Target="/xl/media/image416.jpeg" Id="rId415"/><Relationship Type="http://schemas.openxmlformats.org/officeDocument/2006/relationships/image" Target="/xl/media/image417.jpeg" Id="rId416"/><Relationship Type="http://schemas.openxmlformats.org/officeDocument/2006/relationships/image" Target="/xl/media/image418.jpeg" Id="rId417"/><Relationship Type="http://schemas.openxmlformats.org/officeDocument/2006/relationships/image" Target="/xl/media/image419.jpeg" Id="rId418"/><Relationship Type="http://schemas.openxmlformats.org/officeDocument/2006/relationships/image" Target="/xl/media/image420.jpeg" Id="rId419"/><Relationship Type="http://schemas.openxmlformats.org/officeDocument/2006/relationships/image" Target="/xl/media/image421.jpeg" Id="rId420"/><Relationship Type="http://schemas.openxmlformats.org/officeDocument/2006/relationships/image" Target="/xl/media/image422.jpeg" Id="rId421"/><Relationship Type="http://schemas.openxmlformats.org/officeDocument/2006/relationships/image" Target="/xl/media/image423.jpeg" Id="rId422"/><Relationship Type="http://schemas.openxmlformats.org/officeDocument/2006/relationships/image" Target="/xl/media/image424.jpeg" Id="rId423"/><Relationship Type="http://schemas.openxmlformats.org/officeDocument/2006/relationships/image" Target="/xl/media/image425.jpeg" Id="rId424"/><Relationship Type="http://schemas.openxmlformats.org/officeDocument/2006/relationships/image" Target="/xl/media/image426.jpeg" Id="rId425"/><Relationship Type="http://schemas.openxmlformats.org/officeDocument/2006/relationships/image" Target="/xl/media/image427.jpeg" Id="rId426"/><Relationship Type="http://schemas.openxmlformats.org/officeDocument/2006/relationships/image" Target="/xl/media/image428.jpeg" Id="rId427"/><Relationship Type="http://schemas.openxmlformats.org/officeDocument/2006/relationships/image" Target="/xl/media/image429.jpeg" Id="rId428"/><Relationship Type="http://schemas.openxmlformats.org/officeDocument/2006/relationships/image" Target="/xl/media/image430.jpeg" Id="rId429"/><Relationship Type="http://schemas.openxmlformats.org/officeDocument/2006/relationships/image" Target="/xl/media/image431.jpeg" Id="rId430"/><Relationship Type="http://schemas.openxmlformats.org/officeDocument/2006/relationships/image" Target="/xl/media/image432.jpeg" Id="rId431"/><Relationship Type="http://schemas.openxmlformats.org/officeDocument/2006/relationships/image" Target="/xl/media/image433.jpeg" Id="rId432"/><Relationship Type="http://schemas.openxmlformats.org/officeDocument/2006/relationships/image" Target="/xl/media/image434.jpeg" Id="rId433"/><Relationship Type="http://schemas.openxmlformats.org/officeDocument/2006/relationships/image" Target="/xl/media/image435.jpeg" Id="rId434"/><Relationship Type="http://schemas.openxmlformats.org/officeDocument/2006/relationships/image" Target="/xl/media/image436.jpeg" Id="rId435"/><Relationship Type="http://schemas.openxmlformats.org/officeDocument/2006/relationships/image" Target="/xl/media/image437.jpeg" Id="rId436"/><Relationship Type="http://schemas.openxmlformats.org/officeDocument/2006/relationships/image" Target="/xl/media/image438.jpeg" Id="rId437"/><Relationship Type="http://schemas.openxmlformats.org/officeDocument/2006/relationships/image" Target="/xl/media/image439.jpeg" Id="rId438"/><Relationship Type="http://schemas.openxmlformats.org/officeDocument/2006/relationships/image" Target="/xl/media/image440.jpeg" Id="rId439"/><Relationship Type="http://schemas.openxmlformats.org/officeDocument/2006/relationships/image" Target="/xl/media/image441.jpeg" Id="rId440"/><Relationship Type="http://schemas.openxmlformats.org/officeDocument/2006/relationships/image" Target="/xl/media/image442.jpeg" Id="rId441"/><Relationship Type="http://schemas.openxmlformats.org/officeDocument/2006/relationships/image" Target="/xl/media/image443.jpeg" Id="rId442"/><Relationship Type="http://schemas.openxmlformats.org/officeDocument/2006/relationships/image" Target="/xl/media/image444.jpeg" Id="rId443"/><Relationship Type="http://schemas.openxmlformats.org/officeDocument/2006/relationships/image" Target="/xl/media/image445.jpeg" Id="rId444"/><Relationship Type="http://schemas.openxmlformats.org/officeDocument/2006/relationships/image" Target="/xl/media/image446.jpeg" Id="rId445"/><Relationship Type="http://schemas.openxmlformats.org/officeDocument/2006/relationships/image" Target="/xl/media/image447.jpeg" Id="rId446"/><Relationship Type="http://schemas.openxmlformats.org/officeDocument/2006/relationships/image" Target="/xl/media/image448.jpeg" Id="rId447"/><Relationship Type="http://schemas.openxmlformats.org/officeDocument/2006/relationships/image" Target="/xl/media/image449.jpeg" Id="rId448"/><Relationship Type="http://schemas.openxmlformats.org/officeDocument/2006/relationships/image" Target="/xl/media/image450.jpeg" Id="rId449"/><Relationship Type="http://schemas.openxmlformats.org/officeDocument/2006/relationships/image" Target="/xl/media/image451.jpeg" Id="rId450"/><Relationship Type="http://schemas.openxmlformats.org/officeDocument/2006/relationships/image" Target="/xl/media/image452.jpeg" Id="rId451"/><Relationship Type="http://schemas.openxmlformats.org/officeDocument/2006/relationships/image" Target="/xl/media/image453.jpeg" Id="rId452"/><Relationship Type="http://schemas.openxmlformats.org/officeDocument/2006/relationships/image" Target="/xl/media/image454.jpeg" Id="rId453"/><Relationship Type="http://schemas.openxmlformats.org/officeDocument/2006/relationships/image" Target="/xl/media/image455.jpeg" Id="rId454"/><Relationship Type="http://schemas.openxmlformats.org/officeDocument/2006/relationships/image" Target="/xl/media/image456.jpeg" Id="rId455"/><Relationship Type="http://schemas.openxmlformats.org/officeDocument/2006/relationships/image" Target="/xl/media/image457.jpeg" Id="rId456"/><Relationship Type="http://schemas.openxmlformats.org/officeDocument/2006/relationships/image" Target="/xl/media/image458.jpeg" Id="rId457"/><Relationship Type="http://schemas.openxmlformats.org/officeDocument/2006/relationships/image" Target="/xl/media/image459.jpeg" Id="rId458"/><Relationship Type="http://schemas.openxmlformats.org/officeDocument/2006/relationships/image" Target="/xl/media/image460.jpeg" Id="rId459"/><Relationship Type="http://schemas.openxmlformats.org/officeDocument/2006/relationships/image" Target="/xl/media/image461.jpeg" Id="rId460"/><Relationship Type="http://schemas.openxmlformats.org/officeDocument/2006/relationships/image" Target="/xl/media/image462.jpeg" Id="rId461"/><Relationship Type="http://schemas.openxmlformats.org/officeDocument/2006/relationships/image" Target="/xl/media/image463.jpeg" Id="rId462"/><Relationship Type="http://schemas.openxmlformats.org/officeDocument/2006/relationships/image" Target="/xl/media/image464.jpeg" Id="rId463"/><Relationship Type="http://schemas.openxmlformats.org/officeDocument/2006/relationships/image" Target="/xl/media/image465.jpeg" Id="rId464"/><Relationship Type="http://schemas.openxmlformats.org/officeDocument/2006/relationships/image" Target="/xl/media/image466.jpeg" Id="rId465"/><Relationship Type="http://schemas.openxmlformats.org/officeDocument/2006/relationships/image" Target="/xl/media/image467.jpeg" Id="rId466"/><Relationship Type="http://schemas.openxmlformats.org/officeDocument/2006/relationships/image" Target="/xl/media/image468.jpeg" Id="rId467"/><Relationship Type="http://schemas.openxmlformats.org/officeDocument/2006/relationships/image" Target="/xl/media/image469.jpeg" Id="rId468"/><Relationship Type="http://schemas.openxmlformats.org/officeDocument/2006/relationships/image" Target="/xl/media/image470.jpeg" Id="rId469"/><Relationship Type="http://schemas.openxmlformats.org/officeDocument/2006/relationships/image" Target="/xl/media/image471.jpeg" Id="rId470"/><Relationship Type="http://schemas.openxmlformats.org/officeDocument/2006/relationships/image" Target="/xl/media/image472.jpeg" Id="rId471"/><Relationship Type="http://schemas.openxmlformats.org/officeDocument/2006/relationships/image" Target="/xl/media/image473.jpeg" Id="rId472"/><Relationship Type="http://schemas.openxmlformats.org/officeDocument/2006/relationships/image" Target="/xl/media/image474.jpeg" Id="rId473"/><Relationship Type="http://schemas.openxmlformats.org/officeDocument/2006/relationships/image" Target="/xl/media/image475.jpeg" Id="rId474"/><Relationship Type="http://schemas.openxmlformats.org/officeDocument/2006/relationships/image" Target="/xl/media/image476.jpeg" Id="rId475"/><Relationship Type="http://schemas.openxmlformats.org/officeDocument/2006/relationships/image" Target="/xl/media/image477.jpeg" Id="rId476"/><Relationship Type="http://schemas.openxmlformats.org/officeDocument/2006/relationships/image" Target="/xl/media/image478.jpeg" Id="rId477"/><Relationship Type="http://schemas.openxmlformats.org/officeDocument/2006/relationships/image" Target="/xl/media/image479.jpeg" Id="rId478"/><Relationship Type="http://schemas.openxmlformats.org/officeDocument/2006/relationships/image" Target="/xl/media/image480.jpeg" Id="rId479"/><Relationship Type="http://schemas.openxmlformats.org/officeDocument/2006/relationships/image" Target="/xl/media/image481.jpeg" Id="rId480"/><Relationship Type="http://schemas.openxmlformats.org/officeDocument/2006/relationships/image" Target="/xl/media/image482.jpeg" Id="rId481"/><Relationship Type="http://schemas.openxmlformats.org/officeDocument/2006/relationships/image" Target="/xl/media/image483.jpeg" Id="rId482"/><Relationship Type="http://schemas.openxmlformats.org/officeDocument/2006/relationships/image" Target="/xl/media/image484.jpeg" Id="rId483"/><Relationship Type="http://schemas.openxmlformats.org/officeDocument/2006/relationships/image" Target="/xl/media/image485.jpeg" Id="rId484"/><Relationship Type="http://schemas.openxmlformats.org/officeDocument/2006/relationships/image" Target="/xl/media/image486.jpeg" Id="rId485"/><Relationship Type="http://schemas.openxmlformats.org/officeDocument/2006/relationships/image" Target="/xl/media/image487.jpeg" Id="rId486"/><Relationship Type="http://schemas.openxmlformats.org/officeDocument/2006/relationships/image" Target="/xl/media/image488.jpeg" Id="rId487"/><Relationship Type="http://schemas.openxmlformats.org/officeDocument/2006/relationships/image" Target="/xl/media/image489.jpeg" Id="rId488"/><Relationship Type="http://schemas.openxmlformats.org/officeDocument/2006/relationships/image" Target="/xl/media/image490.jpeg" Id="rId489"/><Relationship Type="http://schemas.openxmlformats.org/officeDocument/2006/relationships/image" Target="/xl/media/image491.jpeg" Id="rId490"/><Relationship Type="http://schemas.openxmlformats.org/officeDocument/2006/relationships/image" Target="/xl/media/image492.jpeg" Id="rId491"/><Relationship Type="http://schemas.openxmlformats.org/officeDocument/2006/relationships/image" Target="/xl/media/image493.jpeg" Id="rId492"/><Relationship Type="http://schemas.openxmlformats.org/officeDocument/2006/relationships/image" Target="/xl/media/image494.jpeg" Id="rId493"/><Relationship Type="http://schemas.openxmlformats.org/officeDocument/2006/relationships/image" Target="/xl/media/image495.jpeg" Id="rId494"/><Relationship Type="http://schemas.openxmlformats.org/officeDocument/2006/relationships/image" Target="/xl/media/image496.jpeg" Id="rId495"/><Relationship Type="http://schemas.openxmlformats.org/officeDocument/2006/relationships/image" Target="/xl/media/image497.jpeg" Id="rId496"/><Relationship Type="http://schemas.openxmlformats.org/officeDocument/2006/relationships/image" Target="/xl/media/image498.jpeg" Id="rId497"/><Relationship Type="http://schemas.openxmlformats.org/officeDocument/2006/relationships/image" Target="/xl/media/image499.jpeg" Id="rId498"/><Relationship Type="http://schemas.openxmlformats.org/officeDocument/2006/relationships/image" Target="/xl/media/image500.jpeg" Id="rId499"/><Relationship Type="http://schemas.openxmlformats.org/officeDocument/2006/relationships/image" Target="/xl/media/image501.jpeg" Id="rId500"/><Relationship Type="http://schemas.openxmlformats.org/officeDocument/2006/relationships/image" Target="/xl/media/image502.jpeg" Id="rId501"/><Relationship Type="http://schemas.openxmlformats.org/officeDocument/2006/relationships/image" Target="/xl/media/image503.jpeg" Id="rId502"/><Relationship Type="http://schemas.openxmlformats.org/officeDocument/2006/relationships/image" Target="/xl/media/image504.jpeg" Id="rId503"/><Relationship Type="http://schemas.openxmlformats.org/officeDocument/2006/relationships/image" Target="/xl/media/image505.jpeg" Id="rId504"/><Relationship Type="http://schemas.openxmlformats.org/officeDocument/2006/relationships/image" Target="/xl/media/image506.jpeg" Id="rId505"/><Relationship Type="http://schemas.openxmlformats.org/officeDocument/2006/relationships/image" Target="/xl/media/image507.jpeg" Id="rId506"/><Relationship Type="http://schemas.openxmlformats.org/officeDocument/2006/relationships/image" Target="/xl/media/image508.jpeg" Id="rId507"/><Relationship Type="http://schemas.openxmlformats.org/officeDocument/2006/relationships/image" Target="/xl/media/image509.jpeg" Id="rId508"/><Relationship Type="http://schemas.openxmlformats.org/officeDocument/2006/relationships/image" Target="/xl/media/image510.jpeg" Id="rId509"/><Relationship Type="http://schemas.openxmlformats.org/officeDocument/2006/relationships/image" Target="/xl/media/image511.jpeg" Id="rId510"/><Relationship Type="http://schemas.openxmlformats.org/officeDocument/2006/relationships/image" Target="/xl/media/image512.jpeg" Id="rId511"/><Relationship Type="http://schemas.openxmlformats.org/officeDocument/2006/relationships/image" Target="/xl/media/image513.jpeg" Id="rId512"/><Relationship Type="http://schemas.openxmlformats.org/officeDocument/2006/relationships/image" Target="/xl/media/image514.jpeg" Id="rId513"/><Relationship Type="http://schemas.openxmlformats.org/officeDocument/2006/relationships/image" Target="/xl/media/image515.jpeg" Id="rId514"/><Relationship Type="http://schemas.openxmlformats.org/officeDocument/2006/relationships/image" Target="/xl/media/image516.jpeg" Id="rId515"/><Relationship Type="http://schemas.openxmlformats.org/officeDocument/2006/relationships/image" Target="/xl/media/image517.jpeg" Id="rId516"/><Relationship Type="http://schemas.openxmlformats.org/officeDocument/2006/relationships/image" Target="/xl/media/image518.jpeg" Id="rId517"/><Relationship Type="http://schemas.openxmlformats.org/officeDocument/2006/relationships/image" Target="/xl/media/image519.jpeg" Id="rId518"/><Relationship Type="http://schemas.openxmlformats.org/officeDocument/2006/relationships/image" Target="/xl/media/image520.jpeg" Id="rId519"/><Relationship Type="http://schemas.openxmlformats.org/officeDocument/2006/relationships/image" Target="/xl/media/image521.jpeg" Id="rId520"/><Relationship Type="http://schemas.openxmlformats.org/officeDocument/2006/relationships/image" Target="/xl/media/image522.jpeg" Id="rId521"/><Relationship Type="http://schemas.openxmlformats.org/officeDocument/2006/relationships/image" Target="/xl/media/image523.jpeg" Id="rId522"/><Relationship Type="http://schemas.openxmlformats.org/officeDocument/2006/relationships/image" Target="/xl/media/image524.jpeg" Id="rId523"/><Relationship Type="http://schemas.openxmlformats.org/officeDocument/2006/relationships/image" Target="/xl/media/image525.jpeg" Id="rId524"/><Relationship Type="http://schemas.openxmlformats.org/officeDocument/2006/relationships/image" Target="/xl/media/image526.jpeg" Id="rId525"/><Relationship Type="http://schemas.openxmlformats.org/officeDocument/2006/relationships/image" Target="/xl/media/image527.jpeg" Id="rId526"/><Relationship Type="http://schemas.openxmlformats.org/officeDocument/2006/relationships/image" Target="/xl/media/image528.jpeg" Id="rId527"/><Relationship Type="http://schemas.openxmlformats.org/officeDocument/2006/relationships/image" Target="/xl/media/image529.jpeg" Id="rId528"/><Relationship Type="http://schemas.openxmlformats.org/officeDocument/2006/relationships/image" Target="/xl/media/image530.jpeg" Id="rId529"/><Relationship Type="http://schemas.openxmlformats.org/officeDocument/2006/relationships/image" Target="/xl/media/image531.jpeg" Id="rId530"/><Relationship Type="http://schemas.openxmlformats.org/officeDocument/2006/relationships/image" Target="/xl/media/image532.jpeg" Id="rId531"/><Relationship Type="http://schemas.openxmlformats.org/officeDocument/2006/relationships/image" Target="/xl/media/image533.jpeg" Id="rId532"/><Relationship Type="http://schemas.openxmlformats.org/officeDocument/2006/relationships/image" Target="/xl/media/image534.jpeg" Id="rId533"/><Relationship Type="http://schemas.openxmlformats.org/officeDocument/2006/relationships/image" Target="/xl/media/image535.jpeg" Id="rId534"/><Relationship Type="http://schemas.openxmlformats.org/officeDocument/2006/relationships/image" Target="/xl/media/image536.jpeg" Id="rId535"/><Relationship Type="http://schemas.openxmlformats.org/officeDocument/2006/relationships/image" Target="/xl/media/image537.jpeg" Id="rId536"/><Relationship Type="http://schemas.openxmlformats.org/officeDocument/2006/relationships/image" Target="/xl/media/image538.jpeg" Id="rId537"/><Relationship Type="http://schemas.openxmlformats.org/officeDocument/2006/relationships/image" Target="/xl/media/image539.jpeg" Id="rId538"/><Relationship Type="http://schemas.openxmlformats.org/officeDocument/2006/relationships/image" Target="/xl/media/image540.jpeg" Id="rId539"/><Relationship Type="http://schemas.openxmlformats.org/officeDocument/2006/relationships/image" Target="/xl/media/image541.jpeg" Id="rId540"/><Relationship Type="http://schemas.openxmlformats.org/officeDocument/2006/relationships/image" Target="/xl/media/image542.jpeg" Id="rId541"/><Relationship Type="http://schemas.openxmlformats.org/officeDocument/2006/relationships/image" Target="/xl/media/image543.jpeg" Id="rId542"/><Relationship Type="http://schemas.openxmlformats.org/officeDocument/2006/relationships/image" Target="/xl/media/image544.jpeg" Id="rId543"/><Relationship Type="http://schemas.openxmlformats.org/officeDocument/2006/relationships/image" Target="/xl/media/image545.jpeg" Id="rId544"/><Relationship Type="http://schemas.openxmlformats.org/officeDocument/2006/relationships/image" Target="/xl/media/image546.jpeg" Id="rId545"/><Relationship Type="http://schemas.openxmlformats.org/officeDocument/2006/relationships/image" Target="/xl/media/image547.jpeg" Id="rId546"/><Relationship Type="http://schemas.openxmlformats.org/officeDocument/2006/relationships/image" Target="/xl/media/image548.jpeg" Id="rId547"/><Relationship Type="http://schemas.openxmlformats.org/officeDocument/2006/relationships/image" Target="/xl/media/image549.jpeg" Id="rId548"/><Relationship Type="http://schemas.openxmlformats.org/officeDocument/2006/relationships/image" Target="/xl/media/image550.jpeg" Id="rId549"/><Relationship Type="http://schemas.openxmlformats.org/officeDocument/2006/relationships/image" Target="/xl/media/image551.jpeg" Id="rId550"/><Relationship Type="http://schemas.openxmlformats.org/officeDocument/2006/relationships/image" Target="/xl/media/image552.jpeg" Id="rId551"/><Relationship Type="http://schemas.openxmlformats.org/officeDocument/2006/relationships/image" Target="/xl/media/image553.jpeg" Id="rId552"/><Relationship Type="http://schemas.openxmlformats.org/officeDocument/2006/relationships/image" Target="/xl/media/image554.jpeg" Id="rId553"/><Relationship Type="http://schemas.openxmlformats.org/officeDocument/2006/relationships/image" Target="/xl/media/image555.jpeg" Id="rId554"/><Relationship Type="http://schemas.openxmlformats.org/officeDocument/2006/relationships/image" Target="/xl/media/image556.jpeg" Id="rId555"/><Relationship Type="http://schemas.openxmlformats.org/officeDocument/2006/relationships/image" Target="/xl/media/image557.jpeg" Id="rId556"/><Relationship Type="http://schemas.openxmlformats.org/officeDocument/2006/relationships/image" Target="/xl/media/image558.jpeg" Id="rId557"/><Relationship Type="http://schemas.openxmlformats.org/officeDocument/2006/relationships/image" Target="/xl/media/image559.jpeg" Id="rId558"/><Relationship Type="http://schemas.openxmlformats.org/officeDocument/2006/relationships/image" Target="/xl/media/image560.jpeg" Id="rId559"/><Relationship Type="http://schemas.openxmlformats.org/officeDocument/2006/relationships/image" Target="/xl/media/image561.jpeg" Id="rId560"/><Relationship Type="http://schemas.openxmlformats.org/officeDocument/2006/relationships/image" Target="/xl/media/image562.jpeg" Id="rId561"/><Relationship Type="http://schemas.openxmlformats.org/officeDocument/2006/relationships/image" Target="/xl/media/image563.jpeg" Id="rId562"/><Relationship Type="http://schemas.openxmlformats.org/officeDocument/2006/relationships/image" Target="/xl/media/image564.jpeg" Id="rId563"/><Relationship Type="http://schemas.openxmlformats.org/officeDocument/2006/relationships/image" Target="/xl/media/image565.jpeg" Id="rId564"/><Relationship Type="http://schemas.openxmlformats.org/officeDocument/2006/relationships/image" Target="/xl/media/image566.jpeg" Id="rId565"/><Relationship Type="http://schemas.openxmlformats.org/officeDocument/2006/relationships/image" Target="/xl/media/image567.jpeg" Id="rId566"/><Relationship Type="http://schemas.openxmlformats.org/officeDocument/2006/relationships/image" Target="/xl/media/image568.jpeg" Id="rId567"/><Relationship Type="http://schemas.openxmlformats.org/officeDocument/2006/relationships/image" Target="/xl/media/image569.jpeg" Id="rId568"/><Relationship Type="http://schemas.openxmlformats.org/officeDocument/2006/relationships/image" Target="/xl/media/image570.jpeg" Id="rId569"/><Relationship Type="http://schemas.openxmlformats.org/officeDocument/2006/relationships/image" Target="/xl/media/image571.jpeg" Id="rId570"/><Relationship Type="http://schemas.openxmlformats.org/officeDocument/2006/relationships/image" Target="/xl/media/image572.jpeg" Id="rId571"/><Relationship Type="http://schemas.openxmlformats.org/officeDocument/2006/relationships/image" Target="/xl/media/image573.jpeg" Id="rId572"/><Relationship Type="http://schemas.openxmlformats.org/officeDocument/2006/relationships/image" Target="/xl/media/image574.jpeg" Id="rId573"/><Relationship Type="http://schemas.openxmlformats.org/officeDocument/2006/relationships/image" Target="/xl/media/image575.jpeg" Id="rId574"/><Relationship Type="http://schemas.openxmlformats.org/officeDocument/2006/relationships/image" Target="/xl/media/image576.jpeg" Id="rId575"/><Relationship Type="http://schemas.openxmlformats.org/officeDocument/2006/relationships/image" Target="/xl/media/image577.jpeg" Id="rId576"/><Relationship Type="http://schemas.openxmlformats.org/officeDocument/2006/relationships/image" Target="/xl/media/image578.jpeg" Id="rId577"/><Relationship Type="http://schemas.openxmlformats.org/officeDocument/2006/relationships/image" Target="/xl/media/image579.jpeg" Id="rId578"/><Relationship Type="http://schemas.openxmlformats.org/officeDocument/2006/relationships/image" Target="/xl/media/image580.jpeg" Id="rId579"/><Relationship Type="http://schemas.openxmlformats.org/officeDocument/2006/relationships/image" Target="/xl/media/image581.jpeg" Id="rId580"/><Relationship Type="http://schemas.openxmlformats.org/officeDocument/2006/relationships/image" Target="/xl/media/image582.jpeg" Id="rId581"/><Relationship Type="http://schemas.openxmlformats.org/officeDocument/2006/relationships/image" Target="/xl/media/image583.jpeg" Id="rId582"/><Relationship Type="http://schemas.openxmlformats.org/officeDocument/2006/relationships/image" Target="/xl/media/image584.jpeg" Id="rId583"/><Relationship Type="http://schemas.openxmlformats.org/officeDocument/2006/relationships/image" Target="/xl/media/image585.jpeg" Id="rId584"/><Relationship Type="http://schemas.openxmlformats.org/officeDocument/2006/relationships/image" Target="/xl/media/image586.jpeg" Id="rId585"/><Relationship Type="http://schemas.openxmlformats.org/officeDocument/2006/relationships/image" Target="/xl/media/image587.jpeg" Id="rId586"/><Relationship Type="http://schemas.openxmlformats.org/officeDocument/2006/relationships/image" Target="/xl/media/image588.jpeg" Id="rId587"/><Relationship Type="http://schemas.openxmlformats.org/officeDocument/2006/relationships/image" Target="/xl/media/image589.jpeg" Id="rId588"/><Relationship Type="http://schemas.openxmlformats.org/officeDocument/2006/relationships/image" Target="/xl/media/image590.jpeg" Id="rId589"/><Relationship Type="http://schemas.openxmlformats.org/officeDocument/2006/relationships/image" Target="/xl/media/image591.jpeg" Id="rId590"/><Relationship Type="http://schemas.openxmlformats.org/officeDocument/2006/relationships/image" Target="/xl/media/image592.jpeg" Id="rId591"/><Relationship Type="http://schemas.openxmlformats.org/officeDocument/2006/relationships/image" Target="/xl/media/image593.jpeg" Id="rId592"/><Relationship Type="http://schemas.openxmlformats.org/officeDocument/2006/relationships/image" Target="/xl/media/image594.jpeg" Id="rId593"/><Relationship Type="http://schemas.openxmlformats.org/officeDocument/2006/relationships/image" Target="/xl/media/image595.jpeg" Id="rId594"/><Relationship Type="http://schemas.openxmlformats.org/officeDocument/2006/relationships/image" Target="/xl/media/image596.jpeg" Id="rId595"/><Relationship Type="http://schemas.openxmlformats.org/officeDocument/2006/relationships/image" Target="/xl/media/image597.jpeg" Id="rId596"/><Relationship Type="http://schemas.openxmlformats.org/officeDocument/2006/relationships/image" Target="/xl/media/image598.jpeg" Id="rId597"/><Relationship Type="http://schemas.openxmlformats.org/officeDocument/2006/relationships/image" Target="/xl/media/image599.jpeg" Id="rId598"/><Relationship Type="http://schemas.openxmlformats.org/officeDocument/2006/relationships/image" Target="/xl/media/image600.jpeg" Id="rId599"/><Relationship Type="http://schemas.openxmlformats.org/officeDocument/2006/relationships/image" Target="/xl/media/image601.jpeg" Id="rId600"/><Relationship Type="http://schemas.openxmlformats.org/officeDocument/2006/relationships/image" Target="/xl/media/image602.jpeg" Id="rId601"/><Relationship Type="http://schemas.openxmlformats.org/officeDocument/2006/relationships/image" Target="/xl/media/image603.jpeg" Id="rId602"/><Relationship Type="http://schemas.openxmlformats.org/officeDocument/2006/relationships/image" Target="/xl/media/image604.jpeg" Id="rId603"/><Relationship Type="http://schemas.openxmlformats.org/officeDocument/2006/relationships/image" Target="/xl/media/image605.jpeg" Id="rId604"/><Relationship Type="http://schemas.openxmlformats.org/officeDocument/2006/relationships/image" Target="/xl/media/image606.jpeg" Id="rId605"/><Relationship Type="http://schemas.openxmlformats.org/officeDocument/2006/relationships/image" Target="/xl/media/image607.jpeg" Id="rId606"/><Relationship Type="http://schemas.openxmlformats.org/officeDocument/2006/relationships/image" Target="/xl/media/image608.jpeg" Id="rId607"/><Relationship Type="http://schemas.openxmlformats.org/officeDocument/2006/relationships/image" Target="/xl/media/image609.jpeg" Id="rId608"/><Relationship Type="http://schemas.openxmlformats.org/officeDocument/2006/relationships/image" Target="/xl/media/image610.jpeg" Id="rId609"/><Relationship Type="http://schemas.openxmlformats.org/officeDocument/2006/relationships/image" Target="/xl/media/image611.jpeg" Id="rId610"/><Relationship Type="http://schemas.openxmlformats.org/officeDocument/2006/relationships/image" Target="/xl/media/image612.jpeg" Id="rId611"/><Relationship Type="http://schemas.openxmlformats.org/officeDocument/2006/relationships/image" Target="/xl/media/image613.jpeg" Id="rId612"/><Relationship Type="http://schemas.openxmlformats.org/officeDocument/2006/relationships/image" Target="/xl/media/image614.jpeg" Id="rId613"/><Relationship Type="http://schemas.openxmlformats.org/officeDocument/2006/relationships/image" Target="/xl/media/image615.jpeg" Id="rId614"/><Relationship Type="http://schemas.openxmlformats.org/officeDocument/2006/relationships/image" Target="/xl/media/image616.jpeg" Id="rId615"/><Relationship Type="http://schemas.openxmlformats.org/officeDocument/2006/relationships/image" Target="/xl/media/image617.jpeg" Id="rId616"/><Relationship Type="http://schemas.openxmlformats.org/officeDocument/2006/relationships/image" Target="/xl/media/image618.jpeg" Id="rId617"/><Relationship Type="http://schemas.openxmlformats.org/officeDocument/2006/relationships/image" Target="/xl/media/image619.jpeg" Id="rId618"/><Relationship Type="http://schemas.openxmlformats.org/officeDocument/2006/relationships/image" Target="/xl/media/image620.jpeg" Id="rId619"/><Relationship Type="http://schemas.openxmlformats.org/officeDocument/2006/relationships/image" Target="/xl/media/image621.jpeg" Id="rId620"/><Relationship Type="http://schemas.openxmlformats.org/officeDocument/2006/relationships/image" Target="/xl/media/image622.jpeg" Id="rId621"/><Relationship Type="http://schemas.openxmlformats.org/officeDocument/2006/relationships/image" Target="/xl/media/image623.jpeg" Id="rId622"/><Relationship Type="http://schemas.openxmlformats.org/officeDocument/2006/relationships/image" Target="/xl/media/image624.jpeg" Id="rId623"/><Relationship Type="http://schemas.openxmlformats.org/officeDocument/2006/relationships/image" Target="/xl/media/image625.jpeg" Id="rId624"/><Relationship Type="http://schemas.openxmlformats.org/officeDocument/2006/relationships/image" Target="/xl/media/image626.jpeg" Id="rId625"/><Relationship Type="http://schemas.openxmlformats.org/officeDocument/2006/relationships/image" Target="/xl/media/image627.jpeg" Id="rId626"/><Relationship Type="http://schemas.openxmlformats.org/officeDocument/2006/relationships/image" Target="/xl/media/image628.jpeg" Id="rId627"/><Relationship Type="http://schemas.openxmlformats.org/officeDocument/2006/relationships/image" Target="/xl/media/image629.jpeg" Id="rId628"/><Relationship Type="http://schemas.openxmlformats.org/officeDocument/2006/relationships/image" Target="/xl/media/image630.jpeg" Id="rId629"/><Relationship Type="http://schemas.openxmlformats.org/officeDocument/2006/relationships/image" Target="/xl/media/image631.jpeg" Id="rId630"/><Relationship Type="http://schemas.openxmlformats.org/officeDocument/2006/relationships/image" Target="/xl/media/image632.jpeg" Id="rId631"/><Relationship Type="http://schemas.openxmlformats.org/officeDocument/2006/relationships/image" Target="/xl/media/image633.jpeg" Id="rId632"/><Relationship Type="http://schemas.openxmlformats.org/officeDocument/2006/relationships/image" Target="/xl/media/image634.jpeg" Id="rId633"/><Relationship Type="http://schemas.openxmlformats.org/officeDocument/2006/relationships/image" Target="/xl/media/image635.jpeg" Id="rId634"/><Relationship Type="http://schemas.openxmlformats.org/officeDocument/2006/relationships/image" Target="/xl/media/image636.jpeg" Id="rId635"/><Relationship Type="http://schemas.openxmlformats.org/officeDocument/2006/relationships/image" Target="/xl/media/image637.jpeg" Id="rId636"/><Relationship Type="http://schemas.openxmlformats.org/officeDocument/2006/relationships/image" Target="/xl/media/image638.jpeg" Id="rId637"/><Relationship Type="http://schemas.openxmlformats.org/officeDocument/2006/relationships/image" Target="/xl/media/image639.jpeg" Id="rId638"/><Relationship Type="http://schemas.openxmlformats.org/officeDocument/2006/relationships/image" Target="/xl/media/image640.jpeg" Id="rId639"/><Relationship Type="http://schemas.openxmlformats.org/officeDocument/2006/relationships/image" Target="/xl/media/image641.jpeg" Id="rId640"/><Relationship Type="http://schemas.openxmlformats.org/officeDocument/2006/relationships/image" Target="/xl/media/image642.jpeg" Id="rId641"/><Relationship Type="http://schemas.openxmlformats.org/officeDocument/2006/relationships/image" Target="/xl/media/image643.jpeg" Id="rId642"/><Relationship Type="http://schemas.openxmlformats.org/officeDocument/2006/relationships/image" Target="/xl/media/image644.jpeg" Id="rId643"/><Relationship Type="http://schemas.openxmlformats.org/officeDocument/2006/relationships/image" Target="/xl/media/image645.jpeg" Id="rId644"/><Relationship Type="http://schemas.openxmlformats.org/officeDocument/2006/relationships/image" Target="/xl/media/image646.jpeg" Id="rId645"/><Relationship Type="http://schemas.openxmlformats.org/officeDocument/2006/relationships/image" Target="/xl/media/image647.jpeg" Id="rId646"/><Relationship Type="http://schemas.openxmlformats.org/officeDocument/2006/relationships/image" Target="/xl/media/image648.jpeg" Id="rId647"/><Relationship Type="http://schemas.openxmlformats.org/officeDocument/2006/relationships/image" Target="/xl/media/image649.jpeg" Id="rId648"/><Relationship Type="http://schemas.openxmlformats.org/officeDocument/2006/relationships/image" Target="/xl/media/image650.jpeg" Id="rId649"/><Relationship Type="http://schemas.openxmlformats.org/officeDocument/2006/relationships/image" Target="/xl/media/image651.jpeg" Id="rId650"/><Relationship Type="http://schemas.openxmlformats.org/officeDocument/2006/relationships/image" Target="/xl/media/image652.jpeg" Id="rId651"/><Relationship Type="http://schemas.openxmlformats.org/officeDocument/2006/relationships/image" Target="/xl/media/image653.jpeg" Id="rId652"/><Relationship Type="http://schemas.openxmlformats.org/officeDocument/2006/relationships/image" Target="/xl/media/image654.jpeg" Id="rId653"/><Relationship Type="http://schemas.openxmlformats.org/officeDocument/2006/relationships/image" Target="/xl/media/image655.jpeg" Id="rId654"/><Relationship Type="http://schemas.openxmlformats.org/officeDocument/2006/relationships/image" Target="/xl/media/image656.jpeg" Id="rId655"/><Relationship Type="http://schemas.openxmlformats.org/officeDocument/2006/relationships/image" Target="/xl/media/image657.jpeg" Id="rId656"/><Relationship Type="http://schemas.openxmlformats.org/officeDocument/2006/relationships/image" Target="/xl/media/image658.jpeg" Id="rId657"/><Relationship Type="http://schemas.openxmlformats.org/officeDocument/2006/relationships/image" Target="/xl/media/image659.jpeg" Id="rId658"/><Relationship Type="http://schemas.openxmlformats.org/officeDocument/2006/relationships/image" Target="/xl/media/image660.jpeg" Id="rId659"/><Relationship Type="http://schemas.openxmlformats.org/officeDocument/2006/relationships/image" Target="/xl/media/image661.jpeg" Id="rId660"/><Relationship Type="http://schemas.openxmlformats.org/officeDocument/2006/relationships/image" Target="/xl/media/image662.jpeg" Id="rId661"/><Relationship Type="http://schemas.openxmlformats.org/officeDocument/2006/relationships/image" Target="/xl/media/image663.jpeg" Id="rId662"/><Relationship Type="http://schemas.openxmlformats.org/officeDocument/2006/relationships/image" Target="/xl/media/image664.jpeg" Id="rId663"/><Relationship Type="http://schemas.openxmlformats.org/officeDocument/2006/relationships/image" Target="/xl/media/image665.jpeg" Id="rId664"/><Relationship Type="http://schemas.openxmlformats.org/officeDocument/2006/relationships/image" Target="/xl/media/image666.jpeg" Id="rId665"/><Relationship Type="http://schemas.openxmlformats.org/officeDocument/2006/relationships/image" Target="/xl/media/image667.jpeg" Id="rId666"/><Relationship Type="http://schemas.openxmlformats.org/officeDocument/2006/relationships/image" Target="/xl/media/image668.jpeg" Id="rId667"/><Relationship Type="http://schemas.openxmlformats.org/officeDocument/2006/relationships/image" Target="/xl/media/image669.jpeg" Id="rId668"/><Relationship Type="http://schemas.openxmlformats.org/officeDocument/2006/relationships/image" Target="/xl/media/image670.jpeg" Id="rId669"/><Relationship Type="http://schemas.openxmlformats.org/officeDocument/2006/relationships/image" Target="/xl/media/image671.jpeg" Id="rId670"/><Relationship Type="http://schemas.openxmlformats.org/officeDocument/2006/relationships/image" Target="/xl/media/image672.jpeg" Id="rId671"/><Relationship Type="http://schemas.openxmlformats.org/officeDocument/2006/relationships/image" Target="/xl/media/image673.jpeg" Id="rId672"/><Relationship Type="http://schemas.openxmlformats.org/officeDocument/2006/relationships/image" Target="/xl/media/image674.jpeg" Id="rId673"/><Relationship Type="http://schemas.openxmlformats.org/officeDocument/2006/relationships/image" Target="/xl/media/image675.jpeg" Id="rId674"/><Relationship Type="http://schemas.openxmlformats.org/officeDocument/2006/relationships/image" Target="/xl/media/image676.jpeg" Id="rId675"/><Relationship Type="http://schemas.openxmlformats.org/officeDocument/2006/relationships/image" Target="/xl/media/image677.jpeg" Id="rId676"/><Relationship Type="http://schemas.openxmlformats.org/officeDocument/2006/relationships/image" Target="/xl/media/image678.jpeg" Id="rId677"/><Relationship Type="http://schemas.openxmlformats.org/officeDocument/2006/relationships/image" Target="/xl/media/image679.jpeg" Id="rId678"/><Relationship Type="http://schemas.openxmlformats.org/officeDocument/2006/relationships/image" Target="/xl/media/image680.jpeg" Id="rId679"/><Relationship Type="http://schemas.openxmlformats.org/officeDocument/2006/relationships/image" Target="/xl/media/image681.jpeg" Id="rId680"/><Relationship Type="http://schemas.openxmlformats.org/officeDocument/2006/relationships/image" Target="/xl/media/image682.jpeg" Id="rId681"/><Relationship Type="http://schemas.openxmlformats.org/officeDocument/2006/relationships/image" Target="/xl/media/image683.jpeg" Id="rId682"/><Relationship Type="http://schemas.openxmlformats.org/officeDocument/2006/relationships/image" Target="/xl/media/image684.jpeg" Id="rId683"/><Relationship Type="http://schemas.openxmlformats.org/officeDocument/2006/relationships/image" Target="/xl/media/image685.jpeg" Id="rId684"/><Relationship Type="http://schemas.openxmlformats.org/officeDocument/2006/relationships/image" Target="/xl/media/image686.jpeg" Id="rId685"/><Relationship Type="http://schemas.openxmlformats.org/officeDocument/2006/relationships/image" Target="/xl/media/image687.jpeg" Id="rId686"/><Relationship Type="http://schemas.openxmlformats.org/officeDocument/2006/relationships/image" Target="/xl/media/image688.jpeg" Id="rId687"/><Relationship Type="http://schemas.openxmlformats.org/officeDocument/2006/relationships/image" Target="/xl/media/image689.jpeg" Id="rId688"/><Relationship Type="http://schemas.openxmlformats.org/officeDocument/2006/relationships/image" Target="/xl/media/image690.jpeg" Id="rId689"/><Relationship Type="http://schemas.openxmlformats.org/officeDocument/2006/relationships/image" Target="/xl/media/image691.jpeg" Id="rId690"/><Relationship Type="http://schemas.openxmlformats.org/officeDocument/2006/relationships/image" Target="/xl/media/image692.jpeg" Id="rId691"/><Relationship Type="http://schemas.openxmlformats.org/officeDocument/2006/relationships/image" Target="/xl/media/image693.jpeg" Id="rId692"/><Relationship Type="http://schemas.openxmlformats.org/officeDocument/2006/relationships/image" Target="/xl/media/image694.jpeg" Id="rId693"/><Relationship Type="http://schemas.openxmlformats.org/officeDocument/2006/relationships/image" Target="/xl/media/image695.jpeg" Id="rId694"/><Relationship Type="http://schemas.openxmlformats.org/officeDocument/2006/relationships/image" Target="/xl/media/image696.jpeg" Id="rId695"/><Relationship Type="http://schemas.openxmlformats.org/officeDocument/2006/relationships/image" Target="/xl/media/image697.jpeg" Id="rId696"/><Relationship Type="http://schemas.openxmlformats.org/officeDocument/2006/relationships/image" Target="/xl/media/image698.jpeg" Id="rId697"/><Relationship Type="http://schemas.openxmlformats.org/officeDocument/2006/relationships/image" Target="/xl/media/image699.jpeg" Id="rId698"/><Relationship Type="http://schemas.openxmlformats.org/officeDocument/2006/relationships/image" Target="/xl/media/image700.jpeg" Id="rId699"/><Relationship Type="http://schemas.openxmlformats.org/officeDocument/2006/relationships/image" Target="/xl/media/image701.jpeg" Id="rId700"/><Relationship Type="http://schemas.openxmlformats.org/officeDocument/2006/relationships/image" Target="/xl/media/image702.jpeg" Id="rId701"/><Relationship Type="http://schemas.openxmlformats.org/officeDocument/2006/relationships/image" Target="/xl/media/image703.jpeg" Id="rId702"/><Relationship Type="http://schemas.openxmlformats.org/officeDocument/2006/relationships/image" Target="/xl/media/image704.jpeg" Id="rId703"/><Relationship Type="http://schemas.openxmlformats.org/officeDocument/2006/relationships/image" Target="/xl/media/image705.jpeg" Id="rId704"/><Relationship Type="http://schemas.openxmlformats.org/officeDocument/2006/relationships/image" Target="/xl/media/image706.jpeg" Id="rId705"/><Relationship Type="http://schemas.openxmlformats.org/officeDocument/2006/relationships/image" Target="/xl/media/image707.jpeg" Id="rId706"/><Relationship Type="http://schemas.openxmlformats.org/officeDocument/2006/relationships/image" Target="/xl/media/image708.jpeg" Id="rId707"/><Relationship Type="http://schemas.openxmlformats.org/officeDocument/2006/relationships/image" Target="/xl/media/image709.jpeg" Id="rId708"/><Relationship Type="http://schemas.openxmlformats.org/officeDocument/2006/relationships/image" Target="/xl/media/image710.jpeg" Id="rId709"/><Relationship Type="http://schemas.openxmlformats.org/officeDocument/2006/relationships/image" Target="/xl/media/image711.jpeg" Id="rId710"/><Relationship Type="http://schemas.openxmlformats.org/officeDocument/2006/relationships/image" Target="/xl/media/image712.jpeg" Id="rId711"/><Relationship Type="http://schemas.openxmlformats.org/officeDocument/2006/relationships/image" Target="/xl/media/image713.jpeg" Id="rId712"/><Relationship Type="http://schemas.openxmlformats.org/officeDocument/2006/relationships/image" Target="/xl/media/image714.jpeg" Id="rId713"/><Relationship Type="http://schemas.openxmlformats.org/officeDocument/2006/relationships/image" Target="/xl/media/image715.jpeg" Id="rId714"/><Relationship Type="http://schemas.openxmlformats.org/officeDocument/2006/relationships/image" Target="/xl/media/image716.jpeg" Id="rId715"/><Relationship Type="http://schemas.openxmlformats.org/officeDocument/2006/relationships/image" Target="/xl/media/image717.jpeg" Id="rId716"/><Relationship Type="http://schemas.openxmlformats.org/officeDocument/2006/relationships/image" Target="/xl/media/image718.jpeg" Id="rId717"/><Relationship Type="http://schemas.openxmlformats.org/officeDocument/2006/relationships/image" Target="/xl/media/image719.jpeg" Id="rId718"/><Relationship Type="http://schemas.openxmlformats.org/officeDocument/2006/relationships/image" Target="/xl/media/image720.jpeg" Id="rId719"/><Relationship Type="http://schemas.openxmlformats.org/officeDocument/2006/relationships/image" Target="/xl/media/image721.jpeg" Id="rId720"/><Relationship Type="http://schemas.openxmlformats.org/officeDocument/2006/relationships/image" Target="/xl/media/image722.jpeg" Id="rId721"/><Relationship Type="http://schemas.openxmlformats.org/officeDocument/2006/relationships/image" Target="/xl/media/image723.jpeg" Id="rId722"/></Relationships>
</file>

<file path=xl/drawings/drawing1.xml><?xml version="1.0" encoding="utf-8"?>
<wsDr xmlns="http://schemas.openxmlformats.org/drawingml/2006/spreadsheetDrawing">
  <oneCellAnchor>
    <from>
      <col>0</col>
      <colOff>0</colOff>
      <row>0</row>
      <rowOff>0</rowOff>
    </from>
    <ext cx="80962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twoCell">
    <from>
      <col>0</col>
      <colOff>85725</colOff>
      <row>2</row>
      <rowOff>85725</rowOff>
    </from>
    <to>
      <col>1</col>
      <colOff>-85725</colOff>
      <row>3</row>
      <rowOff>-85725</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twoCellAnchor editAs="twoCell">
    <from>
      <col>0</col>
      <colOff>85725</colOff>
      <row>3</row>
      <rowOff>85725</rowOff>
    </from>
    <to>
      <col>1</col>
      <colOff>-85725</colOff>
      <row>4</row>
      <rowOff>-85725</rowOff>
    </to>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twoCellAnchor>
  <twoCellAnchor editAs="twoCell">
    <from>
      <col>0</col>
      <colOff>85725</colOff>
      <row>4</row>
      <rowOff>85725</rowOff>
    </from>
    <to>
      <col>1</col>
      <colOff>-85725</colOff>
      <row>5</row>
      <rowOff>-85725</rowOff>
    </to>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twoCellAnchor>
  <twoCellAnchor editAs="twoCell">
    <from>
      <col>0</col>
      <colOff>85725</colOff>
      <row>5</row>
      <rowOff>85725</rowOff>
    </from>
    <to>
      <col>1</col>
      <colOff>-85725</colOff>
      <row>6</row>
      <rowOff>-85725</rowOff>
    </to>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twoCellAnchor>
  <twoCellAnchor editAs="twoCell">
    <from>
      <col>0</col>
      <colOff>85725</colOff>
      <row>6</row>
      <rowOff>85725</rowOff>
    </from>
    <to>
      <col>1</col>
      <colOff>-85725</colOff>
      <row>7</row>
      <rowOff>-85725</rowOff>
    </to>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twoCellAnchor>
  <twoCellAnchor editAs="twoCell">
    <from>
      <col>0</col>
      <colOff>85725</colOff>
      <row>7</row>
      <rowOff>85725</rowOff>
    </from>
    <to>
      <col>1</col>
      <colOff>-85725</colOff>
      <row>8</row>
      <rowOff>-85725</rowOff>
    </to>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twoCellAnchor>
  <twoCellAnchor editAs="twoCell">
    <from>
      <col>0</col>
      <colOff>85725</colOff>
      <row>8</row>
      <rowOff>85725</rowOff>
    </from>
    <to>
      <col>1</col>
      <colOff>-85725</colOff>
      <row>9</row>
      <rowOff>-85725</rowOff>
    </to>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twoCellAnchor>
  <twoCellAnchor editAs="twoCell">
    <from>
      <col>0</col>
      <colOff>85725</colOff>
      <row>9</row>
      <rowOff>85725</rowOff>
    </from>
    <to>
      <col>1</col>
      <colOff>-85725</colOff>
      <row>10</row>
      <rowOff>-85725</rowOff>
    </to>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twoCellAnchor>
  <twoCellAnchor editAs="twoCell">
    <from>
      <col>0</col>
      <colOff>85725</colOff>
      <row>10</row>
      <rowOff>85725</rowOff>
    </from>
    <to>
      <col>1</col>
      <colOff>-85725</colOff>
      <row>11</row>
      <rowOff>-85725</rowOff>
    </to>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twoCellAnchor>
  <twoCellAnchor editAs="twoCell">
    <from>
      <col>0</col>
      <colOff>85725</colOff>
      <row>11</row>
      <rowOff>85725</rowOff>
    </from>
    <to>
      <col>1</col>
      <colOff>-85725</colOff>
      <row>12</row>
      <rowOff>-85725</rowOff>
    </to>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twoCellAnchor>
  <twoCellAnchor editAs="twoCell">
    <from>
      <col>0</col>
      <colOff>85725</colOff>
      <row>12</row>
      <rowOff>85725</rowOff>
    </from>
    <to>
      <col>1</col>
      <colOff>-85725</colOff>
      <row>13</row>
      <rowOff>-85725</rowOff>
    </to>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twoCellAnchor>
  <twoCellAnchor editAs="twoCell">
    <from>
      <col>0</col>
      <colOff>85725</colOff>
      <row>13</row>
      <rowOff>85725</rowOff>
    </from>
    <to>
      <col>1</col>
      <colOff>-85725</colOff>
      <row>14</row>
      <rowOff>-85725</rowOff>
    </to>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twoCellAnchor>
  <twoCellAnchor editAs="twoCell">
    <from>
      <col>0</col>
      <colOff>85725</colOff>
      <row>14</row>
      <rowOff>85725</rowOff>
    </from>
    <to>
      <col>1</col>
      <colOff>-85725</colOff>
      <row>15</row>
      <rowOff>-85725</rowOff>
    </to>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twoCellAnchor>
  <twoCellAnchor editAs="twoCell">
    <from>
      <col>0</col>
      <colOff>85725</colOff>
      <row>15</row>
      <rowOff>85725</rowOff>
    </from>
    <to>
      <col>1</col>
      <colOff>-85725</colOff>
      <row>16</row>
      <rowOff>-85725</rowOff>
    </to>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twoCellAnchor>
  <twoCellAnchor editAs="twoCell">
    <from>
      <col>0</col>
      <colOff>85725</colOff>
      <row>16</row>
      <rowOff>85725</rowOff>
    </from>
    <to>
      <col>1</col>
      <colOff>-85725</colOff>
      <row>17</row>
      <rowOff>-85725</rowOff>
    </to>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twoCellAnchor>
  <twoCellAnchor editAs="twoCell">
    <from>
      <col>0</col>
      <colOff>85725</colOff>
      <row>17</row>
      <rowOff>85725</rowOff>
    </from>
    <to>
      <col>1</col>
      <colOff>-85725</colOff>
      <row>18</row>
      <rowOff>-85725</rowOff>
    </to>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twoCellAnchor>
  <twoCellAnchor editAs="twoCell">
    <from>
      <col>0</col>
      <colOff>85725</colOff>
      <row>18</row>
      <rowOff>85725</rowOff>
    </from>
    <to>
      <col>1</col>
      <colOff>-85725</colOff>
      <row>19</row>
      <rowOff>-85725</rowOff>
    </to>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twoCellAnchor>
  <twoCellAnchor editAs="twoCell">
    <from>
      <col>0</col>
      <colOff>85725</colOff>
      <row>19</row>
      <rowOff>85725</rowOff>
    </from>
    <to>
      <col>1</col>
      <colOff>-85725</colOff>
      <row>20</row>
      <rowOff>-85725</rowOff>
    </to>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twoCellAnchor>
  <twoCellAnchor editAs="twoCell">
    <from>
      <col>0</col>
      <colOff>85725</colOff>
      <row>20</row>
      <rowOff>85725</rowOff>
    </from>
    <to>
      <col>1</col>
      <colOff>-85725</colOff>
      <row>21</row>
      <rowOff>-85725</rowOff>
    </to>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twoCellAnchor>
  <twoCellAnchor editAs="twoCell">
    <from>
      <col>0</col>
      <colOff>85725</colOff>
      <row>21</row>
      <rowOff>85725</rowOff>
    </from>
    <to>
      <col>1</col>
      <colOff>-85725</colOff>
      <row>22</row>
      <rowOff>-85725</rowOff>
    </to>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twoCellAnchor>
  <twoCellAnchor editAs="twoCell">
    <from>
      <col>0</col>
      <colOff>85725</colOff>
      <row>22</row>
      <rowOff>85725</rowOff>
    </from>
    <to>
      <col>1</col>
      <colOff>-85725</colOff>
      <row>23</row>
      <rowOff>-85725</rowOff>
    </to>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twoCellAnchor>
  <twoCellAnchor editAs="twoCell">
    <from>
      <col>0</col>
      <colOff>85725</colOff>
      <row>23</row>
      <rowOff>85725</rowOff>
    </from>
    <to>
      <col>1</col>
      <colOff>-85725</colOff>
      <row>24</row>
      <rowOff>-85725</rowOff>
    </to>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twoCellAnchor>
  <twoCellAnchor editAs="twoCell">
    <from>
      <col>0</col>
      <colOff>85725</colOff>
      <row>24</row>
      <rowOff>85725</rowOff>
    </from>
    <to>
      <col>1</col>
      <colOff>-85725</colOff>
      <row>25</row>
      <rowOff>-85725</rowOff>
    </to>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twoCellAnchor>
  <twoCellAnchor editAs="twoCell">
    <from>
      <col>0</col>
      <colOff>85725</colOff>
      <row>25</row>
      <rowOff>85725</rowOff>
    </from>
    <to>
      <col>1</col>
      <colOff>-85725</colOff>
      <row>26</row>
      <rowOff>-85725</rowOff>
    </to>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twoCellAnchor>
  <twoCellAnchor editAs="twoCell">
    <from>
      <col>0</col>
      <colOff>85725</colOff>
      <row>26</row>
      <rowOff>85725</rowOff>
    </from>
    <to>
      <col>1</col>
      <colOff>-85725</colOff>
      <row>27</row>
      <rowOff>-85725</rowOff>
    </to>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twoCellAnchor>
  <twoCellAnchor editAs="twoCell">
    <from>
      <col>0</col>
      <colOff>85725</colOff>
      <row>27</row>
      <rowOff>85725</rowOff>
    </from>
    <to>
      <col>1</col>
      <colOff>-85725</colOff>
      <row>28</row>
      <rowOff>-85725</rowOff>
    </to>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twoCellAnchor>
  <twoCellAnchor editAs="twoCell">
    <from>
      <col>0</col>
      <colOff>85725</colOff>
      <row>28</row>
      <rowOff>85725</rowOff>
    </from>
    <to>
      <col>1</col>
      <colOff>-85725</colOff>
      <row>29</row>
      <rowOff>-85725</rowOff>
    </to>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twoCellAnchor>
  <twoCellAnchor editAs="twoCell">
    <from>
      <col>0</col>
      <colOff>85725</colOff>
      <row>29</row>
      <rowOff>85725</rowOff>
    </from>
    <to>
      <col>1</col>
      <colOff>-85725</colOff>
      <row>30</row>
      <rowOff>-85725</rowOff>
    </to>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twoCellAnchor>
  <twoCellAnchor editAs="twoCell">
    <from>
      <col>0</col>
      <colOff>85725</colOff>
      <row>30</row>
      <rowOff>85725</rowOff>
    </from>
    <to>
      <col>1</col>
      <colOff>-85725</colOff>
      <row>31</row>
      <rowOff>-85725</rowOff>
    </to>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twoCellAnchor>
  <twoCellAnchor editAs="twoCell">
    <from>
      <col>0</col>
      <colOff>85725</colOff>
      <row>31</row>
      <rowOff>85725</rowOff>
    </from>
    <to>
      <col>1</col>
      <colOff>-85725</colOff>
      <row>32</row>
      <rowOff>-85725</rowOff>
    </to>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twoCellAnchor>
  <twoCellAnchor editAs="twoCell">
    <from>
      <col>0</col>
      <colOff>85725</colOff>
      <row>32</row>
      <rowOff>85725</rowOff>
    </from>
    <to>
      <col>1</col>
      <colOff>-85725</colOff>
      <row>33</row>
      <rowOff>-85725</rowOff>
    </to>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twoCellAnchor>
  <twoCellAnchor editAs="twoCell">
    <from>
      <col>0</col>
      <colOff>85725</colOff>
      <row>33</row>
      <rowOff>85725</rowOff>
    </from>
    <to>
      <col>1</col>
      <colOff>-85725</colOff>
      <row>34</row>
      <rowOff>-85725</rowOff>
    </to>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twoCellAnchor>
  <twoCellAnchor editAs="twoCell">
    <from>
      <col>0</col>
      <colOff>85725</colOff>
      <row>34</row>
      <rowOff>85725</rowOff>
    </from>
    <to>
      <col>1</col>
      <colOff>-85725</colOff>
      <row>35</row>
      <rowOff>-85725</rowOff>
    </to>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twoCellAnchor>
  <twoCellAnchor editAs="twoCell">
    <from>
      <col>0</col>
      <colOff>85725</colOff>
      <row>35</row>
      <rowOff>85725</rowOff>
    </from>
    <to>
      <col>1</col>
      <colOff>-85725</colOff>
      <row>36</row>
      <rowOff>-85725</rowOff>
    </to>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twoCellAnchor>
  <twoCellAnchor editAs="twoCell">
    <from>
      <col>0</col>
      <colOff>85725</colOff>
      <row>36</row>
      <rowOff>85725</rowOff>
    </from>
    <to>
      <col>1</col>
      <colOff>-85725</colOff>
      <row>37</row>
      <rowOff>-85725</rowOff>
    </to>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twoCellAnchor>
  <twoCellAnchor editAs="twoCell">
    <from>
      <col>0</col>
      <colOff>85725</colOff>
      <row>37</row>
      <rowOff>85725</rowOff>
    </from>
    <to>
      <col>1</col>
      <colOff>-85725</colOff>
      <row>38</row>
      <rowOff>-85725</rowOff>
    </to>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twoCellAnchor>
  <twoCellAnchor editAs="twoCell">
    <from>
      <col>0</col>
      <colOff>85725</colOff>
      <row>38</row>
      <rowOff>85725</rowOff>
    </from>
    <to>
      <col>1</col>
      <colOff>-85725</colOff>
      <row>39</row>
      <rowOff>-85725</rowOff>
    </to>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twoCellAnchor>
  <twoCellAnchor editAs="twoCell">
    <from>
      <col>0</col>
      <colOff>85725</colOff>
      <row>39</row>
      <rowOff>85725</rowOff>
    </from>
    <to>
      <col>1</col>
      <colOff>-85725</colOff>
      <row>40</row>
      <rowOff>-85725</rowOff>
    </to>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twoCellAnchor>
  <twoCellAnchor editAs="twoCell">
    <from>
      <col>0</col>
      <colOff>85725</colOff>
      <row>40</row>
      <rowOff>85725</rowOff>
    </from>
    <to>
      <col>1</col>
      <colOff>-85725</colOff>
      <row>41</row>
      <rowOff>-85725</rowOff>
    </to>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twoCellAnchor>
  <twoCellAnchor editAs="twoCell">
    <from>
      <col>0</col>
      <colOff>85725</colOff>
      <row>41</row>
      <rowOff>85725</rowOff>
    </from>
    <to>
      <col>1</col>
      <colOff>-85725</colOff>
      <row>42</row>
      <rowOff>-85725</rowOff>
    </to>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twoCellAnchor>
  <twoCellAnchor editAs="twoCell">
    <from>
      <col>0</col>
      <colOff>85725</colOff>
      <row>42</row>
      <rowOff>85725</rowOff>
    </from>
    <to>
      <col>1</col>
      <colOff>-85725</colOff>
      <row>43</row>
      <rowOff>-85725</rowOff>
    </to>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twoCellAnchor>
  <twoCellAnchor editAs="twoCell">
    <from>
      <col>0</col>
      <colOff>85725</colOff>
      <row>43</row>
      <rowOff>85725</rowOff>
    </from>
    <to>
      <col>1</col>
      <colOff>-85725</colOff>
      <row>44</row>
      <rowOff>-85725</rowOff>
    </to>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twoCellAnchor>
  <twoCellAnchor editAs="twoCell">
    <from>
      <col>0</col>
      <colOff>85725</colOff>
      <row>44</row>
      <rowOff>85725</rowOff>
    </from>
    <to>
      <col>1</col>
      <colOff>-85725</colOff>
      <row>45</row>
      <rowOff>-85725</rowOff>
    </to>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twoCellAnchor>
  <twoCellAnchor editAs="twoCell">
    <from>
      <col>0</col>
      <colOff>85725</colOff>
      <row>45</row>
      <rowOff>85725</rowOff>
    </from>
    <to>
      <col>1</col>
      <colOff>-85725</colOff>
      <row>46</row>
      <rowOff>-85725</rowOff>
    </to>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twoCellAnchor>
  <twoCellAnchor editAs="twoCell">
    <from>
      <col>0</col>
      <colOff>85725</colOff>
      <row>46</row>
      <rowOff>85725</rowOff>
    </from>
    <to>
      <col>1</col>
      <colOff>-85725</colOff>
      <row>47</row>
      <rowOff>-85725</rowOff>
    </to>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twoCellAnchor>
  <twoCellAnchor editAs="twoCell">
    <from>
      <col>0</col>
      <colOff>85725</colOff>
      <row>47</row>
      <rowOff>85725</rowOff>
    </from>
    <to>
      <col>1</col>
      <colOff>-85725</colOff>
      <row>48</row>
      <rowOff>-85725</rowOff>
    </to>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twoCellAnchor>
  <twoCellAnchor editAs="twoCell">
    <from>
      <col>0</col>
      <colOff>85725</colOff>
      <row>48</row>
      <rowOff>85725</rowOff>
    </from>
    <to>
      <col>1</col>
      <colOff>-85725</colOff>
      <row>49</row>
      <rowOff>-85725</rowOff>
    </to>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twoCellAnchor>
  <twoCellAnchor editAs="twoCell">
    <from>
      <col>0</col>
      <colOff>85725</colOff>
      <row>49</row>
      <rowOff>85725</rowOff>
    </from>
    <to>
      <col>1</col>
      <colOff>-85725</colOff>
      <row>50</row>
      <rowOff>-85725</rowOff>
    </to>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twoCellAnchor>
  <twoCellAnchor editAs="twoCell">
    <from>
      <col>0</col>
      <colOff>85725</colOff>
      <row>50</row>
      <rowOff>85725</rowOff>
    </from>
    <to>
      <col>1</col>
      <colOff>-85725</colOff>
      <row>51</row>
      <rowOff>-85725</rowOff>
    </to>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twoCellAnchor>
  <twoCellAnchor editAs="twoCell">
    <from>
      <col>0</col>
      <colOff>85725</colOff>
      <row>51</row>
      <rowOff>85725</rowOff>
    </from>
    <to>
      <col>1</col>
      <colOff>-85725</colOff>
      <row>52</row>
      <rowOff>-85725</rowOff>
    </to>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twoCellAnchor>
  <twoCellAnchor editAs="twoCell">
    <from>
      <col>0</col>
      <colOff>85725</colOff>
      <row>52</row>
      <rowOff>85725</rowOff>
    </from>
    <to>
      <col>1</col>
      <colOff>-85725</colOff>
      <row>53</row>
      <rowOff>-85725</rowOff>
    </to>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twoCellAnchor>
  <twoCellAnchor editAs="twoCell">
    <from>
      <col>0</col>
      <colOff>85725</colOff>
      <row>53</row>
      <rowOff>85725</rowOff>
    </from>
    <to>
      <col>1</col>
      <colOff>-85725</colOff>
      <row>54</row>
      <rowOff>-85725</rowOff>
    </to>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twoCellAnchor>
  <twoCellAnchor editAs="twoCell">
    <from>
      <col>0</col>
      <colOff>85725</colOff>
      <row>54</row>
      <rowOff>85725</rowOff>
    </from>
    <to>
      <col>1</col>
      <colOff>-85725</colOff>
      <row>55</row>
      <rowOff>-85725</rowOff>
    </to>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twoCellAnchor>
  <twoCellAnchor editAs="twoCell">
    <from>
      <col>0</col>
      <colOff>85725</colOff>
      <row>55</row>
      <rowOff>85725</rowOff>
    </from>
    <to>
      <col>1</col>
      <colOff>-85725</colOff>
      <row>56</row>
      <rowOff>-85725</rowOff>
    </to>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twoCellAnchor>
  <twoCellAnchor editAs="twoCell">
    <from>
      <col>0</col>
      <colOff>85725</colOff>
      <row>56</row>
      <rowOff>85725</rowOff>
    </from>
    <to>
      <col>1</col>
      <colOff>-85725</colOff>
      <row>57</row>
      <rowOff>-85725</rowOff>
    </to>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twoCellAnchor>
  <twoCellAnchor editAs="twoCell">
    <from>
      <col>0</col>
      <colOff>85725</colOff>
      <row>57</row>
      <rowOff>85725</rowOff>
    </from>
    <to>
      <col>1</col>
      <colOff>-85725</colOff>
      <row>58</row>
      <rowOff>-85725</rowOff>
    </to>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twoCellAnchor>
  <twoCellAnchor editAs="twoCell">
    <from>
      <col>0</col>
      <colOff>85725</colOff>
      <row>58</row>
      <rowOff>85725</rowOff>
    </from>
    <to>
      <col>1</col>
      <colOff>-85725</colOff>
      <row>59</row>
      <rowOff>-85725</rowOff>
    </to>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twoCellAnchor>
  <twoCellAnchor editAs="twoCell">
    <from>
      <col>0</col>
      <colOff>85725</colOff>
      <row>59</row>
      <rowOff>85725</rowOff>
    </from>
    <to>
      <col>1</col>
      <colOff>-85725</colOff>
      <row>60</row>
      <rowOff>-85725</rowOff>
    </to>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twoCellAnchor>
  <twoCellAnchor editAs="twoCell">
    <from>
      <col>0</col>
      <colOff>85725</colOff>
      <row>60</row>
      <rowOff>85725</rowOff>
    </from>
    <to>
      <col>1</col>
      <colOff>-85725</colOff>
      <row>61</row>
      <rowOff>-85725</rowOff>
    </to>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twoCellAnchor>
  <twoCellAnchor editAs="twoCell">
    <from>
      <col>0</col>
      <colOff>85725</colOff>
      <row>61</row>
      <rowOff>85725</rowOff>
    </from>
    <to>
      <col>1</col>
      <colOff>-85725</colOff>
      <row>62</row>
      <rowOff>-85725</rowOff>
    </to>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twoCellAnchor>
  <twoCellAnchor editAs="twoCell">
    <from>
      <col>0</col>
      <colOff>85725</colOff>
      <row>62</row>
      <rowOff>85725</rowOff>
    </from>
    <to>
      <col>1</col>
      <colOff>-85725</colOff>
      <row>63</row>
      <rowOff>-85725</rowOff>
    </to>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twoCellAnchor>
  <twoCellAnchor editAs="twoCell">
    <from>
      <col>0</col>
      <colOff>85725</colOff>
      <row>63</row>
      <rowOff>85725</rowOff>
    </from>
    <to>
      <col>1</col>
      <colOff>-85725</colOff>
      <row>64</row>
      <rowOff>-85725</rowOff>
    </to>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twoCellAnchor>
  <twoCellAnchor editAs="twoCell">
    <from>
      <col>0</col>
      <colOff>85725</colOff>
      <row>64</row>
      <rowOff>85725</rowOff>
    </from>
    <to>
      <col>1</col>
      <colOff>-85725</colOff>
      <row>65</row>
      <rowOff>-85725</rowOff>
    </to>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twoCellAnchor>
  <twoCellAnchor editAs="twoCell">
    <from>
      <col>0</col>
      <colOff>85725</colOff>
      <row>65</row>
      <rowOff>85725</rowOff>
    </from>
    <to>
      <col>1</col>
      <colOff>-85725</colOff>
      <row>66</row>
      <rowOff>-85725</rowOff>
    </to>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twoCellAnchor>
  <twoCellAnchor editAs="twoCell">
    <from>
      <col>0</col>
      <colOff>85725</colOff>
      <row>66</row>
      <rowOff>85725</rowOff>
    </from>
    <to>
      <col>1</col>
      <colOff>-85725</colOff>
      <row>67</row>
      <rowOff>-85725</rowOff>
    </to>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twoCellAnchor>
  <twoCellAnchor editAs="twoCell">
    <from>
      <col>0</col>
      <colOff>85725</colOff>
      <row>67</row>
      <rowOff>85725</rowOff>
    </from>
    <to>
      <col>1</col>
      <colOff>-85725</colOff>
      <row>68</row>
      <rowOff>-85725</rowOff>
    </to>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twoCellAnchor>
  <twoCellAnchor editAs="twoCell">
    <from>
      <col>0</col>
      <colOff>85725</colOff>
      <row>68</row>
      <rowOff>85725</rowOff>
    </from>
    <to>
      <col>1</col>
      <colOff>-85725</colOff>
      <row>69</row>
      <rowOff>-85725</rowOff>
    </to>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twoCellAnchor>
  <twoCellAnchor editAs="twoCell">
    <from>
      <col>0</col>
      <colOff>85725</colOff>
      <row>69</row>
      <rowOff>85725</rowOff>
    </from>
    <to>
      <col>1</col>
      <colOff>-85725</colOff>
      <row>70</row>
      <rowOff>-85725</rowOff>
    </to>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twoCellAnchor>
  <twoCellAnchor editAs="twoCell">
    <from>
      <col>0</col>
      <colOff>85725</colOff>
      <row>70</row>
      <rowOff>85725</rowOff>
    </from>
    <to>
      <col>1</col>
      <colOff>-85725</colOff>
      <row>71</row>
      <rowOff>-85725</rowOff>
    </to>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twoCellAnchor>
  <twoCellAnchor editAs="twoCell">
    <from>
      <col>0</col>
      <colOff>85725</colOff>
      <row>71</row>
      <rowOff>85725</rowOff>
    </from>
    <to>
      <col>1</col>
      <colOff>-85725</colOff>
      <row>72</row>
      <rowOff>-85725</rowOff>
    </to>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twoCellAnchor>
  <twoCellAnchor editAs="twoCell">
    <from>
      <col>0</col>
      <colOff>85725</colOff>
      <row>72</row>
      <rowOff>85725</rowOff>
    </from>
    <to>
      <col>1</col>
      <colOff>-85725</colOff>
      <row>73</row>
      <rowOff>-85725</rowOff>
    </to>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twoCellAnchor>
  <twoCellAnchor editAs="twoCell">
    <from>
      <col>0</col>
      <colOff>85725</colOff>
      <row>73</row>
      <rowOff>85725</rowOff>
    </from>
    <to>
      <col>1</col>
      <colOff>-85725</colOff>
      <row>74</row>
      <rowOff>-85725</rowOff>
    </to>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twoCellAnchor>
  <twoCellAnchor editAs="twoCell">
    <from>
      <col>0</col>
      <colOff>85725</colOff>
      <row>74</row>
      <rowOff>85725</rowOff>
    </from>
    <to>
      <col>1</col>
      <colOff>-85725</colOff>
      <row>75</row>
      <rowOff>-85725</rowOff>
    </to>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twoCellAnchor>
  <twoCellAnchor editAs="twoCell">
    <from>
      <col>0</col>
      <colOff>85725</colOff>
      <row>75</row>
      <rowOff>85725</rowOff>
    </from>
    <to>
      <col>1</col>
      <colOff>-85725</colOff>
      <row>76</row>
      <rowOff>-85725</rowOff>
    </to>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twoCellAnchor>
  <twoCellAnchor editAs="twoCell">
    <from>
      <col>0</col>
      <colOff>85725</colOff>
      <row>76</row>
      <rowOff>85725</rowOff>
    </from>
    <to>
      <col>1</col>
      <colOff>-85725</colOff>
      <row>77</row>
      <rowOff>-85725</rowOff>
    </to>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twoCellAnchor>
  <twoCellAnchor editAs="twoCell">
    <from>
      <col>0</col>
      <colOff>85725</colOff>
      <row>77</row>
      <rowOff>85725</rowOff>
    </from>
    <to>
      <col>1</col>
      <colOff>-85725</colOff>
      <row>78</row>
      <rowOff>-85725</rowOff>
    </to>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twoCellAnchor>
  <twoCellAnchor editAs="twoCell">
    <from>
      <col>0</col>
      <colOff>85725</colOff>
      <row>78</row>
      <rowOff>85725</rowOff>
    </from>
    <to>
      <col>1</col>
      <colOff>-85725</colOff>
      <row>79</row>
      <rowOff>-85725</rowOff>
    </to>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twoCellAnchor>
  <twoCellAnchor editAs="twoCell">
    <from>
      <col>0</col>
      <colOff>85725</colOff>
      <row>79</row>
      <rowOff>85725</rowOff>
    </from>
    <to>
      <col>1</col>
      <colOff>-85725</colOff>
      <row>80</row>
      <rowOff>-85725</rowOff>
    </to>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twoCellAnchor>
  <twoCellAnchor editAs="twoCell">
    <from>
      <col>0</col>
      <colOff>85725</colOff>
      <row>80</row>
      <rowOff>85725</rowOff>
    </from>
    <to>
      <col>1</col>
      <colOff>-85725</colOff>
      <row>81</row>
      <rowOff>-85725</rowOff>
    </to>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twoCellAnchor>
  <twoCellAnchor editAs="twoCell">
    <from>
      <col>0</col>
      <colOff>85725</colOff>
      <row>81</row>
      <rowOff>85725</rowOff>
    </from>
    <to>
      <col>1</col>
      <colOff>-85725</colOff>
      <row>82</row>
      <rowOff>-85725</rowOff>
    </to>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twoCellAnchor>
  <twoCellAnchor editAs="twoCell">
    <from>
      <col>0</col>
      <colOff>85725</colOff>
      <row>82</row>
      <rowOff>85725</rowOff>
    </from>
    <to>
      <col>1</col>
      <colOff>-85725</colOff>
      <row>83</row>
      <rowOff>-85725</rowOff>
    </to>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twoCellAnchor>
  <twoCellAnchor editAs="twoCell">
    <from>
      <col>0</col>
      <colOff>85725</colOff>
      <row>83</row>
      <rowOff>85725</rowOff>
    </from>
    <to>
      <col>1</col>
      <colOff>-85725</colOff>
      <row>84</row>
      <rowOff>-85725</rowOff>
    </to>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twoCellAnchor>
  <twoCellAnchor editAs="twoCell">
    <from>
      <col>0</col>
      <colOff>85725</colOff>
      <row>84</row>
      <rowOff>85725</rowOff>
    </from>
    <to>
      <col>1</col>
      <colOff>-85725</colOff>
      <row>85</row>
      <rowOff>-85725</rowOff>
    </to>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twoCellAnchor>
  <twoCellAnchor editAs="twoCell">
    <from>
      <col>0</col>
      <colOff>85725</colOff>
      <row>85</row>
      <rowOff>85725</rowOff>
    </from>
    <to>
      <col>1</col>
      <colOff>-85725</colOff>
      <row>86</row>
      <rowOff>-85725</rowOff>
    </to>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twoCellAnchor>
  <twoCellAnchor editAs="twoCell">
    <from>
      <col>0</col>
      <colOff>85725</colOff>
      <row>86</row>
      <rowOff>85725</rowOff>
    </from>
    <to>
      <col>1</col>
      <colOff>-85725</colOff>
      <row>87</row>
      <rowOff>-85725</rowOff>
    </to>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twoCellAnchor>
  <twoCellAnchor editAs="twoCell">
    <from>
      <col>0</col>
      <colOff>85725</colOff>
      <row>87</row>
      <rowOff>85725</rowOff>
    </from>
    <to>
      <col>1</col>
      <colOff>-85725</colOff>
      <row>88</row>
      <rowOff>-85725</rowOff>
    </to>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twoCellAnchor>
  <twoCellAnchor editAs="twoCell">
    <from>
      <col>0</col>
      <colOff>85725</colOff>
      <row>88</row>
      <rowOff>85725</rowOff>
    </from>
    <to>
      <col>1</col>
      <colOff>-85725</colOff>
      <row>89</row>
      <rowOff>-85725</rowOff>
    </to>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twoCellAnchor>
  <twoCellAnchor editAs="twoCell">
    <from>
      <col>0</col>
      <colOff>85725</colOff>
      <row>89</row>
      <rowOff>85725</rowOff>
    </from>
    <to>
      <col>1</col>
      <colOff>-85725</colOff>
      <row>90</row>
      <rowOff>-85725</rowOff>
    </to>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twoCellAnchor>
  <twoCellAnchor editAs="twoCell">
    <from>
      <col>0</col>
      <colOff>85725</colOff>
      <row>90</row>
      <rowOff>85725</rowOff>
    </from>
    <to>
      <col>1</col>
      <colOff>-85725</colOff>
      <row>91</row>
      <rowOff>-85725</rowOff>
    </to>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twoCellAnchor>
  <twoCellAnchor editAs="twoCell">
    <from>
      <col>0</col>
      <colOff>85725</colOff>
      <row>91</row>
      <rowOff>85725</rowOff>
    </from>
    <to>
      <col>1</col>
      <colOff>-85725</colOff>
      <row>92</row>
      <rowOff>-85725</rowOff>
    </to>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twoCellAnchor>
  <twoCellAnchor editAs="twoCell">
    <from>
      <col>0</col>
      <colOff>85725</colOff>
      <row>92</row>
      <rowOff>85725</rowOff>
    </from>
    <to>
      <col>1</col>
      <colOff>-85725</colOff>
      <row>93</row>
      <rowOff>-85725</rowOff>
    </to>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twoCellAnchor>
  <twoCellAnchor editAs="twoCell">
    <from>
      <col>0</col>
      <colOff>85725</colOff>
      <row>93</row>
      <rowOff>85725</rowOff>
    </from>
    <to>
      <col>1</col>
      <colOff>-85725</colOff>
      <row>94</row>
      <rowOff>-85725</rowOff>
    </to>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twoCellAnchor>
  <twoCellAnchor editAs="twoCell">
    <from>
      <col>0</col>
      <colOff>85725</colOff>
      <row>94</row>
      <rowOff>85725</rowOff>
    </from>
    <to>
      <col>1</col>
      <colOff>-85725</colOff>
      <row>95</row>
      <rowOff>-85725</rowOff>
    </to>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twoCellAnchor>
  <twoCellAnchor editAs="twoCell">
    <from>
      <col>0</col>
      <colOff>85725</colOff>
      <row>95</row>
      <rowOff>85725</rowOff>
    </from>
    <to>
      <col>1</col>
      <colOff>-85725</colOff>
      <row>96</row>
      <rowOff>-85725</rowOff>
    </to>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twoCellAnchor>
  <twoCellAnchor editAs="twoCell">
    <from>
      <col>0</col>
      <colOff>85725</colOff>
      <row>96</row>
      <rowOff>85725</rowOff>
    </from>
    <to>
      <col>1</col>
      <colOff>-85725</colOff>
      <row>97</row>
      <rowOff>-85725</rowOff>
    </to>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twoCellAnchor>
  <twoCellAnchor editAs="twoCell">
    <from>
      <col>0</col>
      <colOff>85725</colOff>
      <row>97</row>
      <rowOff>85725</rowOff>
    </from>
    <to>
      <col>1</col>
      <colOff>-85725</colOff>
      <row>98</row>
      <rowOff>-85725</rowOff>
    </to>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twoCellAnchor>
  <twoCellAnchor editAs="twoCell">
    <from>
      <col>0</col>
      <colOff>85725</colOff>
      <row>98</row>
      <rowOff>85725</rowOff>
    </from>
    <to>
      <col>1</col>
      <colOff>-85725</colOff>
      <row>99</row>
      <rowOff>-85725</rowOff>
    </to>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twoCellAnchor>
  <twoCellAnchor editAs="twoCell">
    <from>
      <col>0</col>
      <colOff>85725</colOff>
      <row>99</row>
      <rowOff>85725</rowOff>
    </from>
    <to>
      <col>1</col>
      <colOff>-85725</colOff>
      <row>100</row>
      <rowOff>-85725</rowOff>
    </to>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twoCellAnchor>
  <twoCellAnchor editAs="twoCell">
    <from>
      <col>0</col>
      <colOff>85725</colOff>
      <row>100</row>
      <rowOff>85725</rowOff>
    </from>
    <to>
      <col>1</col>
      <colOff>-85725</colOff>
      <row>101</row>
      <rowOff>-85725</rowOff>
    </to>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twoCellAnchor>
  <twoCellAnchor editAs="twoCell">
    <from>
      <col>0</col>
      <colOff>85725</colOff>
      <row>101</row>
      <rowOff>85725</rowOff>
    </from>
    <to>
      <col>1</col>
      <colOff>-85725</colOff>
      <row>102</row>
      <rowOff>-85725</rowOff>
    </to>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twoCellAnchor>
  <twoCellAnchor editAs="twoCell">
    <from>
      <col>0</col>
      <colOff>85725</colOff>
      <row>102</row>
      <rowOff>85725</rowOff>
    </from>
    <to>
      <col>1</col>
      <colOff>-85725</colOff>
      <row>103</row>
      <rowOff>-85725</rowOff>
    </to>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twoCellAnchor>
  <twoCellAnchor editAs="twoCell">
    <from>
      <col>0</col>
      <colOff>85725</colOff>
      <row>103</row>
      <rowOff>85725</rowOff>
    </from>
    <to>
      <col>1</col>
      <colOff>-85725</colOff>
      <row>104</row>
      <rowOff>-85725</rowOff>
    </to>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twoCellAnchor>
  <twoCellAnchor editAs="twoCell">
    <from>
      <col>0</col>
      <colOff>85725</colOff>
      <row>104</row>
      <rowOff>85725</rowOff>
    </from>
    <to>
      <col>1</col>
      <colOff>-85725</colOff>
      <row>105</row>
      <rowOff>-85725</rowOff>
    </to>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twoCellAnchor>
  <twoCellAnchor editAs="twoCell">
    <from>
      <col>0</col>
      <colOff>85725</colOff>
      <row>105</row>
      <rowOff>85725</rowOff>
    </from>
    <to>
      <col>1</col>
      <colOff>-85725</colOff>
      <row>106</row>
      <rowOff>-85725</rowOff>
    </to>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twoCellAnchor>
  <twoCellAnchor editAs="twoCell">
    <from>
      <col>0</col>
      <colOff>85725</colOff>
      <row>106</row>
      <rowOff>85725</rowOff>
    </from>
    <to>
      <col>1</col>
      <colOff>-85725</colOff>
      <row>107</row>
      <rowOff>-85725</rowOff>
    </to>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twoCellAnchor>
  <twoCellAnchor editAs="twoCell">
    <from>
      <col>0</col>
      <colOff>85725</colOff>
      <row>107</row>
      <rowOff>85725</rowOff>
    </from>
    <to>
      <col>1</col>
      <colOff>-85725</colOff>
      <row>108</row>
      <rowOff>-85725</rowOff>
    </to>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twoCellAnchor>
  <twoCellAnchor editAs="twoCell">
    <from>
      <col>0</col>
      <colOff>85725</colOff>
      <row>108</row>
      <rowOff>85725</rowOff>
    </from>
    <to>
      <col>1</col>
      <colOff>-85725</colOff>
      <row>109</row>
      <rowOff>-85725</rowOff>
    </to>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twoCellAnchor>
  <twoCellAnchor editAs="twoCell">
    <from>
      <col>0</col>
      <colOff>85725</colOff>
      <row>109</row>
      <rowOff>85725</rowOff>
    </from>
    <to>
      <col>1</col>
      <colOff>-85725</colOff>
      <row>110</row>
      <rowOff>-85725</rowOff>
    </to>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twoCellAnchor>
  <twoCellAnchor editAs="twoCell">
    <from>
      <col>0</col>
      <colOff>85725</colOff>
      <row>110</row>
      <rowOff>85725</rowOff>
    </from>
    <to>
      <col>1</col>
      <colOff>-85725</colOff>
      <row>111</row>
      <rowOff>-85725</rowOff>
    </to>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twoCellAnchor>
  <twoCellAnchor editAs="twoCell">
    <from>
      <col>0</col>
      <colOff>85725</colOff>
      <row>111</row>
      <rowOff>85725</rowOff>
    </from>
    <to>
      <col>1</col>
      <colOff>-85725</colOff>
      <row>112</row>
      <rowOff>-85725</rowOff>
    </to>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twoCellAnchor>
  <twoCellAnchor editAs="twoCell">
    <from>
      <col>0</col>
      <colOff>85725</colOff>
      <row>112</row>
      <rowOff>85725</rowOff>
    </from>
    <to>
      <col>1</col>
      <colOff>-85725</colOff>
      <row>113</row>
      <rowOff>-85725</rowOff>
    </to>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twoCellAnchor>
  <twoCellAnchor editAs="twoCell">
    <from>
      <col>0</col>
      <colOff>85725</colOff>
      <row>113</row>
      <rowOff>85725</rowOff>
    </from>
    <to>
      <col>1</col>
      <colOff>-85725</colOff>
      <row>114</row>
      <rowOff>-85725</rowOff>
    </to>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twoCellAnchor>
  <twoCellAnchor editAs="twoCell">
    <from>
      <col>0</col>
      <colOff>85725</colOff>
      <row>114</row>
      <rowOff>85725</rowOff>
    </from>
    <to>
      <col>1</col>
      <colOff>-85725</colOff>
      <row>115</row>
      <rowOff>-85725</rowOff>
    </to>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twoCellAnchor>
  <twoCellAnchor editAs="twoCell">
    <from>
      <col>0</col>
      <colOff>85725</colOff>
      <row>115</row>
      <rowOff>85725</rowOff>
    </from>
    <to>
      <col>1</col>
      <colOff>-85725</colOff>
      <row>116</row>
      <rowOff>-85725</rowOff>
    </to>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twoCellAnchor>
  <twoCellAnchor editAs="twoCell">
    <from>
      <col>0</col>
      <colOff>85725</colOff>
      <row>116</row>
      <rowOff>85725</rowOff>
    </from>
    <to>
      <col>1</col>
      <colOff>-85725</colOff>
      <row>117</row>
      <rowOff>-85725</rowOff>
    </to>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twoCellAnchor>
  <twoCellAnchor editAs="twoCell">
    <from>
      <col>0</col>
      <colOff>85725</colOff>
      <row>117</row>
      <rowOff>85725</rowOff>
    </from>
    <to>
      <col>1</col>
      <colOff>-85725</colOff>
      <row>118</row>
      <rowOff>-85725</rowOff>
    </to>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twoCellAnchor>
  <twoCellAnchor editAs="twoCell">
    <from>
      <col>0</col>
      <colOff>85725</colOff>
      <row>118</row>
      <rowOff>85725</rowOff>
    </from>
    <to>
      <col>1</col>
      <colOff>-85725</colOff>
      <row>119</row>
      <rowOff>-85725</rowOff>
    </to>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twoCellAnchor>
  <twoCellAnchor editAs="twoCell">
    <from>
      <col>0</col>
      <colOff>85725</colOff>
      <row>119</row>
      <rowOff>85725</rowOff>
    </from>
    <to>
      <col>1</col>
      <colOff>-85725</colOff>
      <row>120</row>
      <rowOff>-85725</rowOff>
    </to>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twoCellAnchor>
  <twoCellAnchor editAs="twoCell">
    <from>
      <col>0</col>
      <colOff>85725</colOff>
      <row>120</row>
      <rowOff>85725</rowOff>
    </from>
    <to>
      <col>1</col>
      <colOff>-85725</colOff>
      <row>121</row>
      <rowOff>-85725</rowOff>
    </to>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twoCellAnchor>
  <twoCellAnchor editAs="twoCell">
    <from>
      <col>0</col>
      <colOff>85725</colOff>
      <row>121</row>
      <rowOff>85725</rowOff>
    </from>
    <to>
      <col>1</col>
      <colOff>-85725</colOff>
      <row>122</row>
      <rowOff>-85725</rowOff>
    </to>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twoCellAnchor>
  <twoCellAnchor editAs="twoCell">
    <from>
      <col>0</col>
      <colOff>85725</colOff>
      <row>122</row>
      <rowOff>85725</rowOff>
    </from>
    <to>
      <col>1</col>
      <colOff>-85725</colOff>
      <row>123</row>
      <rowOff>-85725</rowOff>
    </to>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twoCellAnchor>
  <twoCellAnchor editAs="twoCell">
    <from>
      <col>0</col>
      <colOff>85725</colOff>
      <row>123</row>
      <rowOff>85725</rowOff>
    </from>
    <to>
      <col>1</col>
      <colOff>-85725</colOff>
      <row>124</row>
      <rowOff>-85725</rowOff>
    </to>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twoCellAnchor>
  <twoCellAnchor editAs="twoCell">
    <from>
      <col>0</col>
      <colOff>85725</colOff>
      <row>124</row>
      <rowOff>85725</rowOff>
    </from>
    <to>
      <col>1</col>
      <colOff>-85725</colOff>
      <row>125</row>
      <rowOff>-85725</rowOff>
    </to>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twoCellAnchor>
  <twoCellAnchor editAs="twoCell">
    <from>
      <col>0</col>
      <colOff>85725</colOff>
      <row>125</row>
      <rowOff>85725</rowOff>
    </from>
    <to>
      <col>1</col>
      <colOff>-85725</colOff>
      <row>126</row>
      <rowOff>-85725</rowOff>
    </to>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twoCellAnchor>
  <twoCellAnchor editAs="twoCell">
    <from>
      <col>0</col>
      <colOff>85725</colOff>
      <row>126</row>
      <rowOff>85725</rowOff>
    </from>
    <to>
      <col>1</col>
      <colOff>-85725</colOff>
      <row>127</row>
      <rowOff>-85725</rowOff>
    </to>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twoCellAnchor>
  <twoCellAnchor editAs="twoCell">
    <from>
      <col>0</col>
      <colOff>85725</colOff>
      <row>127</row>
      <rowOff>85725</rowOff>
    </from>
    <to>
      <col>1</col>
      <colOff>-85725</colOff>
      <row>128</row>
      <rowOff>-85725</rowOff>
    </to>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twoCellAnchor>
  <twoCellAnchor editAs="twoCell">
    <from>
      <col>0</col>
      <colOff>85725</colOff>
      <row>128</row>
      <rowOff>85725</rowOff>
    </from>
    <to>
      <col>1</col>
      <colOff>-85725</colOff>
      <row>129</row>
      <rowOff>-85725</rowOff>
    </to>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twoCellAnchor>
  <twoCellAnchor editAs="twoCell">
    <from>
      <col>0</col>
      <colOff>85725</colOff>
      <row>129</row>
      <rowOff>85725</rowOff>
    </from>
    <to>
      <col>1</col>
      <colOff>-85725</colOff>
      <row>130</row>
      <rowOff>-85725</rowOff>
    </to>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twoCellAnchor>
  <twoCellAnchor editAs="twoCell">
    <from>
      <col>0</col>
      <colOff>85725</colOff>
      <row>130</row>
      <rowOff>85725</rowOff>
    </from>
    <to>
      <col>1</col>
      <colOff>-85725</colOff>
      <row>131</row>
      <rowOff>-85725</rowOff>
    </to>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twoCellAnchor>
  <twoCellAnchor editAs="twoCell">
    <from>
      <col>0</col>
      <colOff>85725</colOff>
      <row>131</row>
      <rowOff>85725</rowOff>
    </from>
    <to>
      <col>1</col>
      <colOff>-85725</colOff>
      <row>132</row>
      <rowOff>-85725</rowOff>
    </to>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twoCellAnchor>
  <twoCellAnchor editAs="twoCell">
    <from>
      <col>0</col>
      <colOff>85725</colOff>
      <row>132</row>
      <rowOff>85725</rowOff>
    </from>
    <to>
      <col>1</col>
      <colOff>-85725</colOff>
      <row>133</row>
      <rowOff>-85725</rowOff>
    </to>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twoCellAnchor>
  <twoCellAnchor editAs="twoCell">
    <from>
      <col>0</col>
      <colOff>85725</colOff>
      <row>133</row>
      <rowOff>85725</rowOff>
    </from>
    <to>
      <col>1</col>
      <colOff>-85725</colOff>
      <row>134</row>
      <rowOff>-85725</rowOff>
    </to>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twoCellAnchor>
  <twoCellAnchor editAs="twoCell">
    <from>
      <col>0</col>
      <colOff>85725</colOff>
      <row>134</row>
      <rowOff>85725</rowOff>
    </from>
    <to>
      <col>1</col>
      <colOff>-85725</colOff>
      <row>135</row>
      <rowOff>-85725</rowOff>
    </to>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twoCellAnchor>
  <twoCellAnchor editAs="twoCell">
    <from>
      <col>0</col>
      <colOff>85725</colOff>
      <row>135</row>
      <rowOff>85725</rowOff>
    </from>
    <to>
      <col>1</col>
      <colOff>-85725</colOff>
      <row>136</row>
      <rowOff>-85725</rowOff>
    </to>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twoCellAnchor>
  <twoCellAnchor editAs="twoCell">
    <from>
      <col>0</col>
      <colOff>85725</colOff>
      <row>136</row>
      <rowOff>85725</rowOff>
    </from>
    <to>
      <col>1</col>
      <colOff>-85725</colOff>
      <row>137</row>
      <rowOff>-85725</rowOff>
    </to>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twoCellAnchor>
  <twoCellAnchor editAs="twoCell">
    <from>
      <col>0</col>
      <colOff>85725</colOff>
      <row>137</row>
      <rowOff>85725</rowOff>
    </from>
    <to>
      <col>1</col>
      <colOff>-85725</colOff>
      <row>138</row>
      <rowOff>-85725</rowOff>
    </to>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twoCellAnchor>
  <twoCellAnchor editAs="twoCell">
    <from>
      <col>0</col>
      <colOff>85725</colOff>
      <row>138</row>
      <rowOff>85725</rowOff>
    </from>
    <to>
      <col>1</col>
      <colOff>-85725</colOff>
      <row>139</row>
      <rowOff>-85725</rowOff>
    </to>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twoCellAnchor>
  <twoCellAnchor editAs="twoCell">
    <from>
      <col>0</col>
      <colOff>85725</colOff>
      <row>139</row>
      <rowOff>85725</rowOff>
    </from>
    <to>
      <col>1</col>
      <colOff>-85725</colOff>
      <row>140</row>
      <rowOff>-85725</rowOff>
    </to>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twoCellAnchor>
  <twoCellAnchor editAs="twoCell">
    <from>
      <col>0</col>
      <colOff>85725</colOff>
      <row>140</row>
      <rowOff>85725</rowOff>
    </from>
    <to>
      <col>1</col>
      <colOff>-85725</colOff>
      <row>141</row>
      <rowOff>-85725</rowOff>
    </to>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twoCellAnchor>
  <twoCellAnchor editAs="twoCell">
    <from>
      <col>0</col>
      <colOff>85725</colOff>
      <row>141</row>
      <rowOff>85725</rowOff>
    </from>
    <to>
      <col>1</col>
      <colOff>-85725</colOff>
      <row>142</row>
      <rowOff>-85725</rowOff>
    </to>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twoCellAnchor>
  <twoCellAnchor editAs="twoCell">
    <from>
      <col>0</col>
      <colOff>85725</colOff>
      <row>142</row>
      <rowOff>85725</rowOff>
    </from>
    <to>
      <col>1</col>
      <colOff>-85725</colOff>
      <row>143</row>
      <rowOff>-85725</rowOff>
    </to>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twoCellAnchor>
  <twoCellAnchor editAs="twoCell">
    <from>
      <col>0</col>
      <colOff>85725</colOff>
      <row>143</row>
      <rowOff>85725</rowOff>
    </from>
    <to>
      <col>1</col>
      <colOff>-85725</colOff>
      <row>144</row>
      <rowOff>-85725</rowOff>
    </to>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twoCellAnchor>
  <twoCellAnchor editAs="twoCell">
    <from>
      <col>0</col>
      <colOff>85725</colOff>
      <row>144</row>
      <rowOff>85725</rowOff>
    </from>
    <to>
      <col>1</col>
      <colOff>-85725</colOff>
      <row>145</row>
      <rowOff>-85725</rowOff>
    </to>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twoCellAnchor>
  <twoCellAnchor editAs="twoCell">
    <from>
      <col>0</col>
      <colOff>85725</colOff>
      <row>145</row>
      <rowOff>85725</rowOff>
    </from>
    <to>
      <col>1</col>
      <colOff>-85725</colOff>
      <row>146</row>
      <rowOff>-85725</rowOff>
    </to>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twoCellAnchor>
  <twoCellAnchor editAs="twoCell">
    <from>
      <col>0</col>
      <colOff>85725</colOff>
      <row>146</row>
      <rowOff>85725</rowOff>
    </from>
    <to>
      <col>1</col>
      <colOff>-85725</colOff>
      <row>147</row>
      <rowOff>-85725</rowOff>
    </to>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twoCellAnchor>
  <twoCellAnchor editAs="twoCell">
    <from>
      <col>0</col>
      <colOff>85725</colOff>
      <row>147</row>
      <rowOff>85725</rowOff>
    </from>
    <to>
      <col>1</col>
      <colOff>-85725</colOff>
      <row>148</row>
      <rowOff>-85725</rowOff>
    </to>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twoCellAnchor>
  <twoCellAnchor editAs="twoCell">
    <from>
      <col>0</col>
      <colOff>85725</colOff>
      <row>148</row>
      <rowOff>85725</rowOff>
    </from>
    <to>
      <col>1</col>
      <colOff>-85725</colOff>
      <row>149</row>
      <rowOff>-85725</rowOff>
    </to>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twoCellAnchor>
  <twoCellAnchor editAs="twoCell">
    <from>
      <col>0</col>
      <colOff>85725</colOff>
      <row>149</row>
      <rowOff>85725</rowOff>
    </from>
    <to>
      <col>1</col>
      <colOff>-85725</colOff>
      <row>150</row>
      <rowOff>-85725</rowOff>
    </to>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twoCellAnchor>
  <twoCellAnchor editAs="twoCell">
    <from>
      <col>0</col>
      <colOff>85725</colOff>
      <row>150</row>
      <rowOff>85725</rowOff>
    </from>
    <to>
      <col>1</col>
      <colOff>-85725</colOff>
      <row>151</row>
      <rowOff>-85725</rowOff>
    </to>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twoCellAnchor>
  <twoCellAnchor editAs="twoCell">
    <from>
      <col>0</col>
      <colOff>85725</colOff>
      <row>151</row>
      <rowOff>85725</rowOff>
    </from>
    <to>
      <col>1</col>
      <colOff>-85725</colOff>
      <row>152</row>
      <rowOff>-85725</rowOff>
    </to>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twoCellAnchor>
  <twoCellAnchor editAs="twoCell">
    <from>
      <col>0</col>
      <colOff>85725</colOff>
      <row>152</row>
      <rowOff>85725</rowOff>
    </from>
    <to>
      <col>1</col>
      <colOff>-85725</colOff>
      <row>153</row>
      <rowOff>-85725</rowOff>
    </to>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twoCellAnchor>
  <twoCellAnchor editAs="twoCell">
    <from>
      <col>0</col>
      <colOff>85725</colOff>
      <row>153</row>
      <rowOff>85725</rowOff>
    </from>
    <to>
      <col>1</col>
      <colOff>-85725</colOff>
      <row>154</row>
      <rowOff>-85725</rowOff>
    </to>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twoCellAnchor>
  <twoCellAnchor editAs="twoCell">
    <from>
      <col>0</col>
      <colOff>85725</colOff>
      <row>154</row>
      <rowOff>85725</rowOff>
    </from>
    <to>
      <col>1</col>
      <colOff>-85725</colOff>
      <row>155</row>
      <rowOff>-85725</rowOff>
    </to>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twoCellAnchor>
  <twoCellAnchor editAs="twoCell">
    <from>
      <col>0</col>
      <colOff>85725</colOff>
      <row>155</row>
      <rowOff>85725</rowOff>
    </from>
    <to>
      <col>1</col>
      <colOff>-85725</colOff>
      <row>156</row>
      <rowOff>-85725</rowOff>
    </to>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twoCellAnchor>
  <twoCellAnchor editAs="twoCell">
    <from>
      <col>0</col>
      <colOff>85725</colOff>
      <row>156</row>
      <rowOff>85725</rowOff>
    </from>
    <to>
      <col>1</col>
      <colOff>-85725</colOff>
      <row>157</row>
      <rowOff>-85725</rowOff>
    </to>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twoCellAnchor>
  <twoCellAnchor editAs="twoCell">
    <from>
      <col>0</col>
      <colOff>85725</colOff>
      <row>157</row>
      <rowOff>85725</rowOff>
    </from>
    <to>
      <col>1</col>
      <colOff>-85725</colOff>
      <row>158</row>
      <rowOff>-85725</rowOff>
    </to>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twoCellAnchor>
  <twoCellAnchor editAs="twoCell">
    <from>
      <col>0</col>
      <colOff>85725</colOff>
      <row>158</row>
      <rowOff>85725</rowOff>
    </from>
    <to>
      <col>1</col>
      <colOff>-85725</colOff>
      <row>159</row>
      <rowOff>-85725</rowOff>
    </to>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twoCellAnchor>
  <twoCellAnchor editAs="twoCell">
    <from>
      <col>0</col>
      <colOff>85725</colOff>
      <row>159</row>
      <rowOff>85725</rowOff>
    </from>
    <to>
      <col>1</col>
      <colOff>-85725</colOff>
      <row>160</row>
      <rowOff>-85725</rowOff>
    </to>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twoCellAnchor>
  <twoCellAnchor editAs="twoCell">
    <from>
      <col>0</col>
      <colOff>85725</colOff>
      <row>160</row>
      <rowOff>85725</rowOff>
    </from>
    <to>
      <col>1</col>
      <colOff>-85725</colOff>
      <row>161</row>
      <rowOff>-85725</rowOff>
    </to>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twoCellAnchor>
  <twoCellAnchor editAs="twoCell">
    <from>
      <col>0</col>
      <colOff>85725</colOff>
      <row>161</row>
      <rowOff>85725</rowOff>
    </from>
    <to>
      <col>1</col>
      <colOff>-85725</colOff>
      <row>162</row>
      <rowOff>-85725</rowOff>
    </to>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twoCellAnchor>
  <twoCellAnchor editAs="twoCell">
    <from>
      <col>0</col>
      <colOff>85725</colOff>
      <row>162</row>
      <rowOff>85725</rowOff>
    </from>
    <to>
      <col>1</col>
      <colOff>-85725</colOff>
      <row>163</row>
      <rowOff>-85725</rowOff>
    </to>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twoCellAnchor>
  <twoCellAnchor editAs="twoCell">
    <from>
      <col>0</col>
      <colOff>85725</colOff>
      <row>163</row>
      <rowOff>85725</rowOff>
    </from>
    <to>
      <col>1</col>
      <colOff>-85725</colOff>
      <row>164</row>
      <rowOff>-85725</rowOff>
    </to>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twoCellAnchor>
  <twoCellAnchor editAs="twoCell">
    <from>
      <col>0</col>
      <colOff>85725</colOff>
      <row>164</row>
      <rowOff>85725</rowOff>
    </from>
    <to>
      <col>1</col>
      <colOff>-85725</colOff>
      <row>165</row>
      <rowOff>-85725</rowOff>
    </to>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twoCellAnchor>
  <twoCellAnchor editAs="twoCell">
    <from>
      <col>0</col>
      <colOff>85725</colOff>
      <row>165</row>
      <rowOff>85725</rowOff>
    </from>
    <to>
      <col>1</col>
      <colOff>-85725</colOff>
      <row>166</row>
      <rowOff>-85725</rowOff>
    </to>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twoCellAnchor>
  <twoCellAnchor editAs="twoCell">
    <from>
      <col>0</col>
      <colOff>85725</colOff>
      <row>166</row>
      <rowOff>85725</rowOff>
    </from>
    <to>
      <col>1</col>
      <colOff>-85725</colOff>
      <row>167</row>
      <rowOff>-85725</rowOff>
    </to>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twoCellAnchor>
  <twoCellAnchor editAs="twoCell">
    <from>
      <col>0</col>
      <colOff>85725</colOff>
      <row>167</row>
      <rowOff>85725</rowOff>
    </from>
    <to>
      <col>1</col>
      <colOff>-85725</colOff>
      <row>168</row>
      <rowOff>-85725</rowOff>
    </to>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twoCellAnchor>
  <twoCellAnchor editAs="twoCell">
    <from>
      <col>0</col>
      <colOff>85725</colOff>
      <row>168</row>
      <rowOff>85725</rowOff>
    </from>
    <to>
      <col>1</col>
      <colOff>-85725</colOff>
      <row>169</row>
      <rowOff>-85725</rowOff>
    </to>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twoCellAnchor>
  <twoCellAnchor editAs="twoCell">
    <from>
      <col>0</col>
      <colOff>85725</colOff>
      <row>169</row>
      <rowOff>85725</rowOff>
    </from>
    <to>
      <col>1</col>
      <colOff>-85725</colOff>
      <row>170</row>
      <rowOff>-85725</rowOff>
    </to>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twoCellAnchor>
  <twoCellAnchor editAs="twoCell">
    <from>
      <col>0</col>
      <colOff>85725</colOff>
      <row>170</row>
      <rowOff>85725</rowOff>
    </from>
    <to>
      <col>1</col>
      <colOff>-85725</colOff>
      <row>171</row>
      <rowOff>-85725</rowOff>
    </to>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twoCellAnchor>
  <twoCellAnchor editAs="twoCell">
    <from>
      <col>0</col>
      <colOff>85725</colOff>
      <row>171</row>
      <rowOff>85725</rowOff>
    </from>
    <to>
      <col>1</col>
      <colOff>-85725</colOff>
      <row>172</row>
      <rowOff>-85725</rowOff>
    </to>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twoCellAnchor>
  <twoCellAnchor editAs="twoCell">
    <from>
      <col>0</col>
      <colOff>85725</colOff>
      <row>172</row>
      <rowOff>85725</rowOff>
    </from>
    <to>
      <col>1</col>
      <colOff>-85725</colOff>
      <row>173</row>
      <rowOff>-85725</rowOff>
    </to>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twoCellAnchor>
  <twoCellAnchor editAs="twoCell">
    <from>
      <col>0</col>
      <colOff>85725</colOff>
      <row>173</row>
      <rowOff>85725</rowOff>
    </from>
    <to>
      <col>1</col>
      <colOff>-85725</colOff>
      <row>174</row>
      <rowOff>-85725</rowOff>
    </to>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twoCellAnchor>
  <twoCellAnchor editAs="twoCell">
    <from>
      <col>0</col>
      <colOff>85725</colOff>
      <row>174</row>
      <rowOff>85725</rowOff>
    </from>
    <to>
      <col>1</col>
      <colOff>-85725</colOff>
      <row>175</row>
      <rowOff>-85725</rowOff>
    </to>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twoCellAnchor>
  <twoCellAnchor editAs="twoCell">
    <from>
      <col>0</col>
      <colOff>85725</colOff>
      <row>175</row>
      <rowOff>85725</rowOff>
    </from>
    <to>
      <col>1</col>
      <colOff>-85725</colOff>
      <row>176</row>
      <rowOff>-85725</rowOff>
    </to>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twoCellAnchor>
  <twoCellAnchor editAs="twoCell">
    <from>
      <col>0</col>
      <colOff>85725</colOff>
      <row>176</row>
      <rowOff>85725</rowOff>
    </from>
    <to>
      <col>1</col>
      <colOff>-85725</colOff>
      <row>177</row>
      <rowOff>-85725</rowOff>
    </to>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twoCellAnchor>
  <twoCellAnchor editAs="twoCell">
    <from>
      <col>0</col>
      <colOff>85725</colOff>
      <row>177</row>
      <rowOff>85725</rowOff>
    </from>
    <to>
      <col>1</col>
      <colOff>-85725</colOff>
      <row>178</row>
      <rowOff>-85725</rowOff>
    </to>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twoCellAnchor>
  <twoCellAnchor editAs="twoCell">
    <from>
      <col>0</col>
      <colOff>85725</colOff>
      <row>178</row>
      <rowOff>85725</rowOff>
    </from>
    <to>
      <col>1</col>
      <colOff>-85725</colOff>
      <row>179</row>
      <rowOff>-85725</rowOff>
    </to>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twoCellAnchor>
  <twoCellAnchor editAs="twoCell">
    <from>
      <col>0</col>
      <colOff>85725</colOff>
      <row>179</row>
      <rowOff>85725</rowOff>
    </from>
    <to>
      <col>1</col>
      <colOff>-85725</colOff>
      <row>180</row>
      <rowOff>-85725</rowOff>
    </to>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twoCellAnchor>
  <twoCellAnchor editAs="twoCell">
    <from>
      <col>0</col>
      <colOff>85725</colOff>
      <row>180</row>
      <rowOff>85725</rowOff>
    </from>
    <to>
      <col>1</col>
      <colOff>-85725</colOff>
      <row>181</row>
      <rowOff>-85725</rowOff>
    </to>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twoCellAnchor>
  <twoCellAnchor editAs="twoCell">
    <from>
      <col>0</col>
      <colOff>85725</colOff>
      <row>181</row>
      <rowOff>85725</rowOff>
    </from>
    <to>
      <col>1</col>
      <colOff>-85725</colOff>
      <row>182</row>
      <rowOff>-85725</rowOff>
    </to>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twoCellAnchor>
  <twoCellAnchor editAs="twoCell">
    <from>
      <col>0</col>
      <colOff>85725</colOff>
      <row>182</row>
      <rowOff>85725</rowOff>
    </from>
    <to>
      <col>1</col>
      <colOff>-85725</colOff>
      <row>183</row>
      <rowOff>-85725</rowOff>
    </to>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twoCellAnchor>
  <twoCellAnchor editAs="twoCell">
    <from>
      <col>0</col>
      <colOff>85725</colOff>
      <row>183</row>
      <rowOff>85725</rowOff>
    </from>
    <to>
      <col>1</col>
      <colOff>-85725</colOff>
      <row>184</row>
      <rowOff>-85725</rowOff>
    </to>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twoCellAnchor>
  <twoCellAnchor editAs="twoCell">
    <from>
      <col>0</col>
      <colOff>85725</colOff>
      <row>184</row>
      <rowOff>85725</rowOff>
    </from>
    <to>
      <col>1</col>
      <colOff>-85725</colOff>
      <row>185</row>
      <rowOff>-85725</rowOff>
    </to>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twoCellAnchor>
  <twoCellAnchor editAs="twoCell">
    <from>
      <col>0</col>
      <colOff>85725</colOff>
      <row>185</row>
      <rowOff>85725</rowOff>
    </from>
    <to>
      <col>1</col>
      <colOff>-85725</colOff>
      <row>186</row>
      <rowOff>-85725</rowOff>
    </to>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twoCellAnchor>
  <twoCellAnchor editAs="twoCell">
    <from>
      <col>0</col>
      <colOff>85725</colOff>
      <row>186</row>
      <rowOff>85725</rowOff>
    </from>
    <to>
      <col>1</col>
      <colOff>-85725</colOff>
      <row>187</row>
      <rowOff>-85725</rowOff>
    </to>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twoCellAnchor>
  <twoCellAnchor editAs="twoCell">
    <from>
      <col>0</col>
      <colOff>85725</colOff>
      <row>187</row>
      <rowOff>85725</rowOff>
    </from>
    <to>
      <col>1</col>
      <colOff>-85725</colOff>
      <row>188</row>
      <rowOff>-85725</rowOff>
    </to>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twoCellAnchor>
  <twoCellAnchor editAs="twoCell">
    <from>
      <col>0</col>
      <colOff>85725</colOff>
      <row>188</row>
      <rowOff>85725</rowOff>
    </from>
    <to>
      <col>1</col>
      <colOff>-85725</colOff>
      <row>189</row>
      <rowOff>-85725</rowOff>
    </to>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twoCellAnchor>
  <twoCellAnchor editAs="twoCell">
    <from>
      <col>0</col>
      <colOff>85725</colOff>
      <row>189</row>
      <rowOff>85725</rowOff>
    </from>
    <to>
      <col>1</col>
      <colOff>-85725</colOff>
      <row>190</row>
      <rowOff>-85725</rowOff>
    </to>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twoCellAnchor>
  <twoCellAnchor editAs="twoCell">
    <from>
      <col>0</col>
      <colOff>85725</colOff>
      <row>190</row>
      <rowOff>85725</rowOff>
    </from>
    <to>
      <col>1</col>
      <colOff>-85725</colOff>
      <row>191</row>
      <rowOff>-85725</rowOff>
    </to>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twoCellAnchor>
  <twoCellAnchor editAs="twoCell">
    <from>
      <col>0</col>
      <colOff>85725</colOff>
      <row>191</row>
      <rowOff>85725</rowOff>
    </from>
    <to>
      <col>1</col>
      <colOff>-85725</colOff>
      <row>192</row>
      <rowOff>-85725</rowOff>
    </to>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twoCellAnchor>
  <twoCellAnchor editAs="twoCell">
    <from>
      <col>0</col>
      <colOff>85725</colOff>
      <row>192</row>
      <rowOff>85725</rowOff>
    </from>
    <to>
      <col>1</col>
      <colOff>-85725</colOff>
      <row>193</row>
      <rowOff>-85725</rowOff>
    </to>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twoCellAnchor>
  <twoCellAnchor editAs="twoCell">
    <from>
      <col>0</col>
      <colOff>85725</colOff>
      <row>193</row>
      <rowOff>85725</rowOff>
    </from>
    <to>
      <col>1</col>
      <colOff>-85725</colOff>
      <row>194</row>
      <rowOff>-85725</rowOff>
    </to>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twoCellAnchor>
  <twoCellAnchor editAs="twoCell">
    <from>
      <col>0</col>
      <colOff>85725</colOff>
      <row>194</row>
      <rowOff>85725</rowOff>
    </from>
    <to>
      <col>1</col>
      <colOff>-85725</colOff>
      <row>195</row>
      <rowOff>-85725</rowOff>
    </to>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twoCellAnchor>
  <twoCellAnchor editAs="twoCell">
    <from>
      <col>0</col>
      <colOff>85725</colOff>
      <row>195</row>
      <rowOff>85725</rowOff>
    </from>
    <to>
      <col>1</col>
      <colOff>-85725</colOff>
      <row>196</row>
      <rowOff>-85725</rowOff>
    </to>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twoCellAnchor>
  <twoCellAnchor editAs="twoCell">
    <from>
      <col>0</col>
      <colOff>85725</colOff>
      <row>196</row>
      <rowOff>85725</rowOff>
    </from>
    <to>
      <col>1</col>
      <colOff>-85725</colOff>
      <row>197</row>
      <rowOff>-85725</rowOff>
    </to>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twoCellAnchor>
  <twoCellAnchor editAs="twoCell">
    <from>
      <col>0</col>
      <colOff>85725</colOff>
      <row>197</row>
      <rowOff>85725</rowOff>
    </from>
    <to>
      <col>1</col>
      <colOff>-85725</colOff>
      <row>198</row>
      <rowOff>-85725</rowOff>
    </to>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twoCellAnchor>
  <twoCellAnchor editAs="twoCell">
    <from>
      <col>0</col>
      <colOff>85725</colOff>
      <row>198</row>
      <rowOff>85725</rowOff>
    </from>
    <to>
      <col>1</col>
      <colOff>-85725</colOff>
      <row>199</row>
      <rowOff>-85725</rowOff>
    </to>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twoCellAnchor>
  <twoCellAnchor editAs="twoCell">
    <from>
      <col>0</col>
      <colOff>85725</colOff>
      <row>199</row>
      <rowOff>85725</rowOff>
    </from>
    <to>
      <col>1</col>
      <colOff>-85725</colOff>
      <row>200</row>
      <rowOff>-85725</rowOff>
    </to>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twoCellAnchor>
  <twoCellAnchor editAs="twoCell">
    <from>
      <col>0</col>
      <colOff>85725</colOff>
      <row>200</row>
      <rowOff>85725</rowOff>
    </from>
    <to>
      <col>1</col>
      <colOff>-85725</colOff>
      <row>201</row>
      <rowOff>-85725</rowOff>
    </to>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twoCellAnchor>
  <twoCellAnchor editAs="twoCell">
    <from>
      <col>0</col>
      <colOff>85725</colOff>
      <row>201</row>
      <rowOff>85725</rowOff>
    </from>
    <to>
      <col>1</col>
      <colOff>-85725</colOff>
      <row>202</row>
      <rowOff>-85725</rowOff>
    </to>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twoCellAnchor>
  <twoCellAnchor editAs="twoCell">
    <from>
      <col>0</col>
      <colOff>85725</colOff>
      <row>202</row>
      <rowOff>85725</rowOff>
    </from>
    <to>
      <col>1</col>
      <colOff>-85725</colOff>
      <row>203</row>
      <rowOff>-85725</rowOff>
    </to>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twoCellAnchor>
  <twoCellAnchor editAs="twoCell">
    <from>
      <col>0</col>
      <colOff>85725</colOff>
      <row>203</row>
      <rowOff>85725</rowOff>
    </from>
    <to>
      <col>1</col>
      <colOff>-85725</colOff>
      <row>204</row>
      <rowOff>-85725</rowOff>
    </to>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twoCellAnchor>
  <twoCellAnchor editAs="twoCell">
    <from>
      <col>0</col>
      <colOff>85725</colOff>
      <row>204</row>
      <rowOff>85725</rowOff>
    </from>
    <to>
      <col>1</col>
      <colOff>-85725</colOff>
      <row>205</row>
      <rowOff>-85725</rowOff>
    </to>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twoCellAnchor>
  <twoCellAnchor editAs="twoCell">
    <from>
      <col>0</col>
      <colOff>85725</colOff>
      <row>205</row>
      <rowOff>85725</rowOff>
    </from>
    <to>
      <col>1</col>
      <colOff>-85725</colOff>
      <row>206</row>
      <rowOff>-85725</rowOff>
    </to>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twoCellAnchor>
  <twoCellAnchor editAs="twoCell">
    <from>
      <col>0</col>
      <colOff>85725</colOff>
      <row>206</row>
      <rowOff>85725</rowOff>
    </from>
    <to>
      <col>1</col>
      <colOff>-85725</colOff>
      <row>207</row>
      <rowOff>-85725</rowOff>
    </to>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twoCellAnchor>
  <twoCellAnchor editAs="twoCell">
    <from>
      <col>0</col>
      <colOff>85725</colOff>
      <row>207</row>
      <rowOff>85725</rowOff>
    </from>
    <to>
      <col>1</col>
      <colOff>-85725</colOff>
      <row>208</row>
      <rowOff>-85725</rowOff>
    </to>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twoCellAnchor>
  <twoCellAnchor editAs="twoCell">
    <from>
      <col>0</col>
      <colOff>85725</colOff>
      <row>208</row>
      <rowOff>85725</rowOff>
    </from>
    <to>
      <col>1</col>
      <colOff>-85725</colOff>
      <row>209</row>
      <rowOff>-85725</rowOff>
    </to>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twoCellAnchor>
  <twoCellAnchor editAs="twoCell">
    <from>
      <col>0</col>
      <colOff>85725</colOff>
      <row>209</row>
      <rowOff>85725</rowOff>
    </from>
    <to>
      <col>1</col>
      <colOff>-85725</colOff>
      <row>210</row>
      <rowOff>-85725</rowOff>
    </to>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twoCellAnchor>
  <twoCellAnchor editAs="twoCell">
    <from>
      <col>0</col>
      <colOff>85725</colOff>
      <row>210</row>
      <rowOff>85725</rowOff>
    </from>
    <to>
      <col>1</col>
      <colOff>-85725</colOff>
      <row>211</row>
      <rowOff>-85725</rowOff>
    </to>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twoCellAnchor>
  <twoCellAnchor editAs="twoCell">
    <from>
      <col>0</col>
      <colOff>85725</colOff>
      <row>211</row>
      <rowOff>85725</rowOff>
    </from>
    <to>
      <col>1</col>
      <colOff>-85725</colOff>
      <row>212</row>
      <rowOff>-85725</rowOff>
    </to>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twoCellAnchor>
  <twoCellAnchor editAs="twoCell">
    <from>
      <col>0</col>
      <colOff>85725</colOff>
      <row>212</row>
      <rowOff>85725</rowOff>
    </from>
    <to>
      <col>1</col>
      <colOff>-85725</colOff>
      <row>213</row>
      <rowOff>-85725</rowOff>
    </to>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twoCellAnchor>
  <twoCellAnchor editAs="twoCell">
    <from>
      <col>0</col>
      <colOff>85725</colOff>
      <row>213</row>
      <rowOff>85725</rowOff>
    </from>
    <to>
      <col>1</col>
      <colOff>-85725</colOff>
      <row>214</row>
      <rowOff>-85725</rowOff>
    </to>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twoCellAnchor>
  <twoCellAnchor editAs="twoCell">
    <from>
      <col>0</col>
      <colOff>85725</colOff>
      <row>214</row>
      <rowOff>85725</rowOff>
    </from>
    <to>
      <col>1</col>
      <colOff>-85725</colOff>
      <row>215</row>
      <rowOff>-85725</rowOff>
    </to>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twoCellAnchor>
  <twoCellAnchor editAs="twoCell">
    <from>
      <col>0</col>
      <colOff>85725</colOff>
      <row>215</row>
      <rowOff>85725</rowOff>
    </from>
    <to>
      <col>1</col>
      <colOff>-85725</colOff>
      <row>216</row>
      <rowOff>-85725</rowOff>
    </to>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twoCellAnchor>
  <twoCellAnchor editAs="twoCell">
    <from>
      <col>0</col>
      <colOff>85725</colOff>
      <row>216</row>
      <rowOff>85725</rowOff>
    </from>
    <to>
      <col>1</col>
      <colOff>-85725</colOff>
      <row>217</row>
      <rowOff>-85725</rowOff>
    </to>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twoCellAnchor>
  <twoCellAnchor editAs="twoCell">
    <from>
      <col>0</col>
      <colOff>85725</colOff>
      <row>217</row>
      <rowOff>85725</rowOff>
    </from>
    <to>
      <col>1</col>
      <colOff>-85725</colOff>
      <row>218</row>
      <rowOff>-85725</rowOff>
    </to>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twoCellAnchor>
  <twoCellAnchor editAs="twoCell">
    <from>
      <col>0</col>
      <colOff>85725</colOff>
      <row>218</row>
      <rowOff>85725</rowOff>
    </from>
    <to>
      <col>1</col>
      <colOff>-85725</colOff>
      <row>219</row>
      <rowOff>-85725</rowOff>
    </to>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twoCellAnchor>
  <twoCellAnchor editAs="twoCell">
    <from>
      <col>0</col>
      <colOff>85725</colOff>
      <row>219</row>
      <rowOff>85725</rowOff>
    </from>
    <to>
      <col>1</col>
      <colOff>-85725</colOff>
      <row>220</row>
      <rowOff>-85725</rowOff>
    </to>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twoCellAnchor>
  <twoCellAnchor editAs="twoCell">
    <from>
      <col>0</col>
      <colOff>85725</colOff>
      <row>220</row>
      <rowOff>85725</rowOff>
    </from>
    <to>
      <col>1</col>
      <colOff>-85725</colOff>
      <row>221</row>
      <rowOff>-85725</rowOff>
    </to>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twoCellAnchor>
  <twoCellAnchor editAs="twoCell">
    <from>
      <col>0</col>
      <colOff>85725</colOff>
      <row>221</row>
      <rowOff>85725</rowOff>
    </from>
    <to>
      <col>1</col>
      <colOff>-85725</colOff>
      <row>222</row>
      <rowOff>-85725</rowOff>
    </to>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twoCellAnchor>
  <twoCellAnchor editAs="twoCell">
    <from>
      <col>0</col>
      <colOff>85725</colOff>
      <row>222</row>
      <rowOff>85725</rowOff>
    </from>
    <to>
      <col>1</col>
      <colOff>-85725</colOff>
      <row>223</row>
      <rowOff>-85725</rowOff>
    </to>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twoCellAnchor>
  <twoCellAnchor editAs="twoCell">
    <from>
      <col>0</col>
      <colOff>85725</colOff>
      <row>223</row>
      <rowOff>85725</rowOff>
    </from>
    <to>
      <col>1</col>
      <colOff>-85725</colOff>
      <row>224</row>
      <rowOff>-85725</rowOff>
    </to>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twoCellAnchor>
  <twoCellAnchor editAs="twoCell">
    <from>
      <col>0</col>
      <colOff>85725</colOff>
      <row>224</row>
      <rowOff>85725</rowOff>
    </from>
    <to>
      <col>1</col>
      <colOff>-85725</colOff>
      <row>225</row>
      <rowOff>-85725</rowOff>
    </to>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twoCellAnchor>
  <twoCellAnchor editAs="twoCell">
    <from>
      <col>0</col>
      <colOff>85725</colOff>
      <row>225</row>
      <rowOff>85725</rowOff>
    </from>
    <to>
      <col>1</col>
      <colOff>-85725</colOff>
      <row>226</row>
      <rowOff>-85725</rowOff>
    </to>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twoCellAnchor>
  <twoCellAnchor editAs="twoCell">
    <from>
      <col>0</col>
      <colOff>85725</colOff>
      <row>226</row>
      <rowOff>85725</rowOff>
    </from>
    <to>
      <col>1</col>
      <colOff>-85725</colOff>
      <row>227</row>
      <rowOff>-85725</rowOff>
    </to>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twoCellAnchor>
  <twoCellAnchor editAs="twoCell">
    <from>
      <col>0</col>
      <colOff>85725</colOff>
      <row>227</row>
      <rowOff>85725</rowOff>
    </from>
    <to>
      <col>1</col>
      <colOff>-85725</colOff>
      <row>228</row>
      <rowOff>-85725</rowOff>
    </to>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twoCellAnchor>
  <twoCellAnchor editAs="twoCell">
    <from>
      <col>0</col>
      <colOff>85725</colOff>
      <row>228</row>
      <rowOff>85725</rowOff>
    </from>
    <to>
      <col>1</col>
      <colOff>-85725</colOff>
      <row>229</row>
      <rowOff>-85725</rowOff>
    </to>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twoCellAnchor>
  <twoCellAnchor editAs="twoCell">
    <from>
      <col>0</col>
      <colOff>85725</colOff>
      <row>229</row>
      <rowOff>85725</rowOff>
    </from>
    <to>
      <col>1</col>
      <colOff>-85725</colOff>
      <row>230</row>
      <rowOff>-85725</rowOff>
    </to>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twoCellAnchor>
  <twoCellAnchor editAs="twoCell">
    <from>
      <col>0</col>
      <colOff>85725</colOff>
      <row>230</row>
      <rowOff>85725</rowOff>
    </from>
    <to>
      <col>1</col>
      <colOff>-85725</colOff>
      <row>231</row>
      <rowOff>-85725</rowOff>
    </to>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twoCellAnchor>
  <twoCellAnchor editAs="twoCell">
    <from>
      <col>0</col>
      <colOff>85725</colOff>
      <row>231</row>
      <rowOff>85725</rowOff>
    </from>
    <to>
      <col>1</col>
      <colOff>-85725</colOff>
      <row>232</row>
      <rowOff>-85725</rowOff>
    </to>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twoCellAnchor>
  <twoCellAnchor editAs="twoCell">
    <from>
      <col>0</col>
      <colOff>85725</colOff>
      <row>232</row>
      <rowOff>85725</rowOff>
    </from>
    <to>
      <col>1</col>
      <colOff>-85725</colOff>
      <row>233</row>
      <rowOff>-85725</rowOff>
    </to>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twoCellAnchor>
  <twoCellAnchor editAs="twoCell">
    <from>
      <col>0</col>
      <colOff>85725</colOff>
      <row>233</row>
      <rowOff>85725</rowOff>
    </from>
    <to>
      <col>1</col>
      <colOff>-85725</colOff>
      <row>234</row>
      <rowOff>-85725</rowOff>
    </to>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twoCellAnchor>
  <twoCellAnchor editAs="twoCell">
    <from>
      <col>0</col>
      <colOff>85725</colOff>
      <row>234</row>
      <rowOff>85725</rowOff>
    </from>
    <to>
      <col>1</col>
      <colOff>-85725</colOff>
      <row>235</row>
      <rowOff>-85725</rowOff>
    </to>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twoCellAnchor>
  <twoCellAnchor editAs="twoCell">
    <from>
      <col>0</col>
      <colOff>85725</colOff>
      <row>235</row>
      <rowOff>85725</rowOff>
    </from>
    <to>
      <col>1</col>
      <colOff>-85725</colOff>
      <row>236</row>
      <rowOff>-85725</rowOff>
    </to>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twoCellAnchor>
  <twoCellAnchor editAs="twoCell">
    <from>
      <col>0</col>
      <colOff>85725</colOff>
      <row>236</row>
      <rowOff>85725</rowOff>
    </from>
    <to>
      <col>1</col>
      <colOff>-85725</colOff>
      <row>237</row>
      <rowOff>-85725</rowOff>
    </to>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twoCellAnchor>
  <twoCellAnchor editAs="twoCell">
    <from>
      <col>0</col>
      <colOff>85725</colOff>
      <row>237</row>
      <rowOff>85725</rowOff>
    </from>
    <to>
      <col>1</col>
      <colOff>-85725</colOff>
      <row>238</row>
      <rowOff>-85725</rowOff>
    </to>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twoCellAnchor>
  <twoCellAnchor editAs="twoCell">
    <from>
      <col>0</col>
      <colOff>85725</colOff>
      <row>238</row>
      <rowOff>85725</rowOff>
    </from>
    <to>
      <col>1</col>
      <colOff>-85725</colOff>
      <row>239</row>
      <rowOff>-85725</rowOff>
    </to>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twoCellAnchor>
  <twoCellAnchor editAs="twoCell">
    <from>
      <col>0</col>
      <colOff>85725</colOff>
      <row>239</row>
      <rowOff>85725</rowOff>
    </from>
    <to>
      <col>1</col>
      <colOff>-85725</colOff>
      <row>240</row>
      <rowOff>-85725</rowOff>
    </to>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twoCellAnchor>
  <twoCellAnchor editAs="twoCell">
    <from>
      <col>0</col>
      <colOff>85725</colOff>
      <row>240</row>
      <rowOff>85725</rowOff>
    </from>
    <to>
      <col>1</col>
      <colOff>-85725</colOff>
      <row>241</row>
      <rowOff>-85725</rowOff>
    </to>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twoCellAnchor>
  <twoCellAnchor editAs="twoCell">
    <from>
      <col>0</col>
      <colOff>85725</colOff>
      <row>241</row>
      <rowOff>85725</rowOff>
    </from>
    <to>
      <col>1</col>
      <colOff>-85725</colOff>
      <row>242</row>
      <rowOff>-85725</rowOff>
    </to>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twoCellAnchor>
  <twoCellAnchor editAs="twoCell">
    <from>
      <col>0</col>
      <colOff>85725</colOff>
      <row>242</row>
      <rowOff>85725</rowOff>
    </from>
    <to>
      <col>1</col>
      <colOff>-85725</colOff>
      <row>243</row>
      <rowOff>-85725</rowOff>
    </to>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twoCellAnchor>
  <twoCellAnchor editAs="twoCell">
    <from>
      <col>0</col>
      <colOff>85725</colOff>
      <row>243</row>
      <rowOff>85725</rowOff>
    </from>
    <to>
      <col>1</col>
      <colOff>-85725</colOff>
      <row>244</row>
      <rowOff>-85725</rowOff>
    </to>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twoCellAnchor>
  <twoCellAnchor editAs="twoCell">
    <from>
      <col>0</col>
      <colOff>85725</colOff>
      <row>244</row>
      <rowOff>85725</rowOff>
    </from>
    <to>
      <col>1</col>
      <colOff>-85725</colOff>
      <row>245</row>
      <rowOff>-85725</rowOff>
    </to>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twoCellAnchor>
  <twoCellAnchor editAs="twoCell">
    <from>
      <col>0</col>
      <colOff>85725</colOff>
      <row>245</row>
      <rowOff>85725</rowOff>
    </from>
    <to>
      <col>1</col>
      <colOff>-85725</colOff>
      <row>246</row>
      <rowOff>-85725</rowOff>
    </to>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twoCellAnchor>
  <twoCellAnchor editAs="twoCell">
    <from>
      <col>0</col>
      <colOff>85725</colOff>
      <row>246</row>
      <rowOff>85725</rowOff>
    </from>
    <to>
      <col>1</col>
      <colOff>-85725</colOff>
      <row>247</row>
      <rowOff>-85725</rowOff>
    </to>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twoCellAnchor>
  <twoCellAnchor editAs="twoCell">
    <from>
      <col>0</col>
      <colOff>85725</colOff>
      <row>247</row>
      <rowOff>85725</rowOff>
    </from>
    <to>
      <col>1</col>
      <colOff>-85725</colOff>
      <row>248</row>
      <rowOff>-85725</rowOff>
    </to>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twoCellAnchor>
  <twoCellAnchor editAs="twoCell">
    <from>
      <col>0</col>
      <colOff>85725</colOff>
      <row>248</row>
      <rowOff>85725</rowOff>
    </from>
    <to>
      <col>1</col>
      <colOff>-85725</colOff>
      <row>249</row>
      <rowOff>-85725</rowOff>
    </to>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twoCellAnchor>
  <twoCellAnchor editAs="twoCell">
    <from>
      <col>0</col>
      <colOff>85725</colOff>
      <row>249</row>
      <rowOff>85725</rowOff>
    </from>
    <to>
      <col>1</col>
      <colOff>-85725</colOff>
      <row>250</row>
      <rowOff>-85725</rowOff>
    </to>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twoCellAnchor>
  <twoCellAnchor editAs="twoCell">
    <from>
      <col>0</col>
      <colOff>85725</colOff>
      <row>250</row>
      <rowOff>85725</rowOff>
    </from>
    <to>
      <col>1</col>
      <colOff>-85725</colOff>
      <row>251</row>
      <rowOff>-85725</rowOff>
    </to>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twoCellAnchor>
  <twoCellAnchor editAs="twoCell">
    <from>
      <col>0</col>
      <colOff>85725</colOff>
      <row>251</row>
      <rowOff>85725</rowOff>
    </from>
    <to>
      <col>1</col>
      <colOff>-85725</colOff>
      <row>252</row>
      <rowOff>-85725</rowOff>
    </to>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twoCellAnchor>
  <twoCellAnchor editAs="twoCell">
    <from>
      <col>0</col>
      <colOff>85725</colOff>
      <row>252</row>
      <rowOff>85725</rowOff>
    </from>
    <to>
      <col>1</col>
      <colOff>-85725</colOff>
      <row>253</row>
      <rowOff>-85725</rowOff>
    </to>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twoCellAnchor>
  <twoCellAnchor editAs="twoCell">
    <from>
      <col>0</col>
      <colOff>85725</colOff>
      <row>253</row>
      <rowOff>85725</rowOff>
    </from>
    <to>
      <col>1</col>
      <colOff>-85725</colOff>
      <row>254</row>
      <rowOff>-85725</rowOff>
    </to>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twoCellAnchor>
  <twoCellAnchor editAs="twoCell">
    <from>
      <col>0</col>
      <colOff>85725</colOff>
      <row>254</row>
      <rowOff>85725</rowOff>
    </from>
    <to>
      <col>1</col>
      <colOff>-85725</colOff>
      <row>255</row>
      <rowOff>-85725</rowOff>
    </to>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twoCellAnchor>
  <twoCellAnchor editAs="twoCell">
    <from>
      <col>0</col>
      <colOff>85725</colOff>
      <row>255</row>
      <rowOff>85725</rowOff>
    </from>
    <to>
      <col>1</col>
      <colOff>-85725</colOff>
      <row>256</row>
      <rowOff>-85725</rowOff>
    </to>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twoCellAnchor>
  <twoCellAnchor editAs="twoCell">
    <from>
      <col>0</col>
      <colOff>85725</colOff>
      <row>256</row>
      <rowOff>85725</rowOff>
    </from>
    <to>
      <col>1</col>
      <colOff>-85725</colOff>
      <row>257</row>
      <rowOff>-85725</rowOff>
    </to>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twoCellAnchor>
  <twoCellAnchor editAs="twoCell">
    <from>
      <col>0</col>
      <colOff>85725</colOff>
      <row>257</row>
      <rowOff>85725</rowOff>
    </from>
    <to>
      <col>1</col>
      <colOff>-85725</colOff>
      <row>258</row>
      <rowOff>-85725</rowOff>
    </to>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twoCellAnchor>
  <twoCellAnchor editAs="twoCell">
    <from>
      <col>0</col>
      <colOff>85725</colOff>
      <row>258</row>
      <rowOff>85725</rowOff>
    </from>
    <to>
      <col>1</col>
      <colOff>-85725</colOff>
      <row>259</row>
      <rowOff>-85725</rowOff>
    </to>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twoCellAnchor>
  <twoCellAnchor editAs="twoCell">
    <from>
      <col>0</col>
      <colOff>85725</colOff>
      <row>259</row>
      <rowOff>85725</rowOff>
    </from>
    <to>
      <col>1</col>
      <colOff>-85725</colOff>
      <row>260</row>
      <rowOff>-85725</rowOff>
    </to>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twoCellAnchor>
  <twoCellAnchor editAs="twoCell">
    <from>
      <col>0</col>
      <colOff>85725</colOff>
      <row>260</row>
      <rowOff>85725</rowOff>
    </from>
    <to>
      <col>1</col>
      <colOff>-85725</colOff>
      <row>261</row>
      <rowOff>-85725</rowOff>
    </to>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twoCellAnchor>
  <twoCellAnchor editAs="twoCell">
    <from>
      <col>0</col>
      <colOff>85725</colOff>
      <row>261</row>
      <rowOff>85725</rowOff>
    </from>
    <to>
      <col>1</col>
      <colOff>-85725</colOff>
      <row>262</row>
      <rowOff>-85725</rowOff>
    </to>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twoCellAnchor>
  <twoCellAnchor editAs="twoCell">
    <from>
      <col>0</col>
      <colOff>85725</colOff>
      <row>262</row>
      <rowOff>85725</rowOff>
    </from>
    <to>
      <col>1</col>
      <colOff>-85725</colOff>
      <row>263</row>
      <rowOff>-85725</rowOff>
    </to>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twoCellAnchor>
  <twoCellAnchor editAs="twoCell">
    <from>
      <col>0</col>
      <colOff>85725</colOff>
      <row>263</row>
      <rowOff>85725</rowOff>
    </from>
    <to>
      <col>1</col>
      <colOff>-85725</colOff>
      <row>264</row>
      <rowOff>-85725</rowOff>
    </to>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twoCellAnchor>
  <twoCellAnchor editAs="twoCell">
    <from>
      <col>0</col>
      <colOff>85725</colOff>
      <row>264</row>
      <rowOff>85725</rowOff>
    </from>
    <to>
      <col>1</col>
      <colOff>-85725</colOff>
      <row>265</row>
      <rowOff>-85725</rowOff>
    </to>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twoCellAnchor>
  <twoCellAnchor editAs="twoCell">
    <from>
      <col>0</col>
      <colOff>85725</colOff>
      <row>265</row>
      <rowOff>85725</rowOff>
    </from>
    <to>
      <col>1</col>
      <colOff>-85725</colOff>
      <row>266</row>
      <rowOff>-85725</rowOff>
    </to>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twoCellAnchor>
  <twoCellAnchor editAs="twoCell">
    <from>
      <col>0</col>
      <colOff>85725</colOff>
      <row>266</row>
      <rowOff>85725</rowOff>
    </from>
    <to>
      <col>1</col>
      <colOff>-85725</colOff>
      <row>267</row>
      <rowOff>-85725</rowOff>
    </to>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twoCellAnchor>
  <twoCellAnchor editAs="twoCell">
    <from>
      <col>0</col>
      <colOff>85725</colOff>
      <row>267</row>
      <rowOff>85725</rowOff>
    </from>
    <to>
      <col>1</col>
      <colOff>-85725</colOff>
      <row>268</row>
      <rowOff>-85725</rowOff>
    </to>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twoCellAnchor>
  <twoCellAnchor editAs="twoCell">
    <from>
      <col>0</col>
      <colOff>85725</colOff>
      <row>268</row>
      <rowOff>85725</rowOff>
    </from>
    <to>
      <col>1</col>
      <colOff>-85725</colOff>
      <row>269</row>
      <rowOff>-85725</rowOff>
    </to>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twoCellAnchor>
  <twoCellAnchor editAs="twoCell">
    <from>
      <col>0</col>
      <colOff>85725</colOff>
      <row>269</row>
      <rowOff>85725</rowOff>
    </from>
    <to>
      <col>1</col>
      <colOff>-85725</colOff>
      <row>270</row>
      <rowOff>-85725</rowOff>
    </to>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twoCellAnchor>
  <twoCellAnchor editAs="twoCell">
    <from>
      <col>0</col>
      <colOff>85725</colOff>
      <row>270</row>
      <rowOff>85725</rowOff>
    </from>
    <to>
      <col>1</col>
      <colOff>-85725</colOff>
      <row>271</row>
      <rowOff>-85725</rowOff>
    </to>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twoCellAnchor>
  <twoCellAnchor editAs="twoCell">
    <from>
      <col>0</col>
      <colOff>85725</colOff>
      <row>271</row>
      <rowOff>85725</rowOff>
    </from>
    <to>
      <col>1</col>
      <colOff>-85725</colOff>
      <row>272</row>
      <rowOff>-85725</rowOff>
    </to>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twoCellAnchor>
  <twoCellAnchor editAs="twoCell">
    <from>
      <col>0</col>
      <colOff>85725</colOff>
      <row>272</row>
      <rowOff>85725</rowOff>
    </from>
    <to>
      <col>1</col>
      <colOff>-85725</colOff>
      <row>273</row>
      <rowOff>-85725</rowOff>
    </to>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twoCellAnchor>
  <twoCellAnchor editAs="twoCell">
    <from>
      <col>0</col>
      <colOff>85725</colOff>
      <row>273</row>
      <rowOff>85725</rowOff>
    </from>
    <to>
      <col>1</col>
      <colOff>-85725</colOff>
      <row>274</row>
      <rowOff>-85725</rowOff>
    </to>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twoCellAnchor>
  <twoCellAnchor editAs="twoCell">
    <from>
      <col>0</col>
      <colOff>85725</colOff>
      <row>274</row>
      <rowOff>85725</rowOff>
    </from>
    <to>
      <col>1</col>
      <colOff>-85725</colOff>
      <row>275</row>
      <rowOff>-85725</rowOff>
    </to>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twoCellAnchor>
  <twoCellAnchor editAs="twoCell">
    <from>
      <col>0</col>
      <colOff>85725</colOff>
      <row>275</row>
      <rowOff>85725</rowOff>
    </from>
    <to>
      <col>1</col>
      <colOff>-85725</colOff>
      <row>276</row>
      <rowOff>-85725</rowOff>
    </to>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twoCellAnchor>
  <twoCellAnchor editAs="twoCell">
    <from>
      <col>0</col>
      <colOff>85725</colOff>
      <row>276</row>
      <rowOff>85725</rowOff>
    </from>
    <to>
      <col>1</col>
      <colOff>-85725</colOff>
      <row>277</row>
      <rowOff>-85725</rowOff>
    </to>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twoCellAnchor>
  <twoCellAnchor editAs="twoCell">
    <from>
      <col>0</col>
      <colOff>85725</colOff>
      <row>277</row>
      <rowOff>85725</rowOff>
    </from>
    <to>
      <col>1</col>
      <colOff>-85725</colOff>
      <row>278</row>
      <rowOff>-85725</rowOff>
    </to>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twoCellAnchor>
  <twoCellAnchor editAs="twoCell">
    <from>
      <col>0</col>
      <colOff>85725</colOff>
      <row>278</row>
      <rowOff>85725</rowOff>
    </from>
    <to>
      <col>1</col>
      <colOff>-85725</colOff>
      <row>279</row>
      <rowOff>-85725</rowOff>
    </to>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twoCellAnchor>
  <twoCellAnchor editAs="twoCell">
    <from>
      <col>0</col>
      <colOff>85725</colOff>
      <row>279</row>
      <rowOff>85725</rowOff>
    </from>
    <to>
      <col>1</col>
      <colOff>-85725</colOff>
      <row>280</row>
      <rowOff>-85725</rowOff>
    </to>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twoCellAnchor>
  <twoCellAnchor editAs="twoCell">
    <from>
      <col>0</col>
      <colOff>85725</colOff>
      <row>280</row>
      <rowOff>85725</rowOff>
    </from>
    <to>
      <col>1</col>
      <colOff>-85725</colOff>
      <row>281</row>
      <rowOff>-85725</rowOff>
    </to>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twoCellAnchor>
  <twoCellAnchor editAs="twoCell">
    <from>
      <col>0</col>
      <colOff>85725</colOff>
      <row>281</row>
      <rowOff>85725</rowOff>
    </from>
    <to>
      <col>1</col>
      <colOff>-85725</colOff>
      <row>282</row>
      <rowOff>-85725</rowOff>
    </to>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twoCellAnchor>
  <twoCellAnchor editAs="twoCell">
    <from>
      <col>0</col>
      <colOff>85725</colOff>
      <row>282</row>
      <rowOff>85725</rowOff>
    </from>
    <to>
      <col>1</col>
      <colOff>-85725</colOff>
      <row>283</row>
      <rowOff>-85725</rowOff>
    </to>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twoCellAnchor>
  <twoCellAnchor editAs="twoCell">
    <from>
      <col>0</col>
      <colOff>85725</colOff>
      <row>283</row>
      <rowOff>85725</rowOff>
    </from>
    <to>
      <col>1</col>
      <colOff>-85725</colOff>
      <row>284</row>
      <rowOff>-85725</rowOff>
    </to>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twoCellAnchor>
  <twoCellAnchor editAs="twoCell">
    <from>
      <col>0</col>
      <colOff>85725</colOff>
      <row>284</row>
      <rowOff>85725</rowOff>
    </from>
    <to>
      <col>1</col>
      <colOff>-85725</colOff>
      <row>285</row>
      <rowOff>-85725</rowOff>
    </to>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twoCellAnchor>
  <twoCellAnchor editAs="twoCell">
    <from>
      <col>0</col>
      <colOff>85725</colOff>
      <row>285</row>
      <rowOff>85725</rowOff>
    </from>
    <to>
      <col>1</col>
      <colOff>-85725</colOff>
      <row>286</row>
      <rowOff>-85725</rowOff>
    </to>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twoCellAnchor>
  <twoCellAnchor editAs="twoCell">
    <from>
      <col>0</col>
      <colOff>85725</colOff>
      <row>286</row>
      <rowOff>85725</rowOff>
    </from>
    <to>
      <col>1</col>
      <colOff>-85725</colOff>
      <row>287</row>
      <rowOff>-85725</rowOff>
    </to>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twoCellAnchor>
  <twoCellAnchor editAs="twoCell">
    <from>
      <col>0</col>
      <colOff>85725</colOff>
      <row>287</row>
      <rowOff>85725</rowOff>
    </from>
    <to>
      <col>1</col>
      <colOff>-85725</colOff>
      <row>288</row>
      <rowOff>-85725</rowOff>
    </to>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twoCellAnchor>
  <twoCellAnchor editAs="twoCell">
    <from>
      <col>0</col>
      <colOff>85725</colOff>
      <row>288</row>
      <rowOff>85725</rowOff>
    </from>
    <to>
      <col>1</col>
      <colOff>-85725</colOff>
      <row>289</row>
      <rowOff>-85725</rowOff>
    </to>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twoCellAnchor>
  <twoCellAnchor editAs="twoCell">
    <from>
      <col>0</col>
      <colOff>85725</colOff>
      <row>289</row>
      <rowOff>85725</rowOff>
    </from>
    <to>
      <col>1</col>
      <colOff>-85725</colOff>
      <row>290</row>
      <rowOff>-85725</rowOff>
    </to>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twoCellAnchor>
  <twoCellAnchor editAs="twoCell">
    <from>
      <col>0</col>
      <colOff>85725</colOff>
      <row>290</row>
      <rowOff>85725</rowOff>
    </from>
    <to>
      <col>1</col>
      <colOff>-85725</colOff>
      <row>291</row>
      <rowOff>-85725</rowOff>
    </to>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twoCellAnchor>
  <twoCellAnchor editAs="twoCell">
    <from>
      <col>0</col>
      <colOff>85725</colOff>
      <row>291</row>
      <rowOff>85725</rowOff>
    </from>
    <to>
      <col>1</col>
      <colOff>-85725</colOff>
      <row>292</row>
      <rowOff>-85725</rowOff>
    </to>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twoCellAnchor>
  <twoCellAnchor editAs="twoCell">
    <from>
      <col>0</col>
      <colOff>85725</colOff>
      <row>292</row>
      <rowOff>85725</rowOff>
    </from>
    <to>
      <col>1</col>
      <colOff>-85725</colOff>
      <row>293</row>
      <rowOff>-85725</rowOff>
    </to>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twoCellAnchor>
  <twoCellAnchor editAs="twoCell">
    <from>
      <col>0</col>
      <colOff>85725</colOff>
      <row>293</row>
      <rowOff>85725</rowOff>
    </from>
    <to>
      <col>1</col>
      <colOff>-85725</colOff>
      <row>294</row>
      <rowOff>-85725</rowOff>
    </to>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twoCellAnchor>
  <twoCellAnchor editAs="twoCell">
    <from>
      <col>0</col>
      <colOff>85725</colOff>
      <row>294</row>
      <rowOff>85725</rowOff>
    </from>
    <to>
      <col>1</col>
      <colOff>-85725</colOff>
      <row>295</row>
      <rowOff>-85725</rowOff>
    </to>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twoCellAnchor>
  <twoCellAnchor editAs="twoCell">
    <from>
      <col>0</col>
      <colOff>85725</colOff>
      <row>295</row>
      <rowOff>85725</rowOff>
    </from>
    <to>
      <col>1</col>
      <colOff>-85725</colOff>
      <row>296</row>
      <rowOff>-85725</rowOff>
    </to>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twoCellAnchor>
  <twoCellAnchor editAs="twoCell">
    <from>
      <col>0</col>
      <colOff>85725</colOff>
      <row>296</row>
      <rowOff>85725</rowOff>
    </from>
    <to>
      <col>1</col>
      <colOff>-85725</colOff>
      <row>297</row>
      <rowOff>-85725</rowOff>
    </to>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twoCellAnchor>
  <twoCellAnchor editAs="twoCell">
    <from>
      <col>0</col>
      <colOff>85725</colOff>
      <row>297</row>
      <rowOff>85725</rowOff>
    </from>
    <to>
      <col>1</col>
      <colOff>-85725</colOff>
      <row>298</row>
      <rowOff>-85725</rowOff>
    </to>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twoCellAnchor>
  <twoCellAnchor editAs="twoCell">
    <from>
      <col>0</col>
      <colOff>85725</colOff>
      <row>298</row>
      <rowOff>85725</rowOff>
    </from>
    <to>
      <col>1</col>
      <colOff>-85725</colOff>
      <row>299</row>
      <rowOff>-85725</rowOff>
    </to>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twoCellAnchor>
  <twoCellAnchor editAs="twoCell">
    <from>
      <col>0</col>
      <colOff>85725</colOff>
      <row>299</row>
      <rowOff>85725</rowOff>
    </from>
    <to>
      <col>1</col>
      <colOff>-85725</colOff>
      <row>300</row>
      <rowOff>-85725</rowOff>
    </to>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twoCellAnchor>
  <twoCellAnchor editAs="twoCell">
    <from>
      <col>0</col>
      <colOff>85725</colOff>
      <row>300</row>
      <rowOff>85725</rowOff>
    </from>
    <to>
      <col>1</col>
      <colOff>-85725</colOff>
      <row>301</row>
      <rowOff>-85725</rowOff>
    </to>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twoCellAnchor>
  <twoCellAnchor editAs="twoCell">
    <from>
      <col>0</col>
      <colOff>85725</colOff>
      <row>301</row>
      <rowOff>85725</rowOff>
    </from>
    <to>
      <col>1</col>
      <colOff>-85725</colOff>
      <row>302</row>
      <rowOff>-85725</rowOff>
    </to>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twoCellAnchor>
  <twoCellAnchor editAs="twoCell">
    <from>
      <col>0</col>
      <colOff>85725</colOff>
      <row>302</row>
      <rowOff>85725</rowOff>
    </from>
    <to>
      <col>1</col>
      <colOff>-85725</colOff>
      <row>303</row>
      <rowOff>-85725</rowOff>
    </to>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twoCellAnchor>
  <twoCellAnchor editAs="twoCell">
    <from>
      <col>0</col>
      <colOff>85725</colOff>
      <row>303</row>
      <rowOff>85725</rowOff>
    </from>
    <to>
      <col>1</col>
      <colOff>-85725</colOff>
      <row>304</row>
      <rowOff>-85725</rowOff>
    </to>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twoCellAnchor>
  <twoCellAnchor editAs="twoCell">
    <from>
      <col>0</col>
      <colOff>85725</colOff>
      <row>304</row>
      <rowOff>85725</rowOff>
    </from>
    <to>
      <col>1</col>
      <colOff>-85725</colOff>
      <row>305</row>
      <rowOff>-85725</rowOff>
    </to>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twoCellAnchor>
  <twoCellAnchor editAs="twoCell">
    <from>
      <col>0</col>
      <colOff>85725</colOff>
      <row>305</row>
      <rowOff>85725</rowOff>
    </from>
    <to>
      <col>1</col>
      <colOff>-85725</colOff>
      <row>306</row>
      <rowOff>-85725</rowOff>
    </to>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twoCellAnchor>
  <twoCellAnchor editAs="twoCell">
    <from>
      <col>0</col>
      <colOff>85725</colOff>
      <row>306</row>
      <rowOff>85725</rowOff>
    </from>
    <to>
      <col>1</col>
      <colOff>-85725</colOff>
      <row>307</row>
      <rowOff>-85725</rowOff>
    </to>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twoCellAnchor>
  <twoCellAnchor editAs="twoCell">
    <from>
      <col>0</col>
      <colOff>85725</colOff>
      <row>307</row>
      <rowOff>85725</rowOff>
    </from>
    <to>
      <col>1</col>
      <colOff>-85725</colOff>
      <row>308</row>
      <rowOff>-85725</rowOff>
    </to>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twoCellAnchor>
  <twoCellAnchor editAs="twoCell">
    <from>
      <col>0</col>
      <colOff>85725</colOff>
      <row>308</row>
      <rowOff>85725</rowOff>
    </from>
    <to>
      <col>1</col>
      <colOff>-85725</colOff>
      <row>309</row>
      <rowOff>-85725</rowOff>
    </to>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twoCellAnchor>
  <twoCellAnchor editAs="twoCell">
    <from>
      <col>0</col>
      <colOff>85725</colOff>
      <row>309</row>
      <rowOff>85725</rowOff>
    </from>
    <to>
      <col>1</col>
      <colOff>-85725</colOff>
      <row>310</row>
      <rowOff>-85725</rowOff>
    </to>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twoCellAnchor>
  <twoCellAnchor editAs="twoCell">
    <from>
      <col>0</col>
      <colOff>85725</colOff>
      <row>310</row>
      <rowOff>85725</rowOff>
    </from>
    <to>
      <col>1</col>
      <colOff>-85725</colOff>
      <row>311</row>
      <rowOff>-85725</rowOff>
    </to>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twoCellAnchor>
  <twoCellAnchor editAs="twoCell">
    <from>
      <col>0</col>
      <colOff>85725</colOff>
      <row>311</row>
      <rowOff>85725</rowOff>
    </from>
    <to>
      <col>1</col>
      <colOff>-85725</colOff>
      <row>312</row>
      <rowOff>-85725</rowOff>
    </to>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twoCellAnchor>
  <twoCellAnchor editAs="twoCell">
    <from>
      <col>0</col>
      <colOff>85725</colOff>
      <row>312</row>
      <rowOff>85725</rowOff>
    </from>
    <to>
      <col>1</col>
      <colOff>-85725</colOff>
      <row>313</row>
      <rowOff>-85725</rowOff>
    </to>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twoCellAnchor>
  <twoCellAnchor editAs="twoCell">
    <from>
      <col>0</col>
      <colOff>85725</colOff>
      <row>313</row>
      <rowOff>85725</rowOff>
    </from>
    <to>
      <col>1</col>
      <colOff>-85725</colOff>
      <row>314</row>
      <rowOff>-85725</rowOff>
    </to>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twoCellAnchor>
  <twoCellAnchor editAs="twoCell">
    <from>
      <col>0</col>
      <colOff>85725</colOff>
      <row>314</row>
      <rowOff>85725</rowOff>
    </from>
    <to>
      <col>1</col>
      <colOff>-85725</colOff>
      <row>315</row>
      <rowOff>-85725</rowOff>
    </to>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twoCellAnchor>
  <twoCellAnchor editAs="twoCell">
    <from>
      <col>0</col>
      <colOff>85725</colOff>
      <row>315</row>
      <rowOff>85725</rowOff>
    </from>
    <to>
      <col>1</col>
      <colOff>-85725</colOff>
      <row>316</row>
      <rowOff>-85725</rowOff>
    </to>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twoCellAnchor>
  <twoCellAnchor editAs="twoCell">
    <from>
      <col>0</col>
      <colOff>85725</colOff>
      <row>316</row>
      <rowOff>85725</rowOff>
    </from>
    <to>
      <col>1</col>
      <colOff>-85725</colOff>
      <row>317</row>
      <rowOff>-85725</rowOff>
    </to>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twoCellAnchor>
  <twoCellAnchor editAs="twoCell">
    <from>
      <col>0</col>
      <colOff>85725</colOff>
      <row>317</row>
      <rowOff>85725</rowOff>
    </from>
    <to>
      <col>1</col>
      <colOff>-85725</colOff>
      <row>318</row>
      <rowOff>-85725</rowOff>
    </to>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twoCellAnchor>
  <twoCellAnchor editAs="twoCell">
    <from>
      <col>0</col>
      <colOff>85725</colOff>
      <row>318</row>
      <rowOff>85725</rowOff>
    </from>
    <to>
      <col>1</col>
      <colOff>-85725</colOff>
      <row>319</row>
      <rowOff>-85725</rowOff>
    </to>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twoCellAnchor>
  <twoCellAnchor editAs="twoCell">
    <from>
      <col>0</col>
      <colOff>85725</colOff>
      <row>319</row>
      <rowOff>85725</rowOff>
    </from>
    <to>
      <col>1</col>
      <colOff>-85725</colOff>
      <row>320</row>
      <rowOff>-85725</rowOff>
    </to>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twoCellAnchor>
  <twoCellAnchor editAs="twoCell">
    <from>
      <col>0</col>
      <colOff>85725</colOff>
      <row>320</row>
      <rowOff>85725</rowOff>
    </from>
    <to>
      <col>1</col>
      <colOff>-85725</colOff>
      <row>321</row>
      <rowOff>-85725</rowOff>
    </to>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twoCellAnchor>
  <twoCellAnchor editAs="twoCell">
    <from>
      <col>0</col>
      <colOff>85725</colOff>
      <row>321</row>
      <rowOff>85725</rowOff>
    </from>
    <to>
      <col>1</col>
      <colOff>-85725</colOff>
      <row>322</row>
      <rowOff>-85725</rowOff>
    </to>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twoCellAnchor>
  <twoCellAnchor editAs="twoCell">
    <from>
      <col>0</col>
      <colOff>85725</colOff>
      <row>322</row>
      <rowOff>85725</rowOff>
    </from>
    <to>
      <col>1</col>
      <colOff>-85725</colOff>
      <row>323</row>
      <rowOff>-85725</rowOff>
    </to>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twoCellAnchor>
  <twoCellAnchor editAs="twoCell">
    <from>
      <col>0</col>
      <colOff>85725</colOff>
      <row>323</row>
      <rowOff>85725</rowOff>
    </from>
    <to>
      <col>1</col>
      <colOff>-85725</colOff>
      <row>324</row>
      <rowOff>-85725</rowOff>
    </to>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twoCellAnchor>
  <twoCellAnchor editAs="twoCell">
    <from>
      <col>0</col>
      <colOff>85725</colOff>
      <row>324</row>
      <rowOff>85725</rowOff>
    </from>
    <to>
      <col>1</col>
      <colOff>-85725</colOff>
      <row>325</row>
      <rowOff>-85725</rowOff>
    </to>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twoCellAnchor>
  <twoCellAnchor editAs="twoCell">
    <from>
      <col>0</col>
      <colOff>85725</colOff>
      <row>325</row>
      <rowOff>85725</rowOff>
    </from>
    <to>
      <col>1</col>
      <colOff>-85725</colOff>
      <row>326</row>
      <rowOff>-85725</rowOff>
    </to>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twoCellAnchor>
  <twoCellAnchor editAs="twoCell">
    <from>
      <col>0</col>
      <colOff>85725</colOff>
      <row>326</row>
      <rowOff>85725</rowOff>
    </from>
    <to>
      <col>1</col>
      <colOff>-85725</colOff>
      <row>327</row>
      <rowOff>-85725</rowOff>
    </to>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twoCellAnchor>
  <twoCellAnchor editAs="twoCell">
    <from>
      <col>0</col>
      <colOff>85725</colOff>
      <row>327</row>
      <rowOff>85725</rowOff>
    </from>
    <to>
      <col>1</col>
      <colOff>-85725</colOff>
      <row>328</row>
      <rowOff>-85725</rowOff>
    </to>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twoCellAnchor>
  <twoCellAnchor editAs="twoCell">
    <from>
      <col>0</col>
      <colOff>85725</colOff>
      <row>328</row>
      <rowOff>85725</rowOff>
    </from>
    <to>
      <col>1</col>
      <colOff>-85725</colOff>
      <row>329</row>
      <rowOff>-85725</rowOff>
    </to>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twoCellAnchor>
  <twoCellAnchor editAs="twoCell">
    <from>
      <col>0</col>
      <colOff>85725</colOff>
      <row>329</row>
      <rowOff>85725</rowOff>
    </from>
    <to>
      <col>1</col>
      <colOff>-85725</colOff>
      <row>330</row>
      <rowOff>-85725</rowOff>
    </to>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twoCellAnchor>
  <twoCellAnchor editAs="twoCell">
    <from>
      <col>0</col>
      <colOff>85725</colOff>
      <row>330</row>
      <rowOff>85725</rowOff>
    </from>
    <to>
      <col>1</col>
      <colOff>-85725</colOff>
      <row>331</row>
      <rowOff>-85725</rowOff>
    </to>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twoCellAnchor>
  <twoCellAnchor editAs="twoCell">
    <from>
      <col>0</col>
      <colOff>85725</colOff>
      <row>331</row>
      <rowOff>85725</rowOff>
    </from>
    <to>
      <col>1</col>
      <colOff>-85725</colOff>
      <row>332</row>
      <rowOff>-85725</rowOff>
    </to>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twoCellAnchor>
  <twoCellAnchor editAs="twoCell">
    <from>
      <col>0</col>
      <colOff>85725</colOff>
      <row>332</row>
      <rowOff>85725</rowOff>
    </from>
    <to>
      <col>1</col>
      <colOff>-85725</colOff>
      <row>333</row>
      <rowOff>-85725</rowOff>
    </to>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twoCellAnchor>
  <twoCellAnchor editAs="twoCell">
    <from>
      <col>0</col>
      <colOff>85725</colOff>
      <row>333</row>
      <rowOff>85725</rowOff>
    </from>
    <to>
      <col>1</col>
      <colOff>-85725</colOff>
      <row>334</row>
      <rowOff>-85725</rowOff>
    </to>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twoCellAnchor>
  <twoCellAnchor editAs="twoCell">
    <from>
      <col>0</col>
      <colOff>85725</colOff>
      <row>334</row>
      <rowOff>85725</rowOff>
    </from>
    <to>
      <col>1</col>
      <colOff>-85725</colOff>
      <row>335</row>
      <rowOff>-85725</rowOff>
    </to>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twoCellAnchor>
  <twoCellAnchor editAs="twoCell">
    <from>
      <col>0</col>
      <colOff>85725</colOff>
      <row>335</row>
      <rowOff>85725</rowOff>
    </from>
    <to>
      <col>1</col>
      <colOff>-85725</colOff>
      <row>336</row>
      <rowOff>-85725</rowOff>
    </to>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twoCellAnchor>
  <twoCellAnchor editAs="twoCell">
    <from>
      <col>0</col>
      <colOff>85725</colOff>
      <row>336</row>
      <rowOff>85725</rowOff>
    </from>
    <to>
      <col>1</col>
      <colOff>-85725</colOff>
      <row>337</row>
      <rowOff>-85725</rowOff>
    </to>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twoCellAnchor>
  <twoCellAnchor editAs="twoCell">
    <from>
      <col>0</col>
      <colOff>85725</colOff>
      <row>337</row>
      <rowOff>85725</rowOff>
    </from>
    <to>
      <col>1</col>
      <colOff>-85725</colOff>
      <row>338</row>
      <rowOff>-85725</rowOff>
    </to>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twoCellAnchor>
  <twoCellAnchor editAs="twoCell">
    <from>
      <col>0</col>
      <colOff>85725</colOff>
      <row>338</row>
      <rowOff>85725</rowOff>
    </from>
    <to>
      <col>1</col>
      <colOff>-85725</colOff>
      <row>339</row>
      <rowOff>-85725</rowOff>
    </to>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twoCellAnchor>
  <twoCellAnchor editAs="twoCell">
    <from>
      <col>0</col>
      <colOff>85725</colOff>
      <row>339</row>
      <rowOff>85725</rowOff>
    </from>
    <to>
      <col>1</col>
      <colOff>-85725</colOff>
      <row>340</row>
      <rowOff>-85725</rowOff>
    </to>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twoCellAnchor>
  <twoCellAnchor editAs="twoCell">
    <from>
      <col>0</col>
      <colOff>85725</colOff>
      <row>340</row>
      <rowOff>85725</rowOff>
    </from>
    <to>
      <col>1</col>
      <colOff>-85725</colOff>
      <row>341</row>
      <rowOff>-85725</rowOff>
    </to>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twoCellAnchor>
  <twoCellAnchor editAs="twoCell">
    <from>
      <col>0</col>
      <colOff>85725</colOff>
      <row>341</row>
      <rowOff>85725</rowOff>
    </from>
    <to>
      <col>1</col>
      <colOff>-85725</colOff>
      <row>342</row>
      <rowOff>-85725</rowOff>
    </to>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twoCellAnchor>
  <twoCellAnchor editAs="twoCell">
    <from>
      <col>0</col>
      <colOff>85725</colOff>
      <row>342</row>
      <rowOff>85725</rowOff>
    </from>
    <to>
      <col>1</col>
      <colOff>-85725</colOff>
      <row>343</row>
      <rowOff>-85725</rowOff>
    </to>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twoCellAnchor>
  <twoCellAnchor editAs="twoCell">
    <from>
      <col>0</col>
      <colOff>85725</colOff>
      <row>343</row>
      <rowOff>85725</rowOff>
    </from>
    <to>
      <col>1</col>
      <colOff>-85725</colOff>
      <row>344</row>
      <rowOff>-85725</rowOff>
    </to>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twoCellAnchor>
  <twoCellAnchor editAs="twoCell">
    <from>
      <col>0</col>
      <colOff>85725</colOff>
      <row>344</row>
      <rowOff>85725</rowOff>
    </from>
    <to>
      <col>1</col>
      <colOff>-85725</colOff>
      <row>345</row>
      <rowOff>-85725</rowOff>
    </to>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twoCellAnchor>
  <twoCellAnchor editAs="twoCell">
    <from>
      <col>0</col>
      <colOff>85725</colOff>
      <row>345</row>
      <rowOff>85725</rowOff>
    </from>
    <to>
      <col>1</col>
      <colOff>-85725</colOff>
      <row>346</row>
      <rowOff>-85725</rowOff>
    </to>
    <pic>
      <nvPicPr>
        <cNvPr id="344" name="Image 344" descr="Picture"/>
        <cNvPicPr/>
      </nvPicPr>
      <blipFill>
        <a:blip xmlns:a="http://schemas.openxmlformats.org/drawingml/2006/main" xmlns:r="http://schemas.openxmlformats.org/officeDocument/2006/relationships" cstate="print" r:embed="rId344"/>
        <a:stretch xmlns:a="http://schemas.openxmlformats.org/drawingml/2006/main">
          <a:fillRect/>
        </a:stretch>
      </blipFill>
      <spPr>
        <a:prstGeom xmlns:a="http://schemas.openxmlformats.org/drawingml/2006/main" prst="rect"/>
      </spPr>
    </pic>
    <clientData/>
  </twoCellAnchor>
  <twoCellAnchor editAs="twoCell">
    <from>
      <col>0</col>
      <colOff>85725</colOff>
      <row>346</row>
      <rowOff>85725</rowOff>
    </from>
    <to>
      <col>1</col>
      <colOff>-85725</colOff>
      <row>347</row>
      <rowOff>-85725</rowOff>
    </to>
    <pic>
      <nvPicPr>
        <cNvPr id="345" name="Image 345" descr="Picture"/>
        <cNvPicPr/>
      </nvPicPr>
      <blipFill>
        <a:blip xmlns:a="http://schemas.openxmlformats.org/drawingml/2006/main" xmlns:r="http://schemas.openxmlformats.org/officeDocument/2006/relationships" cstate="print" r:embed="rId345"/>
        <a:stretch xmlns:a="http://schemas.openxmlformats.org/drawingml/2006/main">
          <a:fillRect/>
        </a:stretch>
      </blipFill>
      <spPr>
        <a:prstGeom xmlns:a="http://schemas.openxmlformats.org/drawingml/2006/main" prst="rect"/>
      </spPr>
    </pic>
    <clientData/>
  </twoCellAnchor>
  <twoCellAnchor editAs="twoCell">
    <from>
      <col>0</col>
      <colOff>85725</colOff>
      <row>347</row>
      <rowOff>85725</rowOff>
    </from>
    <to>
      <col>1</col>
      <colOff>-85725</colOff>
      <row>348</row>
      <rowOff>-85725</rowOff>
    </to>
    <pic>
      <nvPicPr>
        <cNvPr id="346" name="Image 346" descr="Picture"/>
        <cNvPicPr/>
      </nvPicPr>
      <blipFill>
        <a:blip xmlns:a="http://schemas.openxmlformats.org/drawingml/2006/main" xmlns:r="http://schemas.openxmlformats.org/officeDocument/2006/relationships" cstate="print" r:embed="rId346"/>
        <a:stretch xmlns:a="http://schemas.openxmlformats.org/drawingml/2006/main">
          <a:fillRect/>
        </a:stretch>
      </blipFill>
      <spPr>
        <a:prstGeom xmlns:a="http://schemas.openxmlformats.org/drawingml/2006/main" prst="rect"/>
      </spPr>
    </pic>
    <clientData/>
  </twoCellAnchor>
  <twoCellAnchor editAs="twoCell">
    <from>
      <col>0</col>
      <colOff>85725</colOff>
      <row>348</row>
      <rowOff>85725</rowOff>
    </from>
    <to>
      <col>1</col>
      <colOff>-85725</colOff>
      <row>349</row>
      <rowOff>-85725</rowOff>
    </to>
    <pic>
      <nvPicPr>
        <cNvPr id="347" name="Image 347" descr="Picture"/>
        <cNvPicPr/>
      </nvPicPr>
      <blipFill>
        <a:blip xmlns:a="http://schemas.openxmlformats.org/drawingml/2006/main" xmlns:r="http://schemas.openxmlformats.org/officeDocument/2006/relationships" cstate="print" r:embed="rId347"/>
        <a:stretch xmlns:a="http://schemas.openxmlformats.org/drawingml/2006/main">
          <a:fillRect/>
        </a:stretch>
      </blipFill>
      <spPr>
        <a:prstGeom xmlns:a="http://schemas.openxmlformats.org/drawingml/2006/main" prst="rect"/>
      </spPr>
    </pic>
    <clientData/>
  </twoCellAnchor>
  <twoCellAnchor editAs="twoCell">
    <from>
      <col>0</col>
      <colOff>85725</colOff>
      <row>349</row>
      <rowOff>85725</rowOff>
    </from>
    <to>
      <col>1</col>
      <colOff>-85725</colOff>
      <row>350</row>
      <rowOff>-85725</rowOff>
    </to>
    <pic>
      <nvPicPr>
        <cNvPr id="348" name="Image 348" descr="Picture"/>
        <cNvPicPr/>
      </nvPicPr>
      <blipFill>
        <a:blip xmlns:a="http://schemas.openxmlformats.org/drawingml/2006/main" xmlns:r="http://schemas.openxmlformats.org/officeDocument/2006/relationships" cstate="print" r:embed="rId348"/>
        <a:stretch xmlns:a="http://schemas.openxmlformats.org/drawingml/2006/main">
          <a:fillRect/>
        </a:stretch>
      </blipFill>
      <spPr>
        <a:prstGeom xmlns:a="http://schemas.openxmlformats.org/drawingml/2006/main" prst="rect"/>
      </spPr>
    </pic>
    <clientData/>
  </twoCellAnchor>
  <twoCellAnchor editAs="twoCell">
    <from>
      <col>0</col>
      <colOff>85725</colOff>
      <row>350</row>
      <rowOff>85725</rowOff>
    </from>
    <to>
      <col>1</col>
      <colOff>-85725</colOff>
      <row>351</row>
      <rowOff>-85725</rowOff>
    </to>
    <pic>
      <nvPicPr>
        <cNvPr id="349" name="Image 349" descr="Picture"/>
        <cNvPicPr/>
      </nvPicPr>
      <blipFill>
        <a:blip xmlns:a="http://schemas.openxmlformats.org/drawingml/2006/main" xmlns:r="http://schemas.openxmlformats.org/officeDocument/2006/relationships" cstate="print" r:embed="rId349"/>
        <a:stretch xmlns:a="http://schemas.openxmlformats.org/drawingml/2006/main">
          <a:fillRect/>
        </a:stretch>
      </blipFill>
      <spPr>
        <a:prstGeom xmlns:a="http://schemas.openxmlformats.org/drawingml/2006/main" prst="rect"/>
      </spPr>
    </pic>
    <clientData/>
  </twoCellAnchor>
  <twoCellAnchor editAs="twoCell">
    <from>
      <col>0</col>
      <colOff>85725</colOff>
      <row>351</row>
      <rowOff>85725</rowOff>
    </from>
    <to>
      <col>1</col>
      <colOff>-85725</colOff>
      <row>352</row>
      <rowOff>-85725</rowOff>
    </to>
    <pic>
      <nvPicPr>
        <cNvPr id="350" name="Image 350" descr="Picture"/>
        <cNvPicPr/>
      </nvPicPr>
      <blipFill>
        <a:blip xmlns:a="http://schemas.openxmlformats.org/drawingml/2006/main" xmlns:r="http://schemas.openxmlformats.org/officeDocument/2006/relationships" cstate="print" r:embed="rId350"/>
        <a:stretch xmlns:a="http://schemas.openxmlformats.org/drawingml/2006/main">
          <a:fillRect/>
        </a:stretch>
      </blipFill>
      <spPr>
        <a:prstGeom xmlns:a="http://schemas.openxmlformats.org/drawingml/2006/main" prst="rect"/>
      </spPr>
    </pic>
    <clientData/>
  </twoCellAnchor>
  <twoCellAnchor editAs="twoCell">
    <from>
      <col>0</col>
      <colOff>85725</colOff>
      <row>352</row>
      <rowOff>85725</rowOff>
    </from>
    <to>
      <col>1</col>
      <colOff>-85725</colOff>
      <row>353</row>
      <rowOff>-85725</rowOff>
    </to>
    <pic>
      <nvPicPr>
        <cNvPr id="351" name="Image 351" descr="Picture"/>
        <cNvPicPr/>
      </nvPicPr>
      <blipFill>
        <a:blip xmlns:a="http://schemas.openxmlformats.org/drawingml/2006/main" xmlns:r="http://schemas.openxmlformats.org/officeDocument/2006/relationships" cstate="print" r:embed="rId351"/>
        <a:stretch xmlns:a="http://schemas.openxmlformats.org/drawingml/2006/main">
          <a:fillRect/>
        </a:stretch>
      </blipFill>
      <spPr>
        <a:prstGeom xmlns:a="http://schemas.openxmlformats.org/drawingml/2006/main" prst="rect"/>
      </spPr>
    </pic>
    <clientData/>
  </twoCellAnchor>
  <twoCellAnchor editAs="twoCell">
    <from>
      <col>0</col>
      <colOff>85725</colOff>
      <row>353</row>
      <rowOff>85725</rowOff>
    </from>
    <to>
      <col>1</col>
      <colOff>-85725</colOff>
      <row>354</row>
      <rowOff>-85725</rowOff>
    </to>
    <pic>
      <nvPicPr>
        <cNvPr id="352" name="Image 352" descr="Picture"/>
        <cNvPicPr/>
      </nvPicPr>
      <blipFill>
        <a:blip xmlns:a="http://schemas.openxmlformats.org/drawingml/2006/main" xmlns:r="http://schemas.openxmlformats.org/officeDocument/2006/relationships" cstate="print" r:embed="rId352"/>
        <a:stretch xmlns:a="http://schemas.openxmlformats.org/drawingml/2006/main">
          <a:fillRect/>
        </a:stretch>
      </blipFill>
      <spPr>
        <a:prstGeom xmlns:a="http://schemas.openxmlformats.org/drawingml/2006/main" prst="rect"/>
      </spPr>
    </pic>
    <clientData/>
  </twoCellAnchor>
  <twoCellAnchor editAs="twoCell">
    <from>
      <col>0</col>
      <colOff>85725</colOff>
      <row>354</row>
      <rowOff>85725</rowOff>
    </from>
    <to>
      <col>1</col>
      <colOff>-85725</colOff>
      <row>355</row>
      <rowOff>-85725</rowOff>
    </to>
    <pic>
      <nvPicPr>
        <cNvPr id="353" name="Image 353" descr="Picture"/>
        <cNvPicPr/>
      </nvPicPr>
      <blipFill>
        <a:blip xmlns:a="http://schemas.openxmlformats.org/drawingml/2006/main" xmlns:r="http://schemas.openxmlformats.org/officeDocument/2006/relationships" cstate="print" r:embed="rId353"/>
        <a:stretch xmlns:a="http://schemas.openxmlformats.org/drawingml/2006/main">
          <a:fillRect/>
        </a:stretch>
      </blipFill>
      <spPr>
        <a:prstGeom xmlns:a="http://schemas.openxmlformats.org/drawingml/2006/main" prst="rect"/>
      </spPr>
    </pic>
    <clientData/>
  </twoCellAnchor>
  <twoCellAnchor editAs="twoCell">
    <from>
      <col>0</col>
      <colOff>85725</colOff>
      <row>355</row>
      <rowOff>85725</rowOff>
    </from>
    <to>
      <col>1</col>
      <colOff>-85725</colOff>
      <row>356</row>
      <rowOff>-85725</rowOff>
    </to>
    <pic>
      <nvPicPr>
        <cNvPr id="354" name="Image 354" descr="Picture"/>
        <cNvPicPr/>
      </nvPicPr>
      <blipFill>
        <a:blip xmlns:a="http://schemas.openxmlformats.org/drawingml/2006/main" xmlns:r="http://schemas.openxmlformats.org/officeDocument/2006/relationships" cstate="print" r:embed="rId354"/>
        <a:stretch xmlns:a="http://schemas.openxmlformats.org/drawingml/2006/main">
          <a:fillRect/>
        </a:stretch>
      </blipFill>
      <spPr>
        <a:prstGeom xmlns:a="http://schemas.openxmlformats.org/drawingml/2006/main" prst="rect"/>
      </spPr>
    </pic>
    <clientData/>
  </twoCellAnchor>
  <twoCellAnchor editAs="twoCell">
    <from>
      <col>0</col>
      <colOff>85725</colOff>
      <row>356</row>
      <rowOff>85725</rowOff>
    </from>
    <to>
      <col>1</col>
      <colOff>-85725</colOff>
      <row>357</row>
      <rowOff>-85725</rowOff>
    </to>
    <pic>
      <nvPicPr>
        <cNvPr id="355" name="Image 355" descr="Picture"/>
        <cNvPicPr/>
      </nvPicPr>
      <blipFill>
        <a:blip xmlns:a="http://schemas.openxmlformats.org/drawingml/2006/main" xmlns:r="http://schemas.openxmlformats.org/officeDocument/2006/relationships" cstate="print" r:embed="rId355"/>
        <a:stretch xmlns:a="http://schemas.openxmlformats.org/drawingml/2006/main">
          <a:fillRect/>
        </a:stretch>
      </blipFill>
      <spPr>
        <a:prstGeom xmlns:a="http://schemas.openxmlformats.org/drawingml/2006/main" prst="rect"/>
      </spPr>
    </pic>
    <clientData/>
  </twoCellAnchor>
  <twoCellAnchor editAs="twoCell">
    <from>
      <col>0</col>
      <colOff>85725</colOff>
      <row>357</row>
      <rowOff>85725</rowOff>
    </from>
    <to>
      <col>1</col>
      <colOff>-85725</colOff>
      <row>358</row>
      <rowOff>-85725</rowOff>
    </to>
    <pic>
      <nvPicPr>
        <cNvPr id="356" name="Image 356" descr="Picture"/>
        <cNvPicPr/>
      </nvPicPr>
      <blipFill>
        <a:blip xmlns:a="http://schemas.openxmlformats.org/drawingml/2006/main" xmlns:r="http://schemas.openxmlformats.org/officeDocument/2006/relationships" cstate="print" r:embed="rId356"/>
        <a:stretch xmlns:a="http://schemas.openxmlformats.org/drawingml/2006/main">
          <a:fillRect/>
        </a:stretch>
      </blipFill>
      <spPr>
        <a:prstGeom xmlns:a="http://schemas.openxmlformats.org/drawingml/2006/main" prst="rect"/>
      </spPr>
    </pic>
    <clientData/>
  </twoCellAnchor>
  <twoCellAnchor editAs="twoCell">
    <from>
      <col>0</col>
      <colOff>85725</colOff>
      <row>358</row>
      <rowOff>85725</rowOff>
    </from>
    <to>
      <col>1</col>
      <colOff>-85725</colOff>
      <row>359</row>
      <rowOff>-85725</rowOff>
    </to>
    <pic>
      <nvPicPr>
        <cNvPr id="357" name="Image 357" descr="Picture"/>
        <cNvPicPr/>
      </nvPicPr>
      <blipFill>
        <a:blip xmlns:a="http://schemas.openxmlformats.org/drawingml/2006/main" xmlns:r="http://schemas.openxmlformats.org/officeDocument/2006/relationships" cstate="print" r:embed="rId357"/>
        <a:stretch xmlns:a="http://schemas.openxmlformats.org/drawingml/2006/main">
          <a:fillRect/>
        </a:stretch>
      </blipFill>
      <spPr>
        <a:prstGeom xmlns:a="http://schemas.openxmlformats.org/drawingml/2006/main" prst="rect"/>
      </spPr>
    </pic>
    <clientData/>
  </twoCellAnchor>
  <twoCellAnchor editAs="twoCell">
    <from>
      <col>0</col>
      <colOff>85725</colOff>
      <row>359</row>
      <rowOff>85725</rowOff>
    </from>
    <to>
      <col>1</col>
      <colOff>-85725</colOff>
      <row>360</row>
      <rowOff>-85725</rowOff>
    </to>
    <pic>
      <nvPicPr>
        <cNvPr id="358" name="Image 358" descr="Picture"/>
        <cNvPicPr/>
      </nvPicPr>
      <blipFill>
        <a:blip xmlns:a="http://schemas.openxmlformats.org/drawingml/2006/main" xmlns:r="http://schemas.openxmlformats.org/officeDocument/2006/relationships" cstate="print" r:embed="rId358"/>
        <a:stretch xmlns:a="http://schemas.openxmlformats.org/drawingml/2006/main">
          <a:fillRect/>
        </a:stretch>
      </blipFill>
      <spPr>
        <a:prstGeom xmlns:a="http://schemas.openxmlformats.org/drawingml/2006/main" prst="rect"/>
      </spPr>
    </pic>
    <clientData/>
  </twoCellAnchor>
  <twoCellAnchor editAs="twoCell">
    <from>
      <col>0</col>
      <colOff>85725</colOff>
      <row>360</row>
      <rowOff>85725</rowOff>
    </from>
    <to>
      <col>1</col>
      <colOff>-85725</colOff>
      <row>361</row>
      <rowOff>-85725</rowOff>
    </to>
    <pic>
      <nvPicPr>
        <cNvPr id="359" name="Image 359" descr="Picture"/>
        <cNvPicPr/>
      </nvPicPr>
      <blipFill>
        <a:blip xmlns:a="http://schemas.openxmlformats.org/drawingml/2006/main" xmlns:r="http://schemas.openxmlformats.org/officeDocument/2006/relationships" cstate="print" r:embed="rId359"/>
        <a:stretch xmlns:a="http://schemas.openxmlformats.org/drawingml/2006/main">
          <a:fillRect/>
        </a:stretch>
      </blipFill>
      <spPr>
        <a:prstGeom xmlns:a="http://schemas.openxmlformats.org/drawingml/2006/main" prst="rect"/>
      </spPr>
    </pic>
    <clientData/>
  </twoCellAnchor>
  <twoCellAnchor editAs="twoCell">
    <from>
      <col>0</col>
      <colOff>85725</colOff>
      <row>361</row>
      <rowOff>85725</rowOff>
    </from>
    <to>
      <col>1</col>
      <colOff>-85725</colOff>
      <row>362</row>
      <rowOff>-85725</rowOff>
    </to>
    <pic>
      <nvPicPr>
        <cNvPr id="360" name="Image 360" descr="Picture"/>
        <cNvPicPr/>
      </nvPicPr>
      <blipFill>
        <a:blip xmlns:a="http://schemas.openxmlformats.org/drawingml/2006/main" xmlns:r="http://schemas.openxmlformats.org/officeDocument/2006/relationships" cstate="print" r:embed="rId360"/>
        <a:stretch xmlns:a="http://schemas.openxmlformats.org/drawingml/2006/main">
          <a:fillRect/>
        </a:stretch>
      </blipFill>
      <spPr>
        <a:prstGeom xmlns:a="http://schemas.openxmlformats.org/drawingml/2006/main" prst="rect"/>
      </spPr>
    </pic>
    <clientData/>
  </twoCellAnchor>
  <twoCellAnchor editAs="twoCell">
    <from>
      <col>0</col>
      <colOff>85725</colOff>
      <row>362</row>
      <rowOff>85725</rowOff>
    </from>
    <to>
      <col>1</col>
      <colOff>-85725</colOff>
      <row>363</row>
      <rowOff>-85725</rowOff>
    </to>
    <pic>
      <nvPicPr>
        <cNvPr id="361" name="Image 361" descr="Picture"/>
        <cNvPicPr/>
      </nvPicPr>
      <blipFill>
        <a:blip xmlns:a="http://schemas.openxmlformats.org/drawingml/2006/main" xmlns:r="http://schemas.openxmlformats.org/officeDocument/2006/relationships" cstate="print" r:embed="rId361"/>
        <a:stretch xmlns:a="http://schemas.openxmlformats.org/drawingml/2006/main">
          <a:fillRect/>
        </a:stretch>
      </blipFill>
      <spPr>
        <a:prstGeom xmlns:a="http://schemas.openxmlformats.org/drawingml/2006/main" prst="rect"/>
      </spPr>
    </pic>
    <clientData/>
  </twoCellAnchor>
  <twoCellAnchor editAs="twoCell">
    <from>
      <col>0</col>
      <colOff>85725</colOff>
      <row>363</row>
      <rowOff>85725</rowOff>
    </from>
    <to>
      <col>1</col>
      <colOff>-85725</colOff>
      <row>364</row>
      <rowOff>-85725</rowOff>
    </to>
    <pic>
      <nvPicPr>
        <cNvPr id="362" name="Image 362" descr="Picture"/>
        <cNvPicPr/>
      </nvPicPr>
      <blipFill>
        <a:blip xmlns:a="http://schemas.openxmlformats.org/drawingml/2006/main" xmlns:r="http://schemas.openxmlformats.org/officeDocument/2006/relationships" cstate="print" r:embed="rId362"/>
        <a:stretch xmlns:a="http://schemas.openxmlformats.org/drawingml/2006/main">
          <a:fillRect/>
        </a:stretch>
      </blipFill>
      <spPr>
        <a:prstGeom xmlns:a="http://schemas.openxmlformats.org/drawingml/2006/main" prst="rect"/>
      </spPr>
    </pic>
    <clientData/>
  </twoCellAnchor>
  <twoCellAnchor editAs="twoCell">
    <from>
      <col>0</col>
      <colOff>85725</colOff>
      <row>364</row>
      <rowOff>85725</rowOff>
    </from>
    <to>
      <col>1</col>
      <colOff>-85725</colOff>
      <row>365</row>
      <rowOff>-85725</rowOff>
    </to>
    <pic>
      <nvPicPr>
        <cNvPr id="363" name="Image 363" descr="Picture"/>
        <cNvPicPr/>
      </nvPicPr>
      <blipFill>
        <a:blip xmlns:a="http://schemas.openxmlformats.org/drawingml/2006/main" xmlns:r="http://schemas.openxmlformats.org/officeDocument/2006/relationships" cstate="print" r:embed="rId363"/>
        <a:stretch xmlns:a="http://schemas.openxmlformats.org/drawingml/2006/main">
          <a:fillRect/>
        </a:stretch>
      </blipFill>
      <spPr>
        <a:prstGeom xmlns:a="http://schemas.openxmlformats.org/drawingml/2006/main" prst="rect"/>
      </spPr>
    </pic>
    <clientData/>
  </twoCellAnchor>
  <twoCellAnchor editAs="twoCell">
    <from>
      <col>0</col>
      <colOff>85725</colOff>
      <row>365</row>
      <rowOff>85725</rowOff>
    </from>
    <to>
      <col>1</col>
      <colOff>-85725</colOff>
      <row>366</row>
      <rowOff>-85725</rowOff>
    </to>
    <pic>
      <nvPicPr>
        <cNvPr id="364" name="Image 364" descr="Picture"/>
        <cNvPicPr/>
      </nvPicPr>
      <blipFill>
        <a:blip xmlns:a="http://schemas.openxmlformats.org/drawingml/2006/main" xmlns:r="http://schemas.openxmlformats.org/officeDocument/2006/relationships" cstate="print" r:embed="rId364"/>
        <a:stretch xmlns:a="http://schemas.openxmlformats.org/drawingml/2006/main">
          <a:fillRect/>
        </a:stretch>
      </blipFill>
      <spPr>
        <a:prstGeom xmlns:a="http://schemas.openxmlformats.org/drawingml/2006/main" prst="rect"/>
      </spPr>
    </pic>
    <clientData/>
  </twoCellAnchor>
  <twoCellAnchor editAs="twoCell">
    <from>
      <col>0</col>
      <colOff>85725</colOff>
      <row>366</row>
      <rowOff>85725</rowOff>
    </from>
    <to>
      <col>1</col>
      <colOff>-85725</colOff>
      <row>367</row>
      <rowOff>-85725</rowOff>
    </to>
    <pic>
      <nvPicPr>
        <cNvPr id="365" name="Image 365" descr="Picture"/>
        <cNvPicPr/>
      </nvPicPr>
      <blipFill>
        <a:blip xmlns:a="http://schemas.openxmlformats.org/drawingml/2006/main" xmlns:r="http://schemas.openxmlformats.org/officeDocument/2006/relationships" cstate="print" r:embed="rId365"/>
        <a:stretch xmlns:a="http://schemas.openxmlformats.org/drawingml/2006/main">
          <a:fillRect/>
        </a:stretch>
      </blipFill>
      <spPr>
        <a:prstGeom xmlns:a="http://schemas.openxmlformats.org/drawingml/2006/main" prst="rect"/>
      </spPr>
    </pic>
    <clientData/>
  </twoCellAnchor>
  <twoCellAnchor editAs="twoCell">
    <from>
      <col>0</col>
      <colOff>85725</colOff>
      <row>367</row>
      <rowOff>85725</rowOff>
    </from>
    <to>
      <col>1</col>
      <colOff>-85725</colOff>
      <row>368</row>
      <rowOff>-85725</rowOff>
    </to>
    <pic>
      <nvPicPr>
        <cNvPr id="366" name="Image 366" descr="Picture"/>
        <cNvPicPr/>
      </nvPicPr>
      <blipFill>
        <a:blip xmlns:a="http://schemas.openxmlformats.org/drawingml/2006/main" xmlns:r="http://schemas.openxmlformats.org/officeDocument/2006/relationships" cstate="print" r:embed="rId366"/>
        <a:stretch xmlns:a="http://schemas.openxmlformats.org/drawingml/2006/main">
          <a:fillRect/>
        </a:stretch>
      </blipFill>
      <spPr>
        <a:prstGeom xmlns:a="http://schemas.openxmlformats.org/drawingml/2006/main" prst="rect"/>
      </spPr>
    </pic>
    <clientData/>
  </twoCellAnchor>
  <twoCellAnchor editAs="twoCell">
    <from>
      <col>0</col>
      <colOff>85725</colOff>
      <row>368</row>
      <rowOff>85725</rowOff>
    </from>
    <to>
      <col>1</col>
      <colOff>-85725</colOff>
      <row>369</row>
      <rowOff>-85725</rowOff>
    </to>
    <pic>
      <nvPicPr>
        <cNvPr id="367" name="Image 367" descr="Picture"/>
        <cNvPicPr/>
      </nvPicPr>
      <blipFill>
        <a:blip xmlns:a="http://schemas.openxmlformats.org/drawingml/2006/main" xmlns:r="http://schemas.openxmlformats.org/officeDocument/2006/relationships" cstate="print" r:embed="rId367"/>
        <a:stretch xmlns:a="http://schemas.openxmlformats.org/drawingml/2006/main">
          <a:fillRect/>
        </a:stretch>
      </blipFill>
      <spPr>
        <a:prstGeom xmlns:a="http://schemas.openxmlformats.org/drawingml/2006/main" prst="rect"/>
      </spPr>
    </pic>
    <clientData/>
  </twoCellAnchor>
  <twoCellAnchor editAs="twoCell">
    <from>
      <col>0</col>
      <colOff>85725</colOff>
      <row>369</row>
      <rowOff>85725</rowOff>
    </from>
    <to>
      <col>1</col>
      <colOff>-85725</colOff>
      <row>370</row>
      <rowOff>-85725</rowOff>
    </to>
    <pic>
      <nvPicPr>
        <cNvPr id="368" name="Image 368" descr="Picture"/>
        <cNvPicPr/>
      </nvPicPr>
      <blipFill>
        <a:blip xmlns:a="http://schemas.openxmlformats.org/drawingml/2006/main" xmlns:r="http://schemas.openxmlformats.org/officeDocument/2006/relationships" cstate="print" r:embed="rId368"/>
        <a:stretch xmlns:a="http://schemas.openxmlformats.org/drawingml/2006/main">
          <a:fillRect/>
        </a:stretch>
      </blipFill>
      <spPr>
        <a:prstGeom xmlns:a="http://schemas.openxmlformats.org/drawingml/2006/main" prst="rect"/>
      </spPr>
    </pic>
    <clientData/>
  </twoCellAnchor>
  <twoCellAnchor editAs="twoCell">
    <from>
      <col>0</col>
      <colOff>85725</colOff>
      <row>370</row>
      <rowOff>85725</rowOff>
    </from>
    <to>
      <col>1</col>
      <colOff>-85725</colOff>
      <row>371</row>
      <rowOff>-85725</rowOff>
    </to>
    <pic>
      <nvPicPr>
        <cNvPr id="369" name="Image 369" descr="Picture"/>
        <cNvPicPr/>
      </nvPicPr>
      <blipFill>
        <a:blip xmlns:a="http://schemas.openxmlformats.org/drawingml/2006/main" xmlns:r="http://schemas.openxmlformats.org/officeDocument/2006/relationships" cstate="print" r:embed="rId369"/>
        <a:stretch xmlns:a="http://schemas.openxmlformats.org/drawingml/2006/main">
          <a:fillRect/>
        </a:stretch>
      </blipFill>
      <spPr>
        <a:prstGeom xmlns:a="http://schemas.openxmlformats.org/drawingml/2006/main" prst="rect"/>
      </spPr>
    </pic>
    <clientData/>
  </twoCellAnchor>
  <twoCellAnchor editAs="twoCell">
    <from>
      <col>0</col>
      <colOff>85725</colOff>
      <row>371</row>
      <rowOff>85725</rowOff>
    </from>
    <to>
      <col>1</col>
      <colOff>-85725</colOff>
      <row>372</row>
      <rowOff>-85725</rowOff>
    </to>
    <pic>
      <nvPicPr>
        <cNvPr id="370" name="Image 370" descr="Picture"/>
        <cNvPicPr/>
      </nvPicPr>
      <blipFill>
        <a:blip xmlns:a="http://schemas.openxmlformats.org/drawingml/2006/main" xmlns:r="http://schemas.openxmlformats.org/officeDocument/2006/relationships" cstate="print" r:embed="rId370"/>
        <a:stretch xmlns:a="http://schemas.openxmlformats.org/drawingml/2006/main">
          <a:fillRect/>
        </a:stretch>
      </blipFill>
      <spPr>
        <a:prstGeom xmlns:a="http://schemas.openxmlformats.org/drawingml/2006/main" prst="rect"/>
      </spPr>
    </pic>
    <clientData/>
  </twoCellAnchor>
  <twoCellAnchor editAs="twoCell">
    <from>
      <col>0</col>
      <colOff>85725</colOff>
      <row>372</row>
      <rowOff>85725</rowOff>
    </from>
    <to>
      <col>1</col>
      <colOff>-85725</colOff>
      <row>373</row>
      <rowOff>-85725</rowOff>
    </to>
    <pic>
      <nvPicPr>
        <cNvPr id="371" name="Image 371" descr="Picture"/>
        <cNvPicPr/>
      </nvPicPr>
      <blipFill>
        <a:blip xmlns:a="http://schemas.openxmlformats.org/drawingml/2006/main" xmlns:r="http://schemas.openxmlformats.org/officeDocument/2006/relationships" cstate="print" r:embed="rId371"/>
        <a:stretch xmlns:a="http://schemas.openxmlformats.org/drawingml/2006/main">
          <a:fillRect/>
        </a:stretch>
      </blipFill>
      <spPr>
        <a:prstGeom xmlns:a="http://schemas.openxmlformats.org/drawingml/2006/main" prst="rect"/>
      </spPr>
    </pic>
    <clientData/>
  </twoCellAnchor>
  <twoCellAnchor editAs="twoCell">
    <from>
      <col>0</col>
      <colOff>85725</colOff>
      <row>373</row>
      <rowOff>85725</rowOff>
    </from>
    <to>
      <col>1</col>
      <colOff>-85725</colOff>
      <row>374</row>
      <rowOff>-85725</rowOff>
    </to>
    <pic>
      <nvPicPr>
        <cNvPr id="372" name="Image 372" descr="Picture"/>
        <cNvPicPr/>
      </nvPicPr>
      <blipFill>
        <a:blip xmlns:a="http://schemas.openxmlformats.org/drawingml/2006/main" xmlns:r="http://schemas.openxmlformats.org/officeDocument/2006/relationships" cstate="print" r:embed="rId372"/>
        <a:stretch xmlns:a="http://schemas.openxmlformats.org/drawingml/2006/main">
          <a:fillRect/>
        </a:stretch>
      </blipFill>
      <spPr>
        <a:prstGeom xmlns:a="http://schemas.openxmlformats.org/drawingml/2006/main" prst="rect"/>
      </spPr>
    </pic>
    <clientData/>
  </twoCellAnchor>
  <twoCellAnchor editAs="twoCell">
    <from>
      <col>0</col>
      <colOff>85725</colOff>
      <row>374</row>
      <rowOff>85725</rowOff>
    </from>
    <to>
      <col>1</col>
      <colOff>-85725</colOff>
      <row>375</row>
      <rowOff>-85725</rowOff>
    </to>
    <pic>
      <nvPicPr>
        <cNvPr id="373" name="Image 373" descr="Picture"/>
        <cNvPicPr/>
      </nvPicPr>
      <blipFill>
        <a:blip xmlns:a="http://schemas.openxmlformats.org/drawingml/2006/main" xmlns:r="http://schemas.openxmlformats.org/officeDocument/2006/relationships" cstate="print" r:embed="rId373"/>
        <a:stretch xmlns:a="http://schemas.openxmlformats.org/drawingml/2006/main">
          <a:fillRect/>
        </a:stretch>
      </blipFill>
      <spPr>
        <a:prstGeom xmlns:a="http://schemas.openxmlformats.org/drawingml/2006/main" prst="rect"/>
      </spPr>
    </pic>
    <clientData/>
  </twoCellAnchor>
  <twoCellAnchor editAs="twoCell">
    <from>
      <col>0</col>
      <colOff>85725</colOff>
      <row>375</row>
      <rowOff>85725</rowOff>
    </from>
    <to>
      <col>1</col>
      <colOff>-85725</colOff>
      <row>376</row>
      <rowOff>-85725</rowOff>
    </to>
    <pic>
      <nvPicPr>
        <cNvPr id="374" name="Image 374" descr="Picture"/>
        <cNvPicPr/>
      </nvPicPr>
      <blipFill>
        <a:blip xmlns:a="http://schemas.openxmlformats.org/drawingml/2006/main" xmlns:r="http://schemas.openxmlformats.org/officeDocument/2006/relationships" cstate="print" r:embed="rId374"/>
        <a:stretch xmlns:a="http://schemas.openxmlformats.org/drawingml/2006/main">
          <a:fillRect/>
        </a:stretch>
      </blipFill>
      <spPr>
        <a:prstGeom xmlns:a="http://schemas.openxmlformats.org/drawingml/2006/main" prst="rect"/>
      </spPr>
    </pic>
    <clientData/>
  </twoCellAnchor>
  <twoCellAnchor editAs="twoCell">
    <from>
      <col>0</col>
      <colOff>85725</colOff>
      <row>376</row>
      <rowOff>85725</rowOff>
    </from>
    <to>
      <col>1</col>
      <colOff>-85725</colOff>
      <row>377</row>
      <rowOff>-85725</rowOff>
    </to>
    <pic>
      <nvPicPr>
        <cNvPr id="375" name="Image 375" descr="Picture"/>
        <cNvPicPr/>
      </nvPicPr>
      <blipFill>
        <a:blip xmlns:a="http://schemas.openxmlformats.org/drawingml/2006/main" xmlns:r="http://schemas.openxmlformats.org/officeDocument/2006/relationships" cstate="print" r:embed="rId375"/>
        <a:stretch xmlns:a="http://schemas.openxmlformats.org/drawingml/2006/main">
          <a:fillRect/>
        </a:stretch>
      </blipFill>
      <spPr>
        <a:prstGeom xmlns:a="http://schemas.openxmlformats.org/drawingml/2006/main" prst="rect"/>
      </spPr>
    </pic>
    <clientData/>
  </twoCellAnchor>
  <twoCellAnchor editAs="twoCell">
    <from>
      <col>0</col>
      <colOff>85725</colOff>
      <row>377</row>
      <rowOff>85725</rowOff>
    </from>
    <to>
      <col>1</col>
      <colOff>-85725</colOff>
      <row>378</row>
      <rowOff>-85725</rowOff>
    </to>
    <pic>
      <nvPicPr>
        <cNvPr id="376" name="Image 376" descr="Picture"/>
        <cNvPicPr/>
      </nvPicPr>
      <blipFill>
        <a:blip xmlns:a="http://schemas.openxmlformats.org/drawingml/2006/main" xmlns:r="http://schemas.openxmlformats.org/officeDocument/2006/relationships" cstate="print" r:embed="rId376"/>
        <a:stretch xmlns:a="http://schemas.openxmlformats.org/drawingml/2006/main">
          <a:fillRect/>
        </a:stretch>
      </blipFill>
      <spPr>
        <a:prstGeom xmlns:a="http://schemas.openxmlformats.org/drawingml/2006/main" prst="rect"/>
      </spPr>
    </pic>
    <clientData/>
  </twoCellAnchor>
  <twoCellAnchor editAs="twoCell">
    <from>
      <col>0</col>
      <colOff>85725</colOff>
      <row>378</row>
      <rowOff>85725</rowOff>
    </from>
    <to>
      <col>1</col>
      <colOff>-85725</colOff>
      <row>379</row>
      <rowOff>-85725</rowOff>
    </to>
    <pic>
      <nvPicPr>
        <cNvPr id="377" name="Image 377" descr="Picture"/>
        <cNvPicPr/>
      </nvPicPr>
      <blipFill>
        <a:blip xmlns:a="http://schemas.openxmlformats.org/drawingml/2006/main" xmlns:r="http://schemas.openxmlformats.org/officeDocument/2006/relationships" cstate="print" r:embed="rId377"/>
        <a:stretch xmlns:a="http://schemas.openxmlformats.org/drawingml/2006/main">
          <a:fillRect/>
        </a:stretch>
      </blipFill>
      <spPr>
        <a:prstGeom xmlns:a="http://schemas.openxmlformats.org/drawingml/2006/main" prst="rect"/>
      </spPr>
    </pic>
    <clientData/>
  </twoCellAnchor>
  <twoCellAnchor editAs="twoCell">
    <from>
      <col>0</col>
      <colOff>85725</colOff>
      <row>379</row>
      <rowOff>85725</rowOff>
    </from>
    <to>
      <col>1</col>
      <colOff>-85725</colOff>
      <row>380</row>
      <rowOff>-85725</rowOff>
    </to>
    <pic>
      <nvPicPr>
        <cNvPr id="378" name="Image 378" descr="Picture"/>
        <cNvPicPr/>
      </nvPicPr>
      <blipFill>
        <a:blip xmlns:a="http://schemas.openxmlformats.org/drawingml/2006/main" xmlns:r="http://schemas.openxmlformats.org/officeDocument/2006/relationships" cstate="print" r:embed="rId378"/>
        <a:stretch xmlns:a="http://schemas.openxmlformats.org/drawingml/2006/main">
          <a:fillRect/>
        </a:stretch>
      </blipFill>
      <spPr>
        <a:prstGeom xmlns:a="http://schemas.openxmlformats.org/drawingml/2006/main" prst="rect"/>
      </spPr>
    </pic>
    <clientData/>
  </twoCellAnchor>
  <twoCellAnchor editAs="twoCell">
    <from>
      <col>0</col>
      <colOff>85725</colOff>
      <row>380</row>
      <rowOff>85725</rowOff>
    </from>
    <to>
      <col>1</col>
      <colOff>-85725</colOff>
      <row>381</row>
      <rowOff>-85725</rowOff>
    </to>
    <pic>
      <nvPicPr>
        <cNvPr id="379" name="Image 379" descr="Picture"/>
        <cNvPicPr/>
      </nvPicPr>
      <blipFill>
        <a:blip xmlns:a="http://schemas.openxmlformats.org/drawingml/2006/main" xmlns:r="http://schemas.openxmlformats.org/officeDocument/2006/relationships" cstate="print" r:embed="rId379"/>
        <a:stretch xmlns:a="http://schemas.openxmlformats.org/drawingml/2006/main">
          <a:fillRect/>
        </a:stretch>
      </blipFill>
      <spPr>
        <a:prstGeom xmlns:a="http://schemas.openxmlformats.org/drawingml/2006/main" prst="rect"/>
      </spPr>
    </pic>
    <clientData/>
  </twoCellAnchor>
  <twoCellAnchor editAs="twoCell">
    <from>
      <col>0</col>
      <colOff>85725</colOff>
      <row>381</row>
      <rowOff>85725</rowOff>
    </from>
    <to>
      <col>1</col>
      <colOff>-85725</colOff>
      <row>382</row>
      <rowOff>-85725</rowOff>
    </to>
    <pic>
      <nvPicPr>
        <cNvPr id="380" name="Image 380" descr="Picture"/>
        <cNvPicPr/>
      </nvPicPr>
      <blipFill>
        <a:blip xmlns:a="http://schemas.openxmlformats.org/drawingml/2006/main" xmlns:r="http://schemas.openxmlformats.org/officeDocument/2006/relationships" cstate="print" r:embed="rId380"/>
        <a:stretch xmlns:a="http://schemas.openxmlformats.org/drawingml/2006/main">
          <a:fillRect/>
        </a:stretch>
      </blipFill>
      <spPr>
        <a:prstGeom xmlns:a="http://schemas.openxmlformats.org/drawingml/2006/main" prst="rect"/>
      </spPr>
    </pic>
    <clientData/>
  </twoCellAnchor>
  <twoCellAnchor editAs="twoCell">
    <from>
      <col>0</col>
      <colOff>85725</colOff>
      <row>382</row>
      <rowOff>85725</rowOff>
    </from>
    <to>
      <col>1</col>
      <colOff>-85725</colOff>
      <row>383</row>
      <rowOff>-85725</rowOff>
    </to>
    <pic>
      <nvPicPr>
        <cNvPr id="381" name="Image 381" descr="Picture"/>
        <cNvPicPr/>
      </nvPicPr>
      <blipFill>
        <a:blip xmlns:a="http://schemas.openxmlformats.org/drawingml/2006/main" xmlns:r="http://schemas.openxmlformats.org/officeDocument/2006/relationships" cstate="print" r:embed="rId381"/>
        <a:stretch xmlns:a="http://schemas.openxmlformats.org/drawingml/2006/main">
          <a:fillRect/>
        </a:stretch>
      </blipFill>
      <spPr>
        <a:prstGeom xmlns:a="http://schemas.openxmlformats.org/drawingml/2006/main" prst="rect"/>
      </spPr>
    </pic>
    <clientData/>
  </twoCellAnchor>
  <twoCellAnchor editAs="twoCell">
    <from>
      <col>0</col>
      <colOff>85725</colOff>
      <row>383</row>
      <rowOff>85725</rowOff>
    </from>
    <to>
      <col>1</col>
      <colOff>-85725</colOff>
      <row>384</row>
      <rowOff>-85725</rowOff>
    </to>
    <pic>
      <nvPicPr>
        <cNvPr id="382" name="Image 382" descr="Picture"/>
        <cNvPicPr/>
      </nvPicPr>
      <blipFill>
        <a:blip xmlns:a="http://schemas.openxmlformats.org/drawingml/2006/main" xmlns:r="http://schemas.openxmlformats.org/officeDocument/2006/relationships" cstate="print" r:embed="rId382"/>
        <a:stretch xmlns:a="http://schemas.openxmlformats.org/drawingml/2006/main">
          <a:fillRect/>
        </a:stretch>
      </blipFill>
      <spPr>
        <a:prstGeom xmlns:a="http://schemas.openxmlformats.org/drawingml/2006/main" prst="rect"/>
      </spPr>
    </pic>
    <clientData/>
  </twoCellAnchor>
  <twoCellAnchor editAs="twoCell">
    <from>
      <col>0</col>
      <colOff>85725</colOff>
      <row>384</row>
      <rowOff>85725</rowOff>
    </from>
    <to>
      <col>1</col>
      <colOff>-85725</colOff>
      <row>385</row>
      <rowOff>-85725</rowOff>
    </to>
    <pic>
      <nvPicPr>
        <cNvPr id="383" name="Image 383" descr="Picture"/>
        <cNvPicPr/>
      </nvPicPr>
      <blipFill>
        <a:blip xmlns:a="http://schemas.openxmlformats.org/drawingml/2006/main" xmlns:r="http://schemas.openxmlformats.org/officeDocument/2006/relationships" cstate="print" r:embed="rId383"/>
        <a:stretch xmlns:a="http://schemas.openxmlformats.org/drawingml/2006/main">
          <a:fillRect/>
        </a:stretch>
      </blipFill>
      <spPr>
        <a:prstGeom xmlns:a="http://schemas.openxmlformats.org/drawingml/2006/main" prst="rect"/>
      </spPr>
    </pic>
    <clientData/>
  </twoCellAnchor>
  <twoCellAnchor editAs="twoCell">
    <from>
      <col>0</col>
      <colOff>85725</colOff>
      <row>385</row>
      <rowOff>85725</rowOff>
    </from>
    <to>
      <col>1</col>
      <colOff>-85725</colOff>
      <row>386</row>
      <rowOff>-85725</rowOff>
    </to>
    <pic>
      <nvPicPr>
        <cNvPr id="384" name="Image 384" descr="Picture"/>
        <cNvPicPr/>
      </nvPicPr>
      <blipFill>
        <a:blip xmlns:a="http://schemas.openxmlformats.org/drawingml/2006/main" xmlns:r="http://schemas.openxmlformats.org/officeDocument/2006/relationships" cstate="print" r:embed="rId384"/>
        <a:stretch xmlns:a="http://schemas.openxmlformats.org/drawingml/2006/main">
          <a:fillRect/>
        </a:stretch>
      </blipFill>
      <spPr>
        <a:prstGeom xmlns:a="http://schemas.openxmlformats.org/drawingml/2006/main" prst="rect"/>
      </spPr>
    </pic>
    <clientData/>
  </twoCellAnchor>
  <twoCellAnchor editAs="twoCell">
    <from>
      <col>0</col>
      <colOff>85725</colOff>
      <row>386</row>
      <rowOff>85725</rowOff>
    </from>
    <to>
      <col>1</col>
      <colOff>-85725</colOff>
      <row>387</row>
      <rowOff>-85725</rowOff>
    </to>
    <pic>
      <nvPicPr>
        <cNvPr id="385" name="Image 385" descr="Picture"/>
        <cNvPicPr/>
      </nvPicPr>
      <blipFill>
        <a:blip xmlns:a="http://schemas.openxmlformats.org/drawingml/2006/main" xmlns:r="http://schemas.openxmlformats.org/officeDocument/2006/relationships" cstate="print" r:embed="rId385"/>
        <a:stretch xmlns:a="http://schemas.openxmlformats.org/drawingml/2006/main">
          <a:fillRect/>
        </a:stretch>
      </blipFill>
      <spPr>
        <a:prstGeom xmlns:a="http://schemas.openxmlformats.org/drawingml/2006/main" prst="rect"/>
      </spPr>
    </pic>
    <clientData/>
  </twoCellAnchor>
  <twoCellAnchor editAs="twoCell">
    <from>
      <col>0</col>
      <colOff>85725</colOff>
      <row>387</row>
      <rowOff>85725</rowOff>
    </from>
    <to>
      <col>1</col>
      <colOff>-85725</colOff>
      <row>388</row>
      <rowOff>-85725</rowOff>
    </to>
    <pic>
      <nvPicPr>
        <cNvPr id="386" name="Image 386" descr="Picture"/>
        <cNvPicPr/>
      </nvPicPr>
      <blipFill>
        <a:blip xmlns:a="http://schemas.openxmlformats.org/drawingml/2006/main" xmlns:r="http://schemas.openxmlformats.org/officeDocument/2006/relationships" cstate="print" r:embed="rId386"/>
        <a:stretch xmlns:a="http://schemas.openxmlformats.org/drawingml/2006/main">
          <a:fillRect/>
        </a:stretch>
      </blipFill>
      <spPr>
        <a:prstGeom xmlns:a="http://schemas.openxmlformats.org/drawingml/2006/main" prst="rect"/>
      </spPr>
    </pic>
    <clientData/>
  </twoCellAnchor>
  <twoCellAnchor editAs="twoCell">
    <from>
      <col>0</col>
      <colOff>85725</colOff>
      <row>388</row>
      <rowOff>85725</rowOff>
    </from>
    <to>
      <col>1</col>
      <colOff>-85725</colOff>
      <row>389</row>
      <rowOff>-85725</rowOff>
    </to>
    <pic>
      <nvPicPr>
        <cNvPr id="387" name="Image 387" descr="Picture"/>
        <cNvPicPr/>
      </nvPicPr>
      <blipFill>
        <a:blip xmlns:a="http://schemas.openxmlformats.org/drawingml/2006/main" xmlns:r="http://schemas.openxmlformats.org/officeDocument/2006/relationships" cstate="print" r:embed="rId387"/>
        <a:stretch xmlns:a="http://schemas.openxmlformats.org/drawingml/2006/main">
          <a:fillRect/>
        </a:stretch>
      </blipFill>
      <spPr>
        <a:prstGeom xmlns:a="http://schemas.openxmlformats.org/drawingml/2006/main" prst="rect"/>
      </spPr>
    </pic>
    <clientData/>
  </twoCellAnchor>
  <twoCellAnchor editAs="twoCell">
    <from>
      <col>0</col>
      <colOff>85725</colOff>
      <row>389</row>
      <rowOff>85725</rowOff>
    </from>
    <to>
      <col>1</col>
      <colOff>-85725</colOff>
      <row>390</row>
      <rowOff>-85725</rowOff>
    </to>
    <pic>
      <nvPicPr>
        <cNvPr id="388" name="Image 388" descr="Picture"/>
        <cNvPicPr/>
      </nvPicPr>
      <blipFill>
        <a:blip xmlns:a="http://schemas.openxmlformats.org/drawingml/2006/main" xmlns:r="http://schemas.openxmlformats.org/officeDocument/2006/relationships" cstate="print" r:embed="rId388"/>
        <a:stretch xmlns:a="http://schemas.openxmlformats.org/drawingml/2006/main">
          <a:fillRect/>
        </a:stretch>
      </blipFill>
      <spPr>
        <a:prstGeom xmlns:a="http://schemas.openxmlformats.org/drawingml/2006/main" prst="rect"/>
      </spPr>
    </pic>
    <clientData/>
  </twoCellAnchor>
  <twoCellAnchor editAs="twoCell">
    <from>
      <col>0</col>
      <colOff>85725</colOff>
      <row>390</row>
      <rowOff>85725</rowOff>
    </from>
    <to>
      <col>1</col>
      <colOff>-85725</colOff>
      <row>391</row>
      <rowOff>-85725</rowOff>
    </to>
    <pic>
      <nvPicPr>
        <cNvPr id="389" name="Image 389" descr="Picture"/>
        <cNvPicPr/>
      </nvPicPr>
      <blipFill>
        <a:blip xmlns:a="http://schemas.openxmlformats.org/drawingml/2006/main" xmlns:r="http://schemas.openxmlformats.org/officeDocument/2006/relationships" cstate="print" r:embed="rId389"/>
        <a:stretch xmlns:a="http://schemas.openxmlformats.org/drawingml/2006/main">
          <a:fillRect/>
        </a:stretch>
      </blipFill>
      <spPr>
        <a:prstGeom xmlns:a="http://schemas.openxmlformats.org/drawingml/2006/main" prst="rect"/>
      </spPr>
    </pic>
    <clientData/>
  </twoCellAnchor>
  <twoCellAnchor editAs="twoCell">
    <from>
      <col>0</col>
      <colOff>85725</colOff>
      <row>391</row>
      <rowOff>85725</rowOff>
    </from>
    <to>
      <col>1</col>
      <colOff>-85725</colOff>
      <row>392</row>
      <rowOff>-85725</rowOff>
    </to>
    <pic>
      <nvPicPr>
        <cNvPr id="390" name="Image 390" descr="Picture"/>
        <cNvPicPr/>
      </nvPicPr>
      <blipFill>
        <a:blip xmlns:a="http://schemas.openxmlformats.org/drawingml/2006/main" xmlns:r="http://schemas.openxmlformats.org/officeDocument/2006/relationships" cstate="print" r:embed="rId390"/>
        <a:stretch xmlns:a="http://schemas.openxmlformats.org/drawingml/2006/main">
          <a:fillRect/>
        </a:stretch>
      </blipFill>
      <spPr>
        <a:prstGeom xmlns:a="http://schemas.openxmlformats.org/drawingml/2006/main" prst="rect"/>
      </spPr>
    </pic>
    <clientData/>
  </twoCellAnchor>
  <twoCellAnchor editAs="twoCell">
    <from>
      <col>0</col>
      <colOff>85725</colOff>
      <row>392</row>
      <rowOff>85725</rowOff>
    </from>
    <to>
      <col>1</col>
      <colOff>-85725</colOff>
      <row>393</row>
      <rowOff>-85725</rowOff>
    </to>
    <pic>
      <nvPicPr>
        <cNvPr id="391" name="Image 391" descr="Picture"/>
        <cNvPicPr/>
      </nvPicPr>
      <blipFill>
        <a:blip xmlns:a="http://schemas.openxmlformats.org/drawingml/2006/main" xmlns:r="http://schemas.openxmlformats.org/officeDocument/2006/relationships" cstate="print" r:embed="rId391"/>
        <a:stretch xmlns:a="http://schemas.openxmlformats.org/drawingml/2006/main">
          <a:fillRect/>
        </a:stretch>
      </blipFill>
      <spPr>
        <a:prstGeom xmlns:a="http://schemas.openxmlformats.org/drawingml/2006/main" prst="rect"/>
      </spPr>
    </pic>
    <clientData/>
  </twoCellAnchor>
  <twoCellAnchor editAs="twoCell">
    <from>
      <col>0</col>
      <colOff>85725</colOff>
      <row>393</row>
      <rowOff>85725</rowOff>
    </from>
    <to>
      <col>1</col>
      <colOff>-85725</colOff>
      <row>394</row>
      <rowOff>-85725</rowOff>
    </to>
    <pic>
      <nvPicPr>
        <cNvPr id="392" name="Image 392" descr="Picture"/>
        <cNvPicPr/>
      </nvPicPr>
      <blipFill>
        <a:blip xmlns:a="http://schemas.openxmlformats.org/drawingml/2006/main" xmlns:r="http://schemas.openxmlformats.org/officeDocument/2006/relationships" cstate="print" r:embed="rId392"/>
        <a:stretch xmlns:a="http://schemas.openxmlformats.org/drawingml/2006/main">
          <a:fillRect/>
        </a:stretch>
      </blipFill>
      <spPr>
        <a:prstGeom xmlns:a="http://schemas.openxmlformats.org/drawingml/2006/main" prst="rect"/>
      </spPr>
    </pic>
    <clientData/>
  </twoCellAnchor>
  <twoCellAnchor editAs="twoCell">
    <from>
      <col>0</col>
      <colOff>85725</colOff>
      <row>394</row>
      <rowOff>85725</rowOff>
    </from>
    <to>
      <col>1</col>
      <colOff>-85725</colOff>
      <row>395</row>
      <rowOff>-85725</rowOff>
    </to>
    <pic>
      <nvPicPr>
        <cNvPr id="393" name="Image 393" descr="Picture"/>
        <cNvPicPr/>
      </nvPicPr>
      <blipFill>
        <a:blip xmlns:a="http://schemas.openxmlformats.org/drawingml/2006/main" xmlns:r="http://schemas.openxmlformats.org/officeDocument/2006/relationships" cstate="print" r:embed="rId393"/>
        <a:stretch xmlns:a="http://schemas.openxmlformats.org/drawingml/2006/main">
          <a:fillRect/>
        </a:stretch>
      </blipFill>
      <spPr>
        <a:prstGeom xmlns:a="http://schemas.openxmlformats.org/drawingml/2006/main" prst="rect"/>
      </spPr>
    </pic>
    <clientData/>
  </twoCellAnchor>
  <twoCellAnchor editAs="twoCell">
    <from>
      <col>0</col>
      <colOff>85725</colOff>
      <row>395</row>
      <rowOff>85725</rowOff>
    </from>
    <to>
      <col>1</col>
      <colOff>-85725</colOff>
      <row>396</row>
      <rowOff>-85725</rowOff>
    </to>
    <pic>
      <nvPicPr>
        <cNvPr id="394" name="Image 394" descr="Picture"/>
        <cNvPicPr/>
      </nvPicPr>
      <blipFill>
        <a:blip xmlns:a="http://schemas.openxmlformats.org/drawingml/2006/main" xmlns:r="http://schemas.openxmlformats.org/officeDocument/2006/relationships" cstate="print" r:embed="rId394"/>
        <a:stretch xmlns:a="http://schemas.openxmlformats.org/drawingml/2006/main">
          <a:fillRect/>
        </a:stretch>
      </blipFill>
      <spPr>
        <a:prstGeom xmlns:a="http://schemas.openxmlformats.org/drawingml/2006/main" prst="rect"/>
      </spPr>
    </pic>
    <clientData/>
  </twoCellAnchor>
  <twoCellAnchor editAs="twoCell">
    <from>
      <col>0</col>
      <colOff>85725</colOff>
      <row>396</row>
      <rowOff>85725</rowOff>
    </from>
    <to>
      <col>1</col>
      <colOff>-85725</colOff>
      <row>397</row>
      <rowOff>-85725</rowOff>
    </to>
    <pic>
      <nvPicPr>
        <cNvPr id="395" name="Image 395" descr="Picture"/>
        <cNvPicPr/>
      </nvPicPr>
      <blipFill>
        <a:blip xmlns:a="http://schemas.openxmlformats.org/drawingml/2006/main" xmlns:r="http://schemas.openxmlformats.org/officeDocument/2006/relationships" cstate="print" r:embed="rId395"/>
        <a:stretch xmlns:a="http://schemas.openxmlformats.org/drawingml/2006/main">
          <a:fillRect/>
        </a:stretch>
      </blipFill>
      <spPr>
        <a:prstGeom xmlns:a="http://schemas.openxmlformats.org/drawingml/2006/main" prst="rect"/>
      </spPr>
    </pic>
    <clientData/>
  </twoCellAnchor>
  <twoCellAnchor editAs="twoCell">
    <from>
      <col>0</col>
      <colOff>85725</colOff>
      <row>397</row>
      <rowOff>85725</rowOff>
    </from>
    <to>
      <col>1</col>
      <colOff>-85725</colOff>
      <row>398</row>
      <rowOff>-85725</rowOff>
    </to>
    <pic>
      <nvPicPr>
        <cNvPr id="396" name="Image 396" descr="Picture"/>
        <cNvPicPr/>
      </nvPicPr>
      <blipFill>
        <a:blip xmlns:a="http://schemas.openxmlformats.org/drawingml/2006/main" xmlns:r="http://schemas.openxmlformats.org/officeDocument/2006/relationships" cstate="print" r:embed="rId396"/>
        <a:stretch xmlns:a="http://schemas.openxmlformats.org/drawingml/2006/main">
          <a:fillRect/>
        </a:stretch>
      </blipFill>
      <spPr>
        <a:prstGeom xmlns:a="http://schemas.openxmlformats.org/drawingml/2006/main" prst="rect"/>
      </spPr>
    </pic>
    <clientData/>
  </twoCellAnchor>
  <twoCellAnchor editAs="twoCell">
    <from>
      <col>0</col>
      <colOff>85725</colOff>
      <row>398</row>
      <rowOff>85725</rowOff>
    </from>
    <to>
      <col>1</col>
      <colOff>-85725</colOff>
      <row>399</row>
      <rowOff>-85725</rowOff>
    </to>
    <pic>
      <nvPicPr>
        <cNvPr id="397" name="Image 397" descr="Picture"/>
        <cNvPicPr/>
      </nvPicPr>
      <blipFill>
        <a:blip xmlns:a="http://schemas.openxmlformats.org/drawingml/2006/main" xmlns:r="http://schemas.openxmlformats.org/officeDocument/2006/relationships" cstate="print" r:embed="rId397"/>
        <a:stretch xmlns:a="http://schemas.openxmlformats.org/drawingml/2006/main">
          <a:fillRect/>
        </a:stretch>
      </blipFill>
      <spPr>
        <a:prstGeom xmlns:a="http://schemas.openxmlformats.org/drawingml/2006/main" prst="rect"/>
      </spPr>
    </pic>
    <clientData/>
  </twoCellAnchor>
  <twoCellAnchor editAs="twoCell">
    <from>
      <col>0</col>
      <colOff>85725</colOff>
      <row>399</row>
      <rowOff>85725</rowOff>
    </from>
    <to>
      <col>1</col>
      <colOff>-85725</colOff>
      <row>400</row>
      <rowOff>-85725</rowOff>
    </to>
    <pic>
      <nvPicPr>
        <cNvPr id="398" name="Image 398" descr="Picture"/>
        <cNvPicPr/>
      </nvPicPr>
      <blipFill>
        <a:blip xmlns:a="http://schemas.openxmlformats.org/drawingml/2006/main" xmlns:r="http://schemas.openxmlformats.org/officeDocument/2006/relationships" cstate="print" r:embed="rId398"/>
        <a:stretch xmlns:a="http://schemas.openxmlformats.org/drawingml/2006/main">
          <a:fillRect/>
        </a:stretch>
      </blipFill>
      <spPr>
        <a:prstGeom xmlns:a="http://schemas.openxmlformats.org/drawingml/2006/main" prst="rect"/>
      </spPr>
    </pic>
    <clientData/>
  </twoCellAnchor>
  <twoCellAnchor editAs="twoCell">
    <from>
      <col>0</col>
      <colOff>85725</colOff>
      <row>400</row>
      <rowOff>85725</rowOff>
    </from>
    <to>
      <col>1</col>
      <colOff>-85725</colOff>
      <row>401</row>
      <rowOff>-85725</rowOff>
    </to>
    <pic>
      <nvPicPr>
        <cNvPr id="399" name="Image 399" descr="Picture"/>
        <cNvPicPr/>
      </nvPicPr>
      <blipFill>
        <a:blip xmlns:a="http://schemas.openxmlformats.org/drawingml/2006/main" xmlns:r="http://schemas.openxmlformats.org/officeDocument/2006/relationships" cstate="print" r:embed="rId399"/>
        <a:stretch xmlns:a="http://schemas.openxmlformats.org/drawingml/2006/main">
          <a:fillRect/>
        </a:stretch>
      </blipFill>
      <spPr>
        <a:prstGeom xmlns:a="http://schemas.openxmlformats.org/drawingml/2006/main" prst="rect"/>
      </spPr>
    </pic>
    <clientData/>
  </twoCellAnchor>
  <twoCellAnchor editAs="twoCell">
    <from>
      <col>0</col>
      <colOff>85725</colOff>
      <row>401</row>
      <rowOff>85725</rowOff>
    </from>
    <to>
      <col>1</col>
      <colOff>-85725</colOff>
      <row>402</row>
      <rowOff>-85725</rowOff>
    </to>
    <pic>
      <nvPicPr>
        <cNvPr id="400" name="Image 400" descr="Picture"/>
        <cNvPicPr/>
      </nvPicPr>
      <blipFill>
        <a:blip xmlns:a="http://schemas.openxmlformats.org/drawingml/2006/main" xmlns:r="http://schemas.openxmlformats.org/officeDocument/2006/relationships" cstate="print" r:embed="rId400"/>
        <a:stretch xmlns:a="http://schemas.openxmlformats.org/drawingml/2006/main">
          <a:fillRect/>
        </a:stretch>
      </blipFill>
      <spPr>
        <a:prstGeom xmlns:a="http://schemas.openxmlformats.org/drawingml/2006/main" prst="rect"/>
      </spPr>
    </pic>
    <clientData/>
  </twoCellAnchor>
  <twoCellAnchor editAs="twoCell">
    <from>
      <col>0</col>
      <colOff>85725</colOff>
      <row>402</row>
      <rowOff>85725</rowOff>
    </from>
    <to>
      <col>1</col>
      <colOff>-85725</colOff>
      <row>403</row>
      <rowOff>-85725</rowOff>
    </to>
    <pic>
      <nvPicPr>
        <cNvPr id="401" name="Image 401" descr="Picture"/>
        <cNvPicPr/>
      </nvPicPr>
      <blipFill>
        <a:blip xmlns:a="http://schemas.openxmlformats.org/drawingml/2006/main" xmlns:r="http://schemas.openxmlformats.org/officeDocument/2006/relationships" cstate="print" r:embed="rId401"/>
        <a:stretch xmlns:a="http://schemas.openxmlformats.org/drawingml/2006/main">
          <a:fillRect/>
        </a:stretch>
      </blipFill>
      <spPr>
        <a:prstGeom xmlns:a="http://schemas.openxmlformats.org/drawingml/2006/main" prst="rect"/>
      </spPr>
    </pic>
    <clientData/>
  </twoCellAnchor>
  <twoCellAnchor editAs="twoCell">
    <from>
      <col>0</col>
      <colOff>85725</colOff>
      <row>403</row>
      <rowOff>85725</rowOff>
    </from>
    <to>
      <col>1</col>
      <colOff>-85725</colOff>
      <row>404</row>
      <rowOff>-85725</rowOff>
    </to>
    <pic>
      <nvPicPr>
        <cNvPr id="402" name="Image 402" descr="Picture"/>
        <cNvPicPr/>
      </nvPicPr>
      <blipFill>
        <a:blip xmlns:a="http://schemas.openxmlformats.org/drawingml/2006/main" xmlns:r="http://schemas.openxmlformats.org/officeDocument/2006/relationships" cstate="print" r:embed="rId402"/>
        <a:stretch xmlns:a="http://schemas.openxmlformats.org/drawingml/2006/main">
          <a:fillRect/>
        </a:stretch>
      </blipFill>
      <spPr>
        <a:prstGeom xmlns:a="http://schemas.openxmlformats.org/drawingml/2006/main" prst="rect"/>
      </spPr>
    </pic>
    <clientData/>
  </twoCellAnchor>
  <twoCellAnchor editAs="twoCell">
    <from>
      <col>0</col>
      <colOff>85725</colOff>
      <row>404</row>
      <rowOff>85725</rowOff>
    </from>
    <to>
      <col>1</col>
      <colOff>-85725</colOff>
      <row>405</row>
      <rowOff>-85725</rowOff>
    </to>
    <pic>
      <nvPicPr>
        <cNvPr id="403" name="Image 403" descr="Picture"/>
        <cNvPicPr/>
      </nvPicPr>
      <blipFill>
        <a:blip xmlns:a="http://schemas.openxmlformats.org/drawingml/2006/main" xmlns:r="http://schemas.openxmlformats.org/officeDocument/2006/relationships" cstate="print" r:embed="rId403"/>
        <a:stretch xmlns:a="http://schemas.openxmlformats.org/drawingml/2006/main">
          <a:fillRect/>
        </a:stretch>
      </blipFill>
      <spPr>
        <a:prstGeom xmlns:a="http://schemas.openxmlformats.org/drawingml/2006/main" prst="rect"/>
      </spPr>
    </pic>
    <clientData/>
  </twoCellAnchor>
  <twoCellAnchor editAs="twoCell">
    <from>
      <col>0</col>
      <colOff>85725</colOff>
      <row>405</row>
      <rowOff>85725</rowOff>
    </from>
    <to>
      <col>1</col>
      <colOff>-85725</colOff>
      <row>406</row>
      <rowOff>-85725</rowOff>
    </to>
    <pic>
      <nvPicPr>
        <cNvPr id="404" name="Image 404" descr="Picture"/>
        <cNvPicPr/>
      </nvPicPr>
      <blipFill>
        <a:blip xmlns:a="http://schemas.openxmlformats.org/drawingml/2006/main" xmlns:r="http://schemas.openxmlformats.org/officeDocument/2006/relationships" cstate="print" r:embed="rId404"/>
        <a:stretch xmlns:a="http://schemas.openxmlformats.org/drawingml/2006/main">
          <a:fillRect/>
        </a:stretch>
      </blipFill>
      <spPr>
        <a:prstGeom xmlns:a="http://schemas.openxmlformats.org/drawingml/2006/main" prst="rect"/>
      </spPr>
    </pic>
    <clientData/>
  </twoCellAnchor>
  <twoCellAnchor editAs="twoCell">
    <from>
      <col>0</col>
      <colOff>85725</colOff>
      <row>406</row>
      <rowOff>85725</rowOff>
    </from>
    <to>
      <col>1</col>
      <colOff>-85725</colOff>
      <row>407</row>
      <rowOff>-85725</rowOff>
    </to>
    <pic>
      <nvPicPr>
        <cNvPr id="405" name="Image 405" descr="Picture"/>
        <cNvPicPr/>
      </nvPicPr>
      <blipFill>
        <a:blip xmlns:a="http://schemas.openxmlformats.org/drawingml/2006/main" xmlns:r="http://schemas.openxmlformats.org/officeDocument/2006/relationships" cstate="print" r:embed="rId405"/>
        <a:stretch xmlns:a="http://schemas.openxmlformats.org/drawingml/2006/main">
          <a:fillRect/>
        </a:stretch>
      </blipFill>
      <spPr>
        <a:prstGeom xmlns:a="http://schemas.openxmlformats.org/drawingml/2006/main" prst="rect"/>
      </spPr>
    </pic>
    <clientData/>
  </twoCellAnchor>
  <twoCellAnchor editAs="twoCell">
    <from>
      <col>0</col>
      <colOff>85725</colOff>
      <row>407</row>
      <rowOff>85725</rowOff>
    </from>
    <to>
      <col>1</col>
      <colOff>-85725</colOff>
      <row>408</row>
      <rowOff>-85725</rowOff>
    </to>
    <pic>
      <nvPicPr>
        <cNvPr id="406" name="Image 406" descr="Picture"/>
        <cNvPicPr/>
      </nvPicPr>
      <blipFill>
        <a:blip xmlns:a="http://schemas.openxmlformats.org/drawingml/2006/main" xmlns:r="http://schemas.openxmlformats.org/officeDocument/2006/relationships" cstate="print" r:embed="rId406"/>
        <a:stretch xmlns:a="http://schemas.openxmlformats.org/drawingml/2006/main">
          <a:fillRect/>
        </a:stretch>
      </blipFill>
      <spPr>
        <a:prstGeom xmlns:a="http://schemas.openxmlformats.org/drawingml/2006/main" prst="rect"/>
      </spPr>
    </pic>
    <clientData/>
  </twoCellAnchor>
  <twoCellAnchor editAs="twoCell">
    <from>
      <col>0</col>
      <colOff>85725</colOff>
      <row>408</row>
      <rowOff>85725</rowOff>
    </from>
    <to>
      <col>1</col>
      <colOff>-85725</colOff>
      <row>409</row>
      <rowOff>-85725</rowOff>
    </to>
    <pic>
      <nvPicPr>
        <cNvPr id="407" name="Image 407" descr="Picture"/>
        <cNvPicPr/>
      </nvPicPr>
      <blipFill>
        <a:blip xmlns:a="http://schemas.openxmlformats.org/drawingml/2006/main" xmlns:r="http://schemas.openxmlformats.org/officeDocument/2006/relationships" cstate="print" r:embed="rId407"/>
        <a:stretch xmlns:a="http://schemas.openxmlformats.org/drawingml/2006/main">
          <a:fillRect/>
        </a:stretch>
      </blipFill>
      <spPr>
        <a:prstGeom xmlns:a="http://schemas.openxmlformats.org/drawingml/2006/main" prst="rect"/>
      </spPr>
    </pic>
    <clientData/>
  </twoCellAnchor>
  <twoCellAnchor editAs="twoCell">
    <from>
      <col>0</col>
      <colOff>85725</colOff>
      <row>409</row>
      <rowOff>85725</rowOff>
    </from>
    <to>
      <col>1</col>
      <colOff>-85725</colOff>
      <row>410</row>
      <rowOff>-85725</rowOff>
    </to>
    <pic>
      <nvPicPr>
        <cNvPr id="408" name="Image 408" descr="Picture"/>
        <cNvPicPr/>
      </nvPicPr>
      <blipFill>
        <a:blip xmlns:a="http://schemas.openxmlformats.org/drawingml/2006/main" xmlns:r="http://schemas.openxmlformats.org/officeDocument/2006/relationships" cstate="print" r:embed="rId408"/>
        <a:stretch xmlns:a="http://schemas.openxmlformats.org/drawingml/2006/main">
          <a:fillRect/>
        </a:stretch>
      </blipFill>
      <spPr>
        <a:prstGeom xmlns:a="http://schemas.openxmlformats.org/drawingml/2006/main" prst="rect"/>
      </spPr>
    </pic>
    <clientData/>
  </twoCellAnchor>
  <twoCellAnchor editAs="twoCell">
    <from>
      <col>0</col>
      <colOff>85725</colOff>
      <row>410</row>
      <rowOff>85725</rowOff>
    </from>
    <to>
      <col>1</col>
      <colOff>-85725</colOff>
      <row>411</row>
      <rowOff>-85725</rowOff>
    </to>
    <pic>
      <nvPicPr>
        <cNvPr id="409" name="Image 409" descr="Picture"/>
        <cNvPicPr/>
      </nvPicPr>
      <blipFill>
        <a:blip xmlns:a="http://schemas.openxmlformats.org/drawingml/2006/main" xmlns:r="http://schemas.openxmlformats.org/officeDocument/2006/relationships" cstate="print" r:embed="rId409"/>
        <a:stretch xmlns:a="http://schemas.openxmlformats.org/drawingml/2006/main">
          <a:fillRect/>
        </a:stretch>
      </blipFill>
      <spPr>
        <a:prstGeom xmlns:a="http://schemas.openxmlformats.org/drawingml/2006/main" prst="rect"/>
      </spPr>
    </pic>
    <clientData/>
  </twoCellAnchor>
  <twoCellAnchor editAs="twoCell">
    <from>
      <col>0</col>
      <colOff>85725</colOff>
      <row>411</row>
      <rowOff>85725</rowOff>
    </from>
    <to>
      <col>1</col>
      <colOff>-85725</colOff>
      <row>412</row>
      <rowOff>-85725</rowOff>
    </to>
    <pic>
      <nvPicPr>
        <cNvPr id="410" name="Image 410" descr="Picture"/>
        <cNvPicPr/>
      </nvPicPr>
      <blipFill>
        <a:blip xmlns:a="http://schemas.openxmlformats.org/drawingml/2006/main" xmlns:r="http://schemas.openxmlformats.org/officeDocument/2006/relationships" cstate="print" r:embed="rId410"/>
        <a:stretch xmlns:a="http://schemas.openxmlformats.org/drawingml/2006/main">
          <a:fillRect/>
        </a:stretch>
      </blipFill>
      <spPr>
        <a:prstGeom xmlns:a="http://schemas.openxmlformats.org/drawingml/2006/main" prst="rect"/>
      </spPr>
    </pic>
    <clientData/>
  </twoCellAnchor>
  <twoCellAnchor editAs="twoCell">
    <from>
      <col>0</col>
      <colOff>85725</colOff>
      <row>412</row>
      <rowOff>85725</rowOff>
    </from>
    <to>
      <col>1</col>
      <colOff>-85725</colOff>
      <row>413</row>
      <rowOff>-85725</rowOff>
    </to>
    <pic>
      <nvPicPr>
        <cNvPr id="411" name="Image 411" descr="Picture"/>
        <cNvPicPr/>
      </nvPicPr>
      <blipFill>
        <a:blip xmlns:a="http://schemas.openxmlformats.org/drawingml/2006/main" xmlns:r="http://schemas.openxmlformats.org/officeDocument/2006/relationships" cstate="print" r:embed="rId411"/>
        <a:stretch xmlns:a="http://schemas.openxmlformats.org/drawingml/2006/main">
          <a:fillRect/>
        </a:stretch>
      </blipFill>
      <spPr>
        <a:prstGeom xmlns:a="http://schemas.openxmlformats.org/drawingml/2006/main" prst="rect"/>
      </spPr>
    </pic>
    <clientData/>
  </twoCellAnchor>
  <twoCellAnchor editAs="twoCell">
    <from>
      <col>0</col>
      <colOff>85725</colOff>
      <row>413</row>
      <rowOff>85725</rowOff>
    </from>
    <to>
      <col>1</col>
      <colOff>-85725</colOff>
      <row>414</row>
      <rowOff>-85725</rowOff>
    </to>
    <pic>
      <nvPicPr>
        <cNvPr id="412" name="Image 412" descr="Picture"/>
        <cNvPicPr/>
      </nvPicPr>
      <blipFill>
        <a:blip xmlns:a="http://schemas.openxmlformats.org/drawingml/2006/main" xmlns:r="http://schemas.openxmlformats.org/officeDocument/2006/relationships" cstate="print" r:embed="rId412"/>
        <a:stretch xmlns:a="http://schemas.openxmlformats.org/drawingml/2006/main">
          <a:fillRect/>
        </a:stretch>
      </blipFill>
      <spPr>
        <a:prstGeom xmlns:a="http://schemas.openxmlformats.org/drawingml/2006/main" prst="rect"/>
      </spPr>
    </pic>
    <clientData/>
  </twoCellAnchor>
  <twoCellAnchor editAs="twoCell">
    <from>
      <col>0</col>
      <colOff>85725</colOff>
      <row>414</row>
      <rowOff>85725</rowOff>
    </from>
    <to>
      <col>1</col>
      <colOff>-85725</colOff>
      <row>415</row>
      <rowOff>-85725</rowOff>
    </to>
    <pic>
      <nvPicPr>
        <cNvPr id="413" name="Image 413" descr="Picture"/>
        <cNvPicPr/>
      </nvPicPr>
      <blipFill>
        <a:blip xmlns:a="http://schemas.openxmlformats.org/drawingml/2006/main" xmlns:r="http://schemas.openxmlformats.org/officeDocument/2006/relationships" cstate="print" r:embed="rId413"/>
        <a:stretch xmlns:a="http://schemas.openxmlformats.org/drawingml/2006/main">
          <a:fillRect/>
        </a:stretch>
      </blipFill>
      <spPr>
        <a:prstGeom xmlns:a="http://schemas.openxmlformats.org/drawingml/2006/main" prst="rect"/>
      </spPr>
    </pic>
    <clientData/>
  </twoCellAnchor>
  <twoCellAnchor editAs="twoCell">
    <from>
      <col>0</col>
      <colOff>85725</colOff>
      <row>415</row>
      <rowOff>85725</rowOff>
    </from>
    <to>
      <col>1</col>
      <colOff>-85725</colOff>
      <row>416</row>
      <rowOff>-85725</rowOff>
    </to>
    <pic>
      <nvPicPr>
        <cNvPr id="414" name="Image 414" descr="Picture"/>
        <cNvPicPr/>
      </nvPicPr>
      <blipFill>
        <a:blip xmlns:a="http://schemas.openxmlformats.org/drawingml/2006/main" xmlns:r="http://schemas.openxmlformats.org/officeDocument/2006/relationships" cstate="print" r:embed="rId414"/>
        <a:stretch xmlns:a="http://schemas.openxmlformats.org/drawingml/2006/main">
          <a:fillRect/>
        </a:stretch>
      </blipFill>
      <spPr>
        <a:prstGeom xmlns:a="http://schemas.openxmlformats.org/drawingml/2006/main" prst="rect"/>
      </spPr>
    </pic>
    <clientData/>
  </twoCellAnchor>
  <twoCellAnchor editAs="twoCell">
    <from>
      <col>0</col>
      <colOff>85725</colOff>
      <row>416</row>
      <rowOff>85725</rowOff>
    </from>
    <to>
      <col>1</col>
      <colOff>-85725</colOff>
      <row>417</row>
      <rowOff>-85725</rowOff>
    </to>
    <pic>
      <nvPicPr>
        <cNvPr id="415" name="Image 415" descr="Picture"/>
        <cNvPicPr/>
      </nvPicPr>
      <blipFill>
        <a:blip xmlns:a="http://schemas.openxmlformats.org/drawingml/2006/main" xmlns:r="http://schemas.openxmlformats.org/officeDocument/2006/relationships" cstate="print" r:embed="rId415"/>
        <a:stretch xmlns:a="http://schemas.openxmlformats.org/drawingml/2006/main">
          <a:fillRect/>
        </a:stretch>
      </blipFill>
      <spPr>
        <a:prstGeom xmlns:a="http://schemas.openxmlformats.org/drawingml/2006/main" prst="rect"/>
      </spPr>
    </pic>
    <clientData/>
  </twoCellAnchor>
  <twoCellAnchor editAs="twoCell">
    <from>
      <col>0</col>
      <colOff>85725</colOff>
      <row>417</row>
      <rowOff>85725</rowOff>
    </from>
    <to>
      <col>1</col>
      <colOff>-85725</colOff>
      <row>418</row>
      <rowOff>-85725</rowOff>
    </to>
    <pic>
      <nvPicPr>
        <cNvPr id="416" name="Image 416" descr="Picture"/>
        <cNvPicPr/>
      </nvPicPr>
      <blipFill>
        <a:blip xmlns:a="http://schemas.openxmlformats.org/drawingml/2006/main" xmlns:r="http://schemas.openxmlformats.org/officeDocument/2006/relationships" cstate="print" r:embed="rId416"/>
        <a:stretch xmlns:a="http://schemas.openxmlformats.org/drawingml/2006/main">
          <a:fillRect/>
        </a:stretch>
      </blipFill>
      <spPr>
        <a:prstGeom xmlns:a="http://schemas.openxmlformats.org/drawingml/2006/main" prst="rect"/>
      </spPr>
    </pic>
    <clientData/>
  </twoCellAnchor>
  <twoCellAnchor editAs="twoCell">
    <from>
      <col>0</col>
      <colOff>85725</colOff>
      <row>418</row>
      <rowOff>85725</rowOff>
    </from>
    <to>
      <col>1</col>
      <colOff>-85725</colOff>
      <row>419</row>
      <rowOff>-85725</rowOff>
    </to>
    <pic>
      <nvPicPr>
        <cNvPr id="417" name="Image 417" descr="Picture"/>
        <cNvPicPr/>
      </nvPicPr>
      <blipFill>
        <a:blip xmlns:a="http://schemas.openxmlformats.org/drawingml/2006/main" xmlns:r="http://schemas.openxmlformats.org/officeDocument/2006/relationships" cstate="print" r:embed="rId417"/>
        <a:stretch xmlns:a="http://schemas.openxmlformats.org/drawingml/2006/main">
          <a:fillRect/>
        </a:stretch>
      </blipFill>
      <spPr>
        <a:prstGeom xmlns:a="http://schemas.openxmlformats.org/drawingml/2006/main" prst="rect"/>
      </spPr>
    </pic>
    <clientData/>
  </twoCellAnchor>
  <twoCellAnchor editAs="twoCell">
    <from>
      <col>0</col>
      <colOff>85725</colOff>
      <row>419</row>
      <rowOff>85725</rowOff>
    </from>
    <to>
      <col>1</col>
      <colOff>-85725</colOff>
      <row>420</row>
      <rowOff>-85725</rowOff>
    </to>
    <pic>
      <nvPicPr>
        <cNvPr id="418" name="Image 418" descr="Picture"/>
        <cNvPicPr/>
      </nvPicPr>
      <blipFill>
        <a:blip xmlns:a="http://schemas.openxmlformats.org/drawingml/2006/main" xmlns:r="http://schemas.openxmlformats.org/officeDocument/2006/relationships" cstate="print" r:embed="rId418"/>
        <a:stretch xmlns:a="http://schemas.openxmlformats.org/drawingml/2006/main">
          <a:fillRect/>
        </a:stretch>
      </blipFill>
      <spPr>
        <a:prstGeom xmlns:a="http://schemas.openxmlformats.org/drawingml/2006/main" prst="rect"/>
      </spPr>
    </pic>
    <clientData/>
  </twoCellAnchor>
  <twoCellAnchor editAs="twoCell">
    <from>
      <col>0</col>
      <colOff>85725</colOff>
      <row>420</row>
      <rowOff>85725</rowOff>
    </from>
    <to>
      <col>1</col>
      <colOff>-85725</colOff>
      <row>421</row>
      <rowOff>-85725</rowOff>
    </to>
    <pic>
      <nvPicPr>
        <cNvPr id="419" name="Image 419" descr="Picture"/>
        <cNvPicPr/>
      </nvPicPr>
      <blipFill>
        <a:blip xmlns:a="http://schemas.openxmlformats.org/drawingml/2006/main" xmlns:r="http://schemas.openxmlformats.org/officeDocument/2006/relationships" cstate="print" r:embed="rId419"/>
        <a:stretch xmlns:a="http://schemas.openxmlformats.org/drawingml/2006/main">
          <a:fillRect/>
        </a:stretch>
      </blipFill>
      <spPr>
        <a:prstGeom xmlns:a="http://schemas.openxmlformats.org/drawingml/2006/main" prst="rect"/>
      </spPr>
    </pic>
    <clientData/>
  </twoCellAnchor>
  <twoCellAnchor editAs="twoCell">
    <from>
      <col>0</col>
      <colOff>85725</colOff>
      <row>421</row>
      <rowOff>85725</rowOff>
    </from>
    <to>
      <col>1</col>
      <colOff>-85725</colOff>
      <row>422</row>
      <rowOff>-85725</rowOff>
    </to>
    <pic>
      <nvPicPr>
        <cNvPr id="420" name="Image 420" descr="Picture"/>
        <cNvPicPr/>
      </nvPicPr>
      <blipFill>
        <a:blip xmlns:a="http://schemas.openxmlformats.org/drawingml/2006/main" xmlns:r="http://schemas.openxmlformats.org/officeDocument/2006/relationships" cstate="print" r:embed="rId420"/>
        <a:stretch xmlns:a="http://schemas.openxmlformats.org/drawingml/2006/main">
          <a:fillRect/>
        </a:stretch>
      </blipFill>
      <spPr>
        <a:prstGeom xmlns:a="http://schemas.openxmlformats.org/drawingml/2006/main" prst="rect"/>
      </spPr>
    </pic>
    <clientData/>
  </twoCellAnchor>
  <twoCellAnchor editAs="twoCell">
    <from>
      <col>0</col>
      <colOff>85725</colOff>
      <row>422</row>
      <rowOff>85725</rowOff>
    </from>
    <to>
      <col>1</col>
      <colOff>-85725</colOff>
      <row>423</row>
      <rowOff>-85725</rowOff>
    </to>
    <pic>
      <nvPicPr>
        <cNvPr id="421" name="Image 421" descr="Picture"/>
        <cNvPicPr/>
      </nvPicPr>
      <blipFill>
        <a:blip xmlns:a="http://schemas.openxmlformats.org/drawingml/2006/main" xmlns:r="http://schemas.openxmlformats.org/officeDocument/2006/relationships" cstate="print" r:embed="rId421"/>
        <a:stretch xmlns:a="http://schemas.openxmlformats.org/drawingml/2006/main">
          <a:fillRect/>
        </a:stretch>
      </blipFill>
      <spPr>
        <a:prstGeom xmlns:a="http://schemas.openxmlformats.org/drawingml/2006/main" prst="rect"/>
      </spPr>
    </pic>
    <clientData/>
  </twoCellAnchor>
  <twoCellAnchor editAs="twoCell">
    <from>
      <col>0</col>
      <colOff>85725</colOff>
      <row>423</row>
      <rowOff>85725</rowOff>
    </from>
    <to>
      <col>1</col>
      <colOff>-85725</colOff>
      <row>424</row>
      <rowOff>-85725</rowOff>
    </to>
    <pic>
      <nvPicPr>
        <cNvPr id="422" name="Image 422" descr="Picture"/>
        <cNvPicPr/>
      </nvPicPr>
      <blipFill>
        <a:blip xmlns:a="http://schemas.openxmlformats.org/drawingml/2006/main" xmlns:r="http://schemas.openxmlformats.org/officeDocument/2006/relationships" cstate="print" r:embed="rId422"/>
        <a:stretch xmlns:a="http://schemas.openxmlformats.org/drawingml/2006/main">
          <a:fillRect/>
        </a:stretch>
      </blipFill>
      <spPr>
        <a:prstGeom xmlns:a="http://schemas.openxmlformats.org/drawingml/2006/main" prst="rect"/>
      </spPr>
    </pic>
    <clientData/>
  </twoCellAnchor>
  <twoCellAnchor editAs="twoCell">
    <from>
      <col>0</col>
      <colOff>85725</colOff>
      <row>424</row>
      <rowOff>85725</rowOff>
    </from>
    <to>
      <col>1</col>
      <colOff>-85725</colOff>
      <row>425</row>
      <rowOff>-85725</rowOff>
    </to>
    <pic>
      <nvPicPr>
        <cNvPr id="423" name="Image 423" descr="Picture"/>
        <cNvPicPr/>
      </nvPicPr>
      <blipFill>
        <a:blip xmlns:a="http://schemas.openxmlformats.org/drawingml/2006/main" xmlns:r="http://schemas.openxmlformats.org/officeDocument/2006/relationships" cstate="print" r:embed="rId423"/>
        <a:stretch xmlns:a="http://schemas.openxmlformats.org/drawingml/2006/main">
          <a:fillRect/>
        </a:stretch>
      </blipFill>
      <spPr>
        <a:prstGeom xmlns:a="http://schemas.openxmlformats.org/drawingml/2006/main" prst="rect"/>
      </spPr>
    </pic>
    <clientData/>
  </twoCellAnchor>
  <twoCellAnchor editAs="twoCell">
    <from>
      <col>0</col>
      <colOff>85725</colOff>
      <row>425</row>
      <rowOff>85725</rowOff>
    </from>
    <to>
      <col>1</col>
      <colOff>-85725</colOff>
      <row>426</row>
      <rowOff>-85725</rowOff>
    </to>
    <pic>
      <nvPicPr>
        <cNvPr id="424" name="Image 424" descr="Picture"/>
        <cNvPicPr/>
      </nvPicPr>
      <blipFill>
        <a:blip xmlns:a="http://schemas.openxmlformats.org/drawingml/2006/main" xmlns:r="http://schemas.openxmlformats.org/officeDocument/2006/relationships" cstate="print" r:embed="rId424"/>
        <a:stretch xmlns:a="http://schemas.openxmlformats.org/drawingml/2006/main">
          <a:fillRect/>
        </a:stretch>
      </blipFill>
      <spPr>
        <a:prstGeom xmlns:a="http://schemas.openxmlformats.org/drawingml/2006/main" prst="rect"/>
      </spPr>
    </pic>
    <clientData/>
  </twoCellAnchor>
  <twoCellAnchor editAs="twoCell">
    <from>
      <col>0</col>
      <colOff>85725</colOff>
      <row>426</row>
      <rowOff>85725</rowOff>
    </from>
    <to>
      <col>1</col>
      <colOff>-85725</colOff>
      <row>427</row>
      <rowOff>-85725</rowOff>
    </to>
    <pic>
      <nvPicPr>
        <cNvPr id="425" name="Image 425" descr="Picture"/>
        <cNvPicPr/>
      </nvPicPr>
      <blipFill>
        <a:blip xmlns:a="http://schemas.openxmlformats.org/drawingml/2006/main" xmlns:r="http://schemas.openxmlformats.org/officeDocument/2006/relationships" cstate="print" r:embed="rId425"/>
        <a:stretch xmlns:a="http://schemas.openxmlformats.org/drawingml/2006/main">
          <a:fillRect/>
        </a:stretch>
      </blipFill>
      <spPr>
        <a:prstGeom xmlns:a="http://schemas.openxmlformats.org/drawingml/2006/main" prst="rect"/>
      </spPr>
    </pic>
    <clientData/>
  </twoCellAnchor>
  <twoCellAnchor editAs="twoCell">
    <from>
      <col>0</col>
      <colOff>85725</colOff>
      <row>427</row>
      <rowOff>85725</rowOff>
    </from>
    <to>
      <col>1</col>
      <colOff>-85725</colOff>
      <row>428</row>
      <rowOff>-85725</rowOff>
    </to>
    <pic>
      <nvPicPr>
        <cNvPr id="426" name="Image 426" descr="Picture"/>
        <cNvPicPr/>
      </nvPicPr>
      <blipFill>
        <a:blip xmlns:a="http://schemas.openxmlformats.org/drawingml/2006/main" xmlns:r="http://schemas.openxmlformats.org/officeDocument/2006/relationships" cstate="print" r:embed="rId426"/>
        <a:stretch xmlns:a="http://schemas.openxmlformats.org/drawingml/2006/main">
          <a:fillRect/>
        </a:stretch>
      </blipFill>
      <spPr>
        <a:prstGeom xmlns:a="http://schemas.openxmlformats.org/drawingml/2006/main" prst="rect"/>
      </spPr>
    </pic>
    <clientData/>
  </twoCellAnchor>
  <twoCellAnchor editAs="twoCell">
    <from>
      <col>0</col>
      <colOff>85725</colOff>
      <row>428</row>
      <rowOff>85725</rowOff>
    </from>
    <to>
      <col>1</col>
      <colOff>-85725</colOff>
      <row>429</row>
      <rowOff>-85725</rowOff>
    </to>
    <pic>
      <nvPicPr>
        <cNvPr id="427" name="Image 427" descr="Picture"/>
        <cNvPicPr/>
      </nvPicPr>
      <blipFill>
        <a:blip xmlns:a="http://schemas.openxmlformats.org/drawingml/2006/main" xmlns:r="http://schemas.openxmlformats.org/officeDocument/2006/relationships" cstate="print" r:embed="rId427"/>
        <a:stretch xmlns:a="http://schemas.openxmlformats.org/drawingml/2006/main">
          <a:fillRect/>
        </a:stretch>
      </blipFill>
      <spPr>
        <a:prstGeom xmlns:a="http://schemas.openxmlformats.org/drawingml/2006/main" prst="rect"/>
      </spPr>
    </pic>
    <clientData/>
  </twoCellAnchor>
  <twoCellAnchor editAs="twoCell">
    <from>
      <col>0</col>
      <colOff>85725</colOff>
      <row>429</row>
      <rowOff>85725</rowOff>
    </from>
    <to>
      <col>1</col>
      <colOff>-85725</colOff>
      <row>430</row>
      <rowOff>-85725</rowOff>
    </to>
    <pic>
      <nvPicPr>
        <cNvPr id="428" name="Image 428" descr="Picture"/>
        <cNvPicPr/>
      </nvPicPr>
      <blipFill>
        <a:blip xmlns:a="http://schemas.openxmlformats.org/drawingml/2006/main" xmlns:r="http://schemas.openxmlformats.org/officeDocument/2006/relationships" cstate="print" r:embed="rId428"/>
        <a:stretch xmlns:a="http://schemas.openxmlformats.org/drawingml/2006/main">
          <a:fillRect/>
        </a:stretch>
      </blipFill>
      <spPr>
        <a:prstGeom xmlns:a="http://schemas.openxmlformats.org/drawingml/2006/main" prst="rect"/>
      </spPr>
    </pic>
    <clientData/>
  </twoCellAnchor>
  <twoCellAnchor editAs="twoCell">
    <from>
      <col>0</col>
      <colOff>85725</colOff>
      <row>430</row>
      <rowOff>85725</rowOff>
    </from>
    <to>
      <col>1</col>
      <colOff>-85725</colOff>
      <row>431</row>
      <rowOff>-85725</rowOff>
    </to>
    <pic>
      <nvPicPr>
        <cNvPr id="429" name="Image 429" descr="Picture"/>
        <cNvPicPr/>
      </nvPicPr>
      <blipFill>
        <a:blip xmlns:a="http://schemas.openxmlformats.org/drawingml/2006/main" xmlns:r="http://schemas.openxmlformats.org/officeDocument/2006/relationships" cstate="print" r:embed="rId429"/>
        <a:stretch xmlns:a="http://schemas.openxmlformats.org/drawingml/2006/main">
          <a:fillRect/>
        </a:stretch>
      </blipFill>
      <spPr>
        <a:prstGeom xmlns:a="http://schemas.openxmlformats.org/drawingml/2006/main" prst="rect"/>
      </spPr>
    </pic>
    <clientData/>
  </twoCellAnchor>
  <twoCellAnchor editAs="twoCell">
    <from>
      <col>0</col>
      <colOff>85725</colOff>
      <row>431</row>
      <rowOff>85725</rowOff>
    </from>
    <to>
      <col>1</col>
      <colOff>-85725</colOff>
      <row>432</row>
      <rowOff>-85725</rowOff>
    </to>
    <pic>
      <nvPicPr>
        <cNvPr id="430" name="Image 430" descr="Picture"/>
        <cNvPicPr/>
      </nvPicPr>
      <blipFill>
        <a:blip xmlns:a="http://schemas.openxmlformats.org/drawingml/2006/main" xmlns:r="http://schemas.openxmlformats.org/officeDocument/2006/relationships" cstate="print" r:embed="rId430"/>
        <a:stretch xmlns:a="http://schemas.openxmlformats.org/drawingml/2006/main">
          <a:fillRect/>
        </a:stretch>
      </blipFill>
      <spPr>
        <a:prstGeom xmlns:a="http://schemas.openxmlformats.org/drawingml/2006/main" prst="rect"/>
      </spPr>
    </pic>
    <clientData/>
  </twoCellAnchor>
  <twoCellAnchor editAs="twoCell">
    <from>
      <col>0</col>
      <colOff>85725</colOff>
      <row>432</row>
      <rowOff>85725</rowOff>
    </from>
    <to>
      <col>1</col>
      <colOff>-85725</colOff>
      <row>433</row>
      <rowOff>-85725</rowOff>
    </to>
    <pic>
      <nvPicPr>
        <cNvPr id="431" name="Image 431" descr="Picture"/>
        <cNvPicPr/>
      </nvPicPr>
      <blipFill>
        <a:blip xmlns:a="http://schemas.openxmlformats.org/drawingml/2006/main" xmlns:r="http://schemas.openxmlformats.org/officeDocument/2006/relationships" cstate="print" r:embed="rId431"/>
        <a:stretch xmlns:a="http://schemas.openxmlformats.org/drawingml/2006/main">
          <a:fillRect/>
        </a:stretch>
      </blipFill>
      <spPr>
        <a:prstGeom xmlns:a="http://schemas.openxmlformats.org/drawingml/2006/main" prst="rect"/>
      </spPr>
    </pic>
    <clientData/>
  </twoCellAnchor>
  <twoCellAnchor editAs="twoCell">
    <from>
      <col>0</col>
      <colOff>85725</colOff>
      <row>433</row>
      <rowOff>85725</rowOff>
    </from>
    <to>
      <col>1</col>
      <colOff>-85725</colOff>
      <row>434</row>
      <rowOff>-85725</rowOff>
    </to>
    <pic>
      <nvPicPr>
        <cNvPr id="432" name="Image 432" descr="Picture"/>
        <cNvPicPr/>
      </nvPicPr>
      <blipFill>
        <a:blip xmlns:a="http://schemas.openxmlformats.org/drawingml/2006/main" xmlns:r="http://schemas.openxmlformats.org/officeDocument/2006/relationships" cstate="print" r:embed="rId432"/>
        <a:stretch xmlns:a="http://schemas.openxmlformats.org/drawingml/2006/main">
          <a:fillRect/>
        </a:stretch>
      </blipFill>
      <spPr>
        <a:prstGeom xmlns:a="http://schemas.openxmlformats.org/drawingml/2006/main" prst="rect"/>
      </spPr>
    </pic>
    <clientData/>
  </twoCellAnchor>
  <twoCellAnchor editAs="twoCell">
    <from>
      <col>0</col>
      <colOff>85725</colOff>
      <row>434</row>
      <rowOff>85725</rowOff>
    </from>
    <to>
      <col>1</col>
      <colOff>-85725</colOff>
      <row>435</row>
      <rowOff>-85725</rowOff>
    </to>
    <pic>
      <nvPicPr>
        <cNvPr id="433" name="Image 433" descr="Picture"/>
        <cNvPicPr/>
      </nvPicPr>
      <blipFill>
        <a:blip xmlns:a="http://schemas.openxmlformats.org/drawingml/2006/main" xmlns:r="http://schemas.openxmlformats.org/officeDocument/2006/relationships" cstate="print" r:embed="rId433"/>
        <a:stretch xmlns:a="http://schemas.openxmlformats.org/drawingml/2006/main">
          <a:fillRect/>
        </a:stretch>
      </blipFill>
      <spPr>
        <a:prstGeom xmlns:a="http://schemas.openxmlformats.org/drawingml/2006/main" prst="rect"/>
      </spPr>
    </pic>
    <clientData/>
  </twoCellAnchor>
  <twoCellAnchor editAs="twoCell">
    <from>
      <col>0</col>
      <colOff>85725</colOff>
      <row>435</row>
      <rowOff>85725</rowOff>
    </from>
    <to>
      <col>1</col>
      <colOff>-85725</colOff>
      <row>436</row>
      <rowOff>-85725</rowOff>
    </to>
    <pic>
      <nvPicPr>
        <cNvPr id="434" name="Image 434" descr="Picture"/>
        <cNvPicPr/>
      </nvPicPr>
      <blipFill>
        <a:blip xmlns:a="http://schemas.openxmlformats.org/drawingml/2006/main" xmlns:r="http://schemas.openxmlformats.org/officeDocument/2006/relationships" cstate="print" r:embed="rId434"/>
        <a:stretch xmlns:a="http://schemas.openxmlformats.org/drawingml/2006/main">
          <a:fillRect/>
        </a:stretch>
      </blipFill>
      <spPr>
        <a:prstGeom xmlns:a="http://schemas.openxmlformats.org/drawingml/2006/main" prst="rect"/>
      </spPr>
    </pic>
    <clientData/>
  </twoCellAnchor>
  <twoCellAnchor editAs="twoCell">
    <from>
      <col>0</col>
      <colOff>85725</colOff>
      <row>436</row>
      <rowOff>85725</rowOff>
    </from>
    <to>
      <col>1</col>
      <colOff>-85725</colOff>
      <row>437</row>
      <rowOff>-85725</rowOff>
    </to>
    <pic>
      <nvPicPr>
        <cNvPr id="435" name="Image 435" descr="Picture"/>
        <cNvPicPr/>
      </nvPicPr>
      <blipFill>
        <a:blip xmlns:a="http://schemas.openxmlformats.org/drawingml/2006/main" xmlns:r="http://schemas.openxmlformats.org/officeDocument/2006/relationships" cstate="print" r:embed="rId435"/>
        <a:stretch xmlns:a="http://schemas.openxmlformats.org/drawingml/2006/main">
          <a:fillRect/>
        </a:stretch>
      </blipFill>
      <spPr>
        <a:prstGeom xmlns:a="http://schemas.openxmlformats.org/drawingml/2006/main" prst="rect"/>
      </spPr>
    </pic>
    <clientData/>
  </twoCellAnchor>
  <twoCellAnchor editAs="twoCell">
    <from>
      <col>0</col>
      <colOff>85725</colOff>
      <row>437</row>
      <rowOff>85725</rowOff>
    </from>
    <to>
      <col>1</col>
      <colOff>-85725</colOff>
      <row>438</row>
      <rowOff>-85725</rowOff>
    </to>
    <pic>
      <nvPicPr>
        <cNvPr id="436" name="Image 436" descr="Picture"/>
        <cNvPicPr/>
      </nvPicPr>
      <blipFill>
        <a:blip xmlns:a="http://schemas.openxmlformats.org/drawingml/2006/main" xmlns:r="http://schemas.openxmlformats.org/officeDocument/2006/relationships" cstate="print" r:embed="rId436"/>
        <a:stretch xmlns:a="http://schemas.openxmlformats.org/drawingml/2006/main">
          <a:fillRect/>
        </a:stretch>
      </blipFill>
      <spPr>
        <a:prstGeom xmlns:a="http://schemas.openxmlformats.org/drawingml/2006/main" prst="rect"/>
      </spPr>
    </pic>
    <clientData/>
  </twoCellAnchor>
  <twoCellAnchor editAs="twoCell">
    <from>
      <col>0</col>
      <colOff>85725</colOff>
      <row>438</row>
      <rowOff>85725</rowOff>
    </from>
    <to>
      <col>1</col>
      <colOff>-85725</colOff>
      <row>439</row>
      <rowOff>-85725</rowOff>
    </to>
    <pic>
      <nvPicPr>
        <cNvPr id="437" name="Image 437" descr="Picture"/>
        <cNvPicPr/>
      </nvPicPr>
      <blipFill>
        <a:blip xmlns:a="http://schemas.openxmlformats.org/drawingml/2006/main" xmlns:r="http://schemas.openxmlformats.org/officeDocument/2006/relationships" cstate="print" r:embed="rId437"/>
        <a:stretch xmlns:a="http://schemas.openxmlformats.org/drawingml/2006/main">
          <a:fillRect/>
        </a:stretch>
      </blipFill>
      <spPr>
        <a:prstGeom xmlns:a="http://schemas.openxmlformats.org/drawingml/2006/main" prst="rect"/>
      </spPr>
    </pic>
    <clientData/>
  </twoCellAnchor>
  <twoCellAnchor editAs="twoCell">
    <from>
      <col>0</col>
      <colOff>85725</colOff>
      <row>439</row>
      <rowOff>85725</rowOff>
    </from>
    <to>
      <col>1</col>
      <colOff>-85725</colOff>
      <row>440</row>
      <rowOff>-85725</rowOff>
    </to>
    <pic>
      <nvPicPr>
        <cNvPr id="438" name="Image 438" descr="Picture"/>
        <cNvPicPr/>
      </nvPicPr>
      <blipFill>
        <a:blip xmlns:a="http://schemas.openxmlformats.org/drawingml/2006/main" xmlns:r="http://schemas.openxmlformats.org/officeDocument/2006/relationships" cstate="print" r:embed="rId438"/>
        <a:stretch xmlns:a="http://schemas.openxmlformats.org/drawingml/2006/main">
          <a:fillRect/>
        </a:stretch>
      </blipFill>
      <spPr>
        <a:prstGeom xmlns:a="http://schemas.openxmlformats.org/drawingml/2006/main" prst="rect"/>
      </spPr>
    </pic>
    <clientData/>
  </twoCellAnchor>
  <twoCellAnchor editAs="twoCell">
    <from>
      <col>0</col>
      <colOff>85725</colOff>
      <row>440</row>
      <rowOff>85725</rowOff>
    </from>
    <to>
      <col>1</col>
      <colOff>-85725</colOff>
      <row>441</row>
      <rowOff>-85725</rowOff>
    </to>
    <pic>
      <nvPicPr>
        <cNvPr id="439" name="Image 439" descr="Picture"/>
        <cNvPicPr/>
      </nvPicPr>
      <blipFill>
        <a:blip xmlns:a="http://schemas.openxmlformats.org/drawingml/2006/main" xmlns:r="http://schemas.openxmlformats.org/officeDocument/2006/relationships" cstate="print" r:embed="rId439"/>
        <a:stretch xmlns:a="http://schemas.openxmlformats.org/drawingml/2006/main">
          <a:fillRect/>
        </a:stretch>
      </blipFill>
      <spPr>
        <a:prstGeom xmlns:a="http://schemas.openxmlformats.org/drawingml/2006/main" prst="rect"/>
      </spPr>
    </pic>
    <clientData/>
  </twoCellAnchor>
  <twoCellAnchor editAs="twoCell">
    <from>
      <col>0</col>
      <colOff>85725</colOff>
      <row>441</row>
      <rowOff>85725</rowOff>
    </from>
    <to>
      <col>1</col>
      <colOff>-85725</colOff>
      <row>442</row>
      <rowOff>-85725</rowOff>
    </to>
    <pic>
      <nvPicPr>
        <cNvPr id="440" name="Image 440" descr="Picture"/>
        <cNvPicPr/>
      </nvPicPr>
      <blipFill>
        <a:blip xmlns:a="http://schemas.openxmlformats.org/drawingml/2006/main" xmlns:r="http://schemas.openxmlformats.org/officeDocument/2006/relationships" cstate="print" r:embed="rId440"/>
        <a:stretch xmlns:a="http://schemas.openxmlformats.org/drawingml/2006/main">
          <a:fillRect/>
        </a:stretch>
      </blipFill>
      <spPr>
        <a:prstGeom xmlns:a="http://schemas.openxmlformats.org/drawingml/2006/main" prst="rect"/>
      </spPr>
    </pic>
    <clientData/>
  </twoCellAnchor>
  <twoCellAnchor editAs="twoCell">
    <from>
      <col>0</col>
      <colOff>85725</colOff>
      <row>442</row>
      <rowOff>85725</rowOff>
    </from>
    <to>
      <col>1</col>
      <colOff>-85725</colOff>
      <row>443</row>
      <rowOff>-85725</rowOff>
    </to>
    <pic>
      <nvPicPr>
        <cNvPr id="441" name="Image 441" descr="Picture"/>
        <cNvPicPr/>
      </nvPicPr>
      <blipFill>
        <a:blip xmlns:a="http://schemas.openxmlformats.org/drawingml/2006/main" xmlns:r="http://schemas.openxmlformats.org/officeDocument/2006/relationships" cstate="print" r:embed="rId441"/>
        <a:stretch xmlns:a="http://schemas.openxmlformats.org/drawingml/2006/main">
          <a:fillRect/>
        </a:stretch>
      </blipFill>
      <spPr>
        <a:prstGeom xmlns:a="http://schemas.openxmlformats.org/drawingml/2006/main" prst="rect"/>
      </spPr>
    </pic>
    <clientData/>
  </twoCellAnchor>
  <twoCellAnchor editAs="twoCell">
    <from>
      <col>0</col>
      <colOff>85725</colOff>
      <row>443</row>
      <rowOff>85725</rowOff>
    </from>
    <to>
      <col>1</col>
      <colOff>-85725</colOff>
      <row>444</row>
      <rowOff>-85725</rowOff>
    </to>
    <pic>
      <nvPicPr>
        <cNvPr id="442" name="Image 442" descr="Picture"/>
        <cNvPicPr/>
      </nvPicPr>
      <blipFill>
        <a:blip xmlns:a="http://schemas.openxmlformats.org/drawingml/2006/main" xmlns:r="http://schemas.openxmlformats.org/officeDocument/2006/relationships" cstate="print" r:embed="rId442"/>
        <a:stretch xmlns:a="http://schemas.openxmlformats.org/drawingml/2006/main">
          <a:fillRect/>
        </a:stretch>
      </blipFill>
      <spPr>
        <a:prstGeom xmlns:a="http://schemas.openxmlformats.org/drawingml/2006/main" prst="rect"/>
      </spPr>
    </pic>
    <clientData/>
  </twoCellAnchor>
  <twoCellAnchor editAs="twoCell">
    <from>
      <col>0</col>
      <colOff>85725</colOff>
      <row>444</row>
      <rowOff>85725</rowOff>
    </from>
    <to>
      <col>1</col>
      <colOff>-85725</colOff>
      <row>445</row>
      <rowOff>-85725</rowOff>
    </to>
    <pic>
      <nvPicPr>
        <cNvPr id="443" name="Image 443" descr="Picture"/>
        <cNvPicPr/>
      </nvPicPr>
      <blipFill>
        <a:blip xmlns:a="http://schemas.openxmlformats.org/drawingml/2006/main" xmlns:r="http://schemas.openxmlformats.org/officeDocument/2006/relationships" cstate="print" r:embed="rId443"/>
        <a:stretch xmlns:a="http://schemas.openxmlformats.org/drawingml/2006/main">
          <a:fillRect/>
        </a:stretch>
      </blipFill>
      <spPr>
        <a:prstGeom xmlns:a="http://schemas.openxmlformats.org/drawingml/2006/main" prst="rect"/>
      </spPr>
    </pic>
    <clientData/>
  </twoCellAnchor>
  <twoCellAnchor editAs="twoCell">
    <from>
      <col>0</col>
      <colOff>85725</colOff>
      <row>445</row>
      <rowOff>85725</rowOff>
    </from>
    <to>
      <col>1</col>
      <colOff>-85725</colOff>
      <row>446</row>
      <rowOff>-85725</rowOff>
    </to>
    <pic>
      <nvPicPr>
        <cNvPr id="444" name="Image 444" descr="Picture"/>
        <cNvPicPr/>
      </nvPicPr>
      <blipFill>
        <a:blip xmlns:a="http://schemas.openxmlformats.org/drawingml/2006/main" xmlns:r="http://schemas.openxmlformats.org/officeDocument/2006/relationships" cstate="print" r:embed="rId444"/>
        <a:stretch xmlns:a="http://schemas.openxmlformats.org/drawingml/2006/main">
          <a:fillRect/>
        </a:stretch>
      </blipFill>
      <spPr>
        <a:prstGeom xmlns:a="http://schemas.openxmlformats.org/drawingml/2006/main" prst="rect"/>
      </spPr>
    </pic>
    <clientData/>
  </twoCellAnchor>
  <twoCellAnchor editAs="twoCell">
    <from>
      <col>0</col>
      <colOff>85725</colOff>
      <row>446</row>
      <rowOff>85725</rowOff>
    </from>
    <to>
      <col>1</col>
      <colOff>-85725</colOff>
      <row>447</row>
      <rowOff>-85725</rowOff>
    </to>
    <pic>
      <nvPicPr>
        <cNvPr id="445" name="Image 445" descr="Picture"/>
        <cNvPicPr/>
      </nvPicPr>
      <blipFill>
        <a:blip xmlns:a="http://schemas.openxmlformats.org/drawingml/2006/main" xmlns:r="http://schemas.openxmlformats.org/officeDocument/2006/relationships" cstate="print" r:embed="rId445"/>
        <a:stretch xmlns:a="http://schemas.openxmlformats.org/drawingml/2006/main">
          <a:fillRect/>
        </a:stretch>
      </blipFill>
      <spPr>
        <a:prstGeom xmlns:a="http://schemas.openxmlformats.org/drawingml/2006/main" prst="rect"/>
      </spPr>
    </pic>
    <clientData/>
  </twoCellAnchor>
  <twoCellAnchor editAs="twoCell">
    <from>
      <col>0</col>
      <colOff>85725</colOff>
      <row>447</row>
      <rowOff>85725</rowOff>
    </from>
    <to>
      <col>1</col>
      <colOff>-85725</colOff>
      <row>448</row>
      <rowOff>-85725</rowOff>
    </to>
    <pic>
      <nvPicPr>
        <cNvPr id="446" name="Image 446" descr="Picture"/>
        <cNvPicPr/>
      </nvPicPr>
      <blipFill>
        <a:blip xmlns:a="http://schemas.openxmlformats.org/drawingml/2006/main" xmlns:r="http://schemas.openxmlformats.org/officeDocument/2006/relationships" cstate="print" r:embed="rId446"/>
        <a:stretch xmlns:a="http://schemas.openxmlformats.org/drawingml/2006/main">
          <a:fillRect/>
        </a:stretch>
      </blipFill>
      <spPr>
        <a:prstGeom xmlns:a="http://schemas.openxmlformats.org/drawingml/2006/main" prst="rect"/>
      </spPr>
    </pic>
    <clientData/>
  </twoCellAnchor>
  <twoCellAnchor editAs="twoCell">
    <from>
      <col>0</col>
      <colOff>85725</colOff>
      <row>448</row>
      <rowOff>85725</rowOff>
    </from>
    <to>
      <col>1</col>
      <colOff>-85725</colOff>
      <row>449</row>
      <rowOff>-85725</rowOff>
    </to>
    <pic>
      <nvPicPr>
        <cNvPr id="447" name="Image 447" descr="Picture"/>
        <cNvPicPr/>
      </nvPicPr>
      <blipFill>
        <a:blip xmlns:a="http://schemas.openxmlformats.org/drawingml/2006/main" xmlns:r="http://schemas.openxmlformats.org/officeDocument/2006/relationships" cstate="print" r:embed="rId447"/>
        <a:stretch xmlns:a="http://schemas.openxmlformats.org/drawingml/2006/main">
          <a:fillRect/>
        </a:stretch>
      </blipFill>
      <spPr>
        <a:prstGeom xmlns:a="http://schemas.openxmlformats.org/drawingml/2006/main" prst="rect"/>
      </spPr>
    </pic>
    <clientData/>
  </twoCellAnchor>
  <twoCellAnchor editAs="twoCell">
    <from>
      <col>0</col>
      <colOff>85725</colOff>
      <row>449</row>
      <rowOff>85725</rowOff>
    </from>
    <to>
      <col>1</col>
      <colOff>-85725</colOff>
      <row>450</row>
      <rowOff>-85725</rowOff>
    </to>
    <pic>
      <nvPicPr>
        <cNvPr id="448" name="Image 448" descr="Picture"/>
        <cNvPicPr/>
      </nvPicPr>
      <blipFill>
        <a:blip xmlns:a="http://schemas.openxmlformats.org/drawingml/2006/main" xmlns:r="http://schemas.openxmlformats.org/officeDocument/2006/relationships" cstate="print" r:embed="rId448"/>
        <a:stretch xmlns:a="http://schemas.openxmlformats.org/drawingml/2006/main">
          <a:fillRect/>
        </a:stretch>
      </blipFill>
      <spPr>
        <a:prstGeom xmlns:a="http://schemas.openxmlformats.org/drawingml/2006/main" prst="rect"/>
      </spPr>
    </pic>
    <clientData/>
  </twoCellAnchor>
  <twoCellAnchor editAs="twoCell">
    <from>
      <col>0</col>
      <colOff>85725</colOff>
      <row>450</row>
      <rowOff>85725</rowOff>
    </from>
    <to>
      <col>1</col>
      <colOff>-85725</colOff>
      <row>451</row>
      <rowOff>-85725</rowOff>
    </to>
    <pic>
      <nvPicPr>
        <cNvPr id="449" name="Image 449" descr="Picture"/>
        <cNvPicPr/>
      </nvPicPr>
      <blipFill>
        <a:blip xmlns:a="http://schemas.openxmlformats.org/drawingml/2006/main" xmlns:r="http://schemas.openxmlformats.org/officeDocument/2006/relationships" cstate="print" r:embed="rId449"/>
        <a:stretch xmlns:a="http://schemas.openxmlformats.org/drawingml/2006/main">
          <a:fillRect/>
        </a:stretch>
      </blipFill>
      <spPr>
        <a:prstGeom xmlns:a="http://schemas.openxmlformats.org/drawingml/2006/main" prst="rect"/>
      </spPr>
    </pic>
    <clientData/>
  </twoCellAnchor>
  <twoCellAnchor editAs="twoCell">
    <from>
      <col>0</col>
      <colOff>85725</colOff>
      <row>451</row>
      <rowOff>85725</rowOff>
    </from>
    <to>
      <col>1</col>
      <colOff>-85725</colOff>
      <row>452</row>
      <rowOff>-85725</rowOff>
    </to>
    <pic>
      <nvPicPr>
        <cNvPr id="450" name="Image 450" descr="Picture"/>
        <cNvPicPr/>
      </nvPicPr>
      <blipFill>
        <a:blip xmlns:a="http://schemas.openxmlformats.org/drawingml/2006/main" xmlns:r="http://schemas.openxmlformats.org/officeDocument/2006/relationships" cstate="print" r:embed="rId450"/>
        <a:stretch xmlns:a="http://schemas.openxmlformats.org/drawingml/2006/main">
          <a:fillRect/>
        </a:stretch>
      </blipFill>
      <spPr>
        <a:prstGeom xmlns:a="http://schemas.openxmlformats.org/drawingml/2006/main" prst="rect"/>
      </spPr>
    </pic>
    <clientData/>
  </twoCellAnchor>
  <twoCellAnchor editAs="twoCell">
    <from>
      <col>0</col>
      <colOff>85725</colOff>
      <row>452</row>
      <rowOff>85725</rowOff>
    </from>
    <to>
      <col>1</col>
      <colOff>-85725</colOff>
      <row>453</row>
      <rowOff>-85725</rowOff>
    </to>
    <pic>
      <nvPicPr>
        <cNvPr id="451" name="Image 451" descr="Picture"/>
        <cNvPicPr/>
      </nvPicPr>
      <blipFill>
        <a:blip xmlns:a="http://schemas.openxmlformats.org/drawingml/2006/main" xmlns:r="http://schemas.openxmlformats.org/officeDocument/2006/relationships" cstate="print" r:embed="rId451"/>
        <a:stretch xmlns:a="http://schemas.openxmlformats.org/drawingml/2006/main">
          <a:fillRect/>
        </a:stretch>
      </blipFill>
      <spPr>
        <a:prstGeom xmlns:a="http://schemas.openxmlformats.org/drawingml/2006/main" prst="rect"/>
      </spPr>
    </pic>
    <clientData/>
  </twoCellAnchor>
  <twoCellAnchor editAs="twoCell">
    <from>
      <col>0</col>
      <colOff>85725</colOff>
      <row>453</row>
      <rowOff>85725</rowOff>
    </from>
    <to>
      <col>1</col>
      <colOff>-85725</colOff>
      <row>454</row>
      <rowOff>-85725</rowOff>
    </to>
    <pic>
      <nvPicPr>
        <cNvPr id="452" name="Image 452" descr="Picture"/>
        <cNvPicPr/>
      </nvPicPr>
      <blipFill>
        <a:blip xmlns:a="http://schemas.openxmlformats.org/drawingml/2006/main" xmlns:r="http://schemas.openxmlformats.org/officeDocument/2006/relationships" cstate="print" r:embed="rId452"/>
        <a:stretch xmlns:a="http://schemas.openxmlformats.org/drawingml/2006/main">
          <a:fillRect/>
        </a:stretch>
      </blipFill>
      <spPr>
        <a:prstGeom xmlns:a="http://schemas.openxmlformats.org/drawingml/2006/main" prst="rect"/>
      </spPr>
    </pic>
    <clientData/>
  </twoCellAnchor>
  <twoCellAnchor editAs="twoCell">
    <from>
      <col>0</col>
      <colOff>85725</colOff>
      <row>454</row>
      <rowOff>85725</rowOff>
    </from>
    <to>
      <col>1</col>
      <colOff>-85725</colOff>
      <row>455</row>
      <rowOff>-85725</rowOff>
    </to>
    <pic>
      <nvPicPr>
        <cNvPr id="453" name="Image 453" descr="Picture"/>
        <cNvPicPr/>
      </nvPicPr>
      <blipFill>
        <a:blip xmlns:a="http://schemas.openxmlformats.org/drawingml/2006/main" xmlns:r="http://schemas.openxmlformats.org/officeDocument/2006/relationships" cstate="print" r:embed="rId453"/>
        <a:stretch xmlns:a="http://schemas.openxmlformats.org/drawingml/2006/main">
          <a:fillRect/>
        </a:stretch>
      </blipFill>
      <spPr>
        <a:prstGeom xmlns:a="http://schemas.openxmlformats.org/drawingml/2006/main" prst="rect"/>
      </spPr>
    </pic>
    <clientData/>
  </twoCellAnchor>
  <twoCellAnchor editAs="twoCell">
    <from>
      <col>0</col>
      <colOff>85725</colOff>
      <row>455</row>
      <rowOff>85725</rowOff>
    </from>
    <to>
      <col>1</col>
      <colOff>-85725</colOff>
      <row>456</row>
      <rowOff>-85725</rowOff>
    </to>
    <pic>
      <nvPicPr>
        <cNvPr id="454" name="Image 454" descr="Picture"/>
        <cNvPicPr/>
      </nvPicPr>
      <blipFill>
        <a:blip xmlns:a="http://schemas.openxmlformats.org/drawingml/2006/main" xmlns:r="http://schemas.openxmlformats.org/officeDocument/2006/relationships" cstate="print" r:embed="rId454"/>
        <a:stretch xmlns:a="http://schemas.openxmlformats.org/drawingml/2006/main">
          <a:fillRect/>
        </a:stretch>
      </blipFill>
      <spPr>
        <a:prstGeom xmlns:a="http://schemas.openxmlformats.org/drawingml/2006/main" prst="rect"/>
      </spPr>
    </pic>
    <clientData/>
  </twoCellAnchor>
  <twoCellAnchor editAs="twoCell">
    <from>
      <col>0</col>
      <colOff>85725</colOff>
      <row>456</row>
      <rowOff>85725</rowOff>
    </from>
    <to>
      <col>1</col>
      <colOff>-85725</colOff>
      <row>457</row>
      <rowOff>-85725</rowOff>
    </to>
    <pic>
      <nvPicPr>
        <cNvPr id="455" name="Image 455" descr="Picture"/>
        <cNvPicPr/>
      </nvPicPr>
      <blipFill>
        <a:blip xmlns:a="http://schemas.openxmlformats.org/drawingml/2006/main" xmlns:r="http://schemas.openxmlformats.org/officeDocument/2006/relationships" cstate="print" r:embed="rId455"/>
        <a:stretch xmlns:a="http://schemas.openxmlformats.org/drawingml/2006/main">
          <a:fillRect/>
        </a:stretch>
      </blipFill>
      <spPr>
        <a:prstGeom xmlns:a="http://schemas.openxmlformats.org/drawingml/2006/main" prst="rect"/>
      </spPr>
    </pic>
    <clientData/>
  </twoCellAnchor>
  <twoCellAnchor editAs="twoCell">
    <from>
      <col>0</col>
      <colOff>85725</colOff>
      <row>457</row>
      <rowOff>85725</rowOff>
    </from>
    <to>
      <col>1</col>
      <colOff>-85725</colOff>
      <row>458</row>
      <rowOff>-85725</rowOff>
    </to>
    <pic>
      <nvPicPr>
        <cNvPr id="456" name="Image 456" descr="Picture"/>
        <cNvPicPr/>
      </nvPicPr>
      <blipFill>
        <a:blip xmlns:a="http://schemas.openxmlformats.org/drawingml/2006/main" xmlns:r="http://schemas.openxmlformats.org/officeDocument/2006/relationships" cstate="print" r:embed="rId456"/>
        <a:stretch xmlns:a="http://schemas.openxmlformats.org/drawingml/2006/main">
          <a:fillRect/>
        </a:stretch>
      </blipFill>
      <spPr>
        <a:prstGeom xmlns:a="http://schemas.openxmlformats.org/drawingml/2006/main" prst="rect"/>
      </spPr>
    </pic>
    <clientData/>
  </twoCellAnchor>
  <twoCellAnchor editAs="twoCell">
    <from>
      <col>0</col>
      <colOff>85725</colOff>
      <row>458</row>
      <rowOff>85725</rowOff>
    </from>
    <to>
      <col>1</col>
      <colOff>-85725</colOff>
      <row>459</row>
      <rowOff>-85725</rowOff>
    </to>
    <pic>
      <nvPicPr>
        <cNvPr id="457" name="Image 457" descr="Picture"/>
        <cNvPicPr/>
      </nvPicPr>
      <blipFill>
        <a:blip xmlns:a="http://schemas.openxmlformats.org/drawingml/2006/main" xmlns:r="http://schemas.openxmlformats.org/officeDocument/2006/relationships" cstate="print" r:embed="rId457"/>
        <a:stretch xmlns:a="http://schemas.openxmlformats.org/drawingml/2006/main">
          <a:fillRect/>
        </a:stretch>
      </blipFill>
      <spPr>
        <a:prstGeom xmlns:a="http://schemas.openxmlformats.org/drawingml/2006/main" prst="rect"/>
      </spPr>
    </pic>
    <clientData/>
  </twoCellAnchor>
  <twoCellAnchor editAs="twoCell">
    <from>
      <col>0</col>
      <colOff>85725</colOff>
      <row>459</row>
      <rowOff>85725</rowOff>
    </from>
    <to>
      <col>1</col>
      <colOff>-85725</colOff>
      <row>460</row>
      <rowOff>-85725</rowOff>
    </to>
    <pic>
      <nvPicPr>
        <cNvPr id="458" name="Image 458" descr="Picture"/>
        <cNvPicPr/>
      </nvPicPr>
      <blipFill>
        <a:blip xmlns:a="http://schemas.openxmlformats.org/drawingml/2006/main" xmlns:r="http://schemas.openxmlformats.org/officeDocument/2006/relationships" cstate="print" r:embed="rId458"/>
        <a:stretch xmlns:a="http://schemas.openxmlformats.org/drawingml/2006/main">
          <a:fillRect/>
        </a:stretch>
      </blipFill>
      <spPr>
        <a:prstGeom xmlns:a="http://schemas.openxmlformats.org/drawingml/2006/main" prst="rect"/>
      </spPr>
    </pic>
    <clientData/>
  </twoCellAnchor>
  <twoCellAnchor editAs="twoCell">
    <from>
      <col>0</col>
      <colOff>85725</colOff>
      <row>460</row>
      <rowOff>85725</rowOff>
    </from>
    <to>
      <col>1</col>
      <colOff>-85725</colOff>
      <row>461</row>
      <rowOff>-85725</rowOff>
    </to>
    <pic>
      <nvPicPr>
        <cNvPr id="459" name="Image 459" descr="Picture"/>
        <cNvPicPr/>
      </nvPicPr>
      <blipFill>
        <a:blip xmlns:a="http://schemas.openxmlformats.org/drawingml/2006/main" xmlns:r="http://schemas.openxmlformats.org/officeDocument/2006/relationships" cstate="print" r:embed="rId459"/>
        <a:stretch xmlns:a="http://schemas.openxmlformats.org/drawingml/2006/main">
          <a:fillRect/>
        </a:stretch>
      </blipFill>
      <spPr>
        <a:prstGeom xmlns:a="http://schemas.openxmlformats.org/drawingml/2006/main" prst="rect"/>
      </spPr>
    </pic>
    <clientData/>
  </twoCellAnchor>
  <twoCellAnchor editAs="twoCell">
    <from>
      <col>0</col>
      <colOff>85725</colOff>
      <row>461</row>
      <rowOff>85725</rowOff>
    </from>
    <to>
      <col>1</col>
      <colOff>-85725</colOff>
      <row>462</row>
      <rowOff>-85725</rowOff>
    </to>
    <pic>
      <nvPicPr>
        <cNvPr id="460" name="Image 460" descr="Picture"/>
        <cNvPicPr/>
      </nvPicPr>
      <blipFill>
        <a:blip xmlns:a="http://schemas.openxmlformats.org/drawingml/2006/main" xmlns:r="http://schemas.openxmlformats.org/officeDocument/2006/relationships" cstate="print" r:embed="rId460"/>
        <a:stretch xmlns:a="http://schemas.openxmlformats.org/drawingml/2006/main">
          <a:fillRect/>
        </a:stretch>
      </blipFill>
      <spPr>
        <a:prstGeom xmlns:a="http://schemas.openxmlformats.org/drawingml/2006/main" prst="rect"/>
      </spPr>
    </pic>
    <clientData/>
  </twoCellAnchor>
  <twoCellAnchor editAs="twoCell">
    <from>
      <col>0</col>
      <colOff>85725</colOff>
      <row>462</row>
      <rowOff>85725</rowOff>
    </from>
    <to>
      <col>1</col>
      <colOff>-85725</colOff>
      <row>463</row>
      <rowOff>-85725</rowOff>
    </to>
    <pic>
      <nvPicPr>
        <cNvPr id="461" name="Image 461" descr="Picture"/>
        <cNvPicPr/>
      </nvPicPr>
      <blipFill>
        <a:blip xmlns:a="http://schemas.openxmlformats.org/drawingml/2006/main" xmlns:r="http://schemas.openxmlformats.org/officeDocument/2006/relationships" cstate="print" r:embed="rId461"/>
        <a:stretch xmlns:a="http://schemas.openxmlformats.org/drawingml/2006/main">
          <a:fillRect/>
        </a:stretch>
      </blipFill>
      <spPr>
        <a:prstGeom xmlns:a="http://schemas.openxmlformats.org/drawingml/2006/main" prst="rect"/>
      </spPr>
    </pic>
    <clientData/>
  </twoCellAnchor>
  <twoCellAnchor editAs="twoCell">
    <from>
      <col>0</col>
      <colOff>85725</colOff>
      <row>463</row>
      <rowOff>85725</rowOff>
    </from>
    <to>
      <col>1</col>
      <colOff>-85725</colOff>
      <row>464</row>
      <rowOff>-85725</rowOff>
    </to>
    <pic>
      <nvPicPr>
        <cNvPr id="462" name="Image 462" descr="Picture"/>
        <cNvPicPr/>
      </nvPicPr>
      <blipFill>
        <a:blip xmlns:a="http://schemas.openxmlformats.org/drawingml/2006/main" xmlns:r="http://schemas.openxmlformats.org/officeDocument/2006/relationships" cstate="print" r:embed="rId462"/>
        <a:stretch xmlns:a="http://schemas.openxmlformats.org/drawingml/2006/main">
          <a:fillRect/>
        </a:stretch>
      </blipFill>
      <spPr>
        <a:prstGeom xmlns:a="http://schemas.openxmlformats.org/drawingml/2006/main" prst="rect"/>
      </spPr>
    </pic>
    <clientData/>
  </twoCellAnchor>
  <twoCellAnchor editAs="twoCell">
    <from>
      <col>0</col>
      <colOff>85725</colOff>
      <row>464</row>
      <rowOff>85725</rowOff>
    </from>
    <to>
      <col>1</col>
      <colOff>-85725</colOff>
      <row>465</row>
      <rowOff>-85725</rowOff>
    </to>
    <pic>
      <nvPicPr>
        <cNvPr id="463" name="Image 463" descr="Picture"/>
        <cNvPicPr/>
      </nvPicPr>
      <blipFill>
        <a:blip xmlns:a="http://schemas.openxmlformats.org/drawingml/2006/main" xmlns:r="http://schemas.openxmlformats.org/officeDocument/2006/relationships" cstate="print" r:embed="rId463"/>
        <a:stretch xmlns:a="http://schemas.openxmlformats.org/drawingml/2006/main">
          <a:fillRect/>
        </a:stretch>
      </blipFill>
      <spPr>
        <a:prstGeom xmlns:a="http://schemas.openxmlformats.org/drawingml/2006/main" prst="rect"/>
      </spPr>
    </pic>
    <clientData/>
  </twoCellAnchor>
  <twoCellAnchor editAs="twoCell">
    <from>
      <col>0</col>
      <colOff>85725</colOff>
      <row>465</row>
      <rowOff>85725</rowOff>
    </from>
    <to>
      <col>1</col>
      <colOff>-85725</colOff>
      <row>466</row>
      <rowOff>-85725</rowOff>
    </to>
    <pic>
      <nvPicPr>
        <cNvPr id="464" name="Image 464" descr="Picture"/>
        <cNvPicPr/>
      </nvPicPr>
      <blipFill>
        <a:blip xmlns:a="http://schemas.openxmlformats.org/drawingml/2006/main" xmlns:r="http://schemas.openxmlformats.org/officeDocument/2006/relationships" cstate="print" r:embed="rId464"/>
        <a:stretch xmlns:a="http://schemas.openxmlformats.org/drawingml/2006/main">
          <a:fillRect/>
        </a:stretch>
      </blipFill>
      <spPr>
        <a:prstGeom xmlns:a="http://schemas.openxmlformats.org/drawingml/2006/main" prst="rect"/>
      </spPr>
    </pic>
    <clientData/>
  </twoCellAnchor>
  <twoCellAnchor editAs="twoCell">
    <from>
      <col>0</col>
      <colOff>85725</colOff>
      <row>466</row>
      <rowOff>85725</rowOff>
    </from>
    <to>
      <col>1</col>
      <colOff>-85725</colOff>
      <row>467</row>
      <rowOff>-85725</rowOff>
    </to>
    <pic>
      <nvPicPr>
        <cNvPr id="465" name="Image 465" descr="Picture"/>
        <cNvPicPr/>
      </nvPicPr>
      <blipFill>
        <a:blip xmlns:a="http://schemas.openxmlformats.org/drawingml/2006/main" xmlns:r="http://schemas.openxmlformats.org/officeDocument/2006/relationships" cstate="print" r:embed="rId465"/>
        <a:stretch xmlns:a="http://schemas.openxmlformats.org/drawingml/2006/main">
          <a:fillRect/>
        </a:stretch>
      </blipFill>
      <spPr>
        <a:prstGeom xmlns:a="http://schemas.openxmlformats.org/drawingml/2006/main" prst="rect"/>
      </spPr>
    </pic>
    <clientData/>
  </twoCellAnchor>
  <twoCellAnchor editAs="twoCell">
    <from>
      <col>0</col>
      <colOff>85725</colOff>
      <row>467</row>
      <rowOff>85725</rowOff>
    </from>
    <to>
      <col>1</col>
      <colOff>-85725</colOff>
      <row>468</row>
      <rowOff>-85725</rowOff>
    </to>
    <pic>
      <nvPicPr>
        <cNvPr id="466" name="Image 466" descr="Picture"/>
        <cNvPicPr/>
      </nvPicPr>
      <blipFill>
        <a:blip xmlns:a="http://schemas.openxmlformats.org/drawingml/2006/main" xmlns:r="http://schemas.openxmlformats.org/officeDocument/2006/relationships" cstate="print" r:embed="rId466"/>
        <a:stretch xmlns:a="http://schemas.openxmlformats.org/drawingml/2006/main">
          <a:fillRect/>
        </a:stretch>
      </blipFill>
      <spPr>
        <a:prstGeom xmlns:a="http://schemas.openxmlformats.org/drawingml/2006/main" prst="rect"/>
      </spPr>
    </pic>
    <clientData/>
  </twoCellAnchor>
  <twoCellAnchor editAs="twoCell">
    <from>
      <col>0</col>
      <colOff>85725</colOff>
      <row>468</row>
      <rowOff>85725</rowOff>
    </from>
    <to>
      <col>1</col>
      <colOff>-85725</colOff>
      <row>469</row>
      <rowOff>-85725</rowOff>
    </to>
    <pic>
      <nvPicPr>
        <cNvPr id="467" name="Image 467" descr="Picture"/>
        <cNvPicPr/>
      </nvPicPr>
      <blipFill>
        <a:blip xmlns:a="http://schemas.openxmlformats.org/drawingml/2006/main" xmlns:r="http://schemas.openxmlformats.org/officeDocument/2006/relationships" cstate="print" r:embed="rId467"/>
        <a:stretch xmlns:a="http://schemas.openxmlformats.org/drawingml/2006/main">
          <a:fillRect/>
        </a:stretch>
      </blipFill>
      <spPr>
        <a:prstGeom xmlns:a="http://schemas.openxmlformats.org/drawingml/2006/main" prst="rect"/>
      </spPr>
    </pic>
    <clientData/>
  </twoCellAnchor>
  <twoCellAnchor editAs="twoCell">
    <from>
      <col>0</col>
      <colOff>85725</colOff>
      <row>469</row>
      <rowOff>85725</rowOff>
    </from>
    <to>
      <col>1</col>
      <colOff>-85725</colOff>
      <row>470</row>
      <rowOff>-85725</rowOff>
    </to>
    <pic>
      <nvPicPr>
        <cNvPr id="468" name="Image 468" descr="Picture"/>
        <cNvPicPr/>
      </nvPicPr>
      <blipFill>
        <a:blip xmlns:a="http://schemas.openxmlformats.org/drawingml/2006/main" xmlns:r="http://schemas.openxmlformats.org/officeDocument/2006/relationships" cstate="print" r:embed="rId468"/>
        <a:stretch xmlns:a="http://schemas.openxmlformats.org/drawingml/2006/main">
          <a:fillRect/>
        </a:stretch>
      </blipFill>
      <spPr>
        <a:prstGeom xmlns:a="http://schemas.openxmlformats.org/drawingml/2006/main" prst="rect"/>
      </spPr>
    </pic>
    <clientData/>
  </twoCellAnchor>
  <twoCellAnchor editAs="twoCell">
    <from>
      <col>0</col>
      <colOff>85725</colOff>
      <row>470</row>
      <rowOff>85725</rowOff>
    </from>
    <to>
      <col>1</col>
      <colOff>-85725</colOff>
      <row>471</row>
      <rowOff>-85725</rowOff>
    </to>
    <pic>
      <nvPicPr>
        <cNvPr id="469" name="Image 469" descr="Picture"/>
        <cNvPicPr/>
      </nvPicPr>
      <blipFill>
        <a:blip xmlns:a="http://schemas.openxmlformats.org/drawingml/2006/main" xmlns:r="http://schemas.openxmlformats.org/officeDocument/2006/relationships" cstate="print" r:embed="rId469"/>
        <a:stretch xmlns:a="http://schemas.openxmlformats.org/drawingml/2006/main">
          <a:fillRect/>
        </a:stretch>
      </blipFill>
      <spPr>
        <a:prstGeom xmlns:a="http://schemas.openxmlformats.org/drawingml/2006/main" prst="rect"/>
      </spPr>
    </pic>
    <clientData/>
  </twoCellAnchor>
  <twoCellAnchor editAs="twoCell">
    <from>
      <col>0</col>
      <colOff>85725</colOff>
      <row>471</row>
      <rowOff>85725</rowOff>
    </from>
    <to>
      <col>1</col>
      <colOff>-85725</colOff>
      <row>472</row>
      <rowOff>-85725</rowOff>
    </to>
    <pic>
      <nvPicPr>
        <cNvPr id="470" name="Image 470" descr="Picture"/>
        <cNvPicPr/>
      </nvPicPr>
      <blipFill>
        <a:blip xmlns:a="http://schemas.openxmlformats.org/drawingml/2006/main" xmlns:r="http://schemas.openxmlformats.org/officeDocument/2006/relationships" cstate="print" r:embed="rId470"/>
        <a:stretch xmlns:a="http://schemas.openxmlformats.org/drawingml/2006/main">
          <a:fillRect/>
        </a:stretch>
      </blipFill>
      <spPr>
        <a:prstGeom xmlns:a="http://schemas.openxmlformats.org/drawingml/2006/main" prst="rect"/>
      </spPr>
    </pic>
    <clientData/>
  </twoCellAnchor>
  <twoCellAnchor editAs="twoCell">
    <from>
      <col>0</col>
      <colOff>85725</colOff>
      <row>472</row>
      <rowOff>85725</rowOff>
    </from>
    <to>
      <col>1</col>
      <colOff>-85725</colOff>
      <row>473</row>
      <rowOff>-85725</rowOff>
    </to>
    <pic>
      <nvPicPr>
        <cNvPr id="471" name="Image 471" descr="Picture"/>
        <cNvPicPr/>
      </nvPicPr>
      <blipFill>
        <a:blip xmlns:a="http://schemas.openxmlformats.org/drawingml/2006/main" xmlns:r="http://schemas.openxmlformats.org/officeDocument/2006/relationships" cstate="print" r:embed="rId471"/>
        <a:stretch xmlns:a="http://schemas.openxmlformats.org/drawingml/2006/main">
          <a:fillRect/>
        </a:stretch>
      </blipFill>
      <spPr>
        <a:prstGeom xmlns:a="http://schemas.openxmlformats.org/drawingml/2006/main" prst="rect"/>
      </spPr>
    </pic>
    <clientData/>
  </twoCellAnchor>
  <twoCellAnchor editAs="twoCell">
    <from>
      <col>0</col>
      <colOff>85725</colOff>
      <row>473</row>
      <rowOff>85725</rowOff>
    </from>
    <to>
      <col>1</col>
      <colOff>-85725</colOff>
      <row>474</row>
      <rowOff>-85725</rowOff>
    </to>
    <pic>
      <nvPicPr>
        <cNvPr id="472" name="Image 472" descr="Picture"/>
        <cNvPicPr/>
      </nvPicPr>
      <blipFill>
        <a:blip xmlns:a="http://schemas.openxmlformats.org/drawingml/2006/main" xmlns:r="http://schemas.openxmlformats.org/officeDocument/2006/relationships" cstate="print" r:embed="rId472"/>
        <a:stretch xmlns:a="http://schemas.openxmlformats.org/drawingml/2006/main">
          <a:fillRect/>
        </a:stretch>
      </blipFill>
      <spPr>
        <a:prstGeom xmlns:a="http://schemas.openxmlformats.org/drawingml/2006/main" prst="rect"/>
      </spPr>
    </pic>
    <clientData/>
  </twoCellAnchor>
  <twoCellAnchor editAs="twoCell">
    <from>
      <col>0</col>
      <colOff>85725</colOff>
      <row>474</row>
      <rowOff>85725</rowOff>
    </from>
    <to>
      <col>1</col>
      <colOff>-85725</colOff>
      <row>475</row>
      <rowOff>-85725</rowOff>
    </to>
    <pic>
      <nvPicPr>
        <cNvPr id="473" name="Image 473" descr="Picture"/>
        <cNvPicPr/>
      </nvPicPr>
      <blipFill>
        <a:blip xmlns:a="http://schemas.openxmlformats.org/drawingml/2006/main" xmlns:r="http://schemas.openxmlformats.org/officeDocument/2006/relationships" cstate="print" r:embed="rId473"/>
        <a:stretch xmlns:a="http://schemas.openxmlformats.org/drawingml/2006/main">
          <a:fillRect/>
        </a:stretch>
      </blipFill>
      <spPr>
        <a:prstGeom xmlns:a="http://schemas.openxmlformats.org/drawingml/2006/main" prst="rect"/>
      </spPr>
    </pic>
    <clientData/>
  </twoCellAnchor>
  <twoCellAnchor editAs="twoCell">
    <from>
      <col>0</col>
      <colOff>85725</colOff>
      <row>475</row>
      <rowOff>85725</rowOff>
    </from>
    <to>
      <col>1</col>
      <colOff>-85725</colOff>
      <row>476</row>
      <rowOff>-85725</rowOff>
    </to>
    <pic>
      <nvPicPr>
        <cNvPr id="474" name="Image 474" descr="Picture"/>
        <cNvPicPr/>
      </nvPicPr>
      <blipFill>
        <a:blip xmlns:a="http://schemas.openxmlformats.org/drawingml/2006/main" xmlns:r="http://schemas.openxmlformats.org/officeDocument/2006/relationships" cstate="print" r:embed="rId474"/>
        <a:stretch xmlns:a="http://schemas.openxmlformats.org/drawingml/2006/main">
          <a:fillRect/>
        </a:stretch>
      </blipFill>
      <spPr>
        <a:prstGeom xmlns:a="http://schemas.openxmlformats.org/drawingml/2006/main" prst="rect"/>
      </spPr>
    </pic>
    <clientData/>
  </twoCellAnchor>
  <twoCellAnchor editAs="twoCell">
    <from>
      <col>0</col>
      <colOff>85725</colOff>
      <row>476</row>
      <rowOff>85725</rowOff>
    </from>
    <to>
      <col>1</col>
      <colOff>-85725</colOff>
      <row>477</row>
      <rowOff>-85725</rowOff>
    </to>
    <pic>
      <nvPicPr>
        <cNvPr id="475" name="Image 475" descr="Picture"/>
        <cNvPicPr/>
      </nvPicPr>
      <blipFill>
        <a:blip xmlns:a="http://schemas.openxmlformats.org/drawingml/2006/main" xmlns:r="http://schemas.openxmlformats.org/officeDocument/2006/relationships" cstate="print" r:embed="rId475"/>
        <a:stretch xmlns:a="http://schemas.openxmlformats.org/drawingml/2006/main">
          <a:fillRect/>
        </a:stretch>
      </blipFill>
      <spPr>
        <a:prstGeom xmlns:a="http://schemas.openxmlformats.org/drawingml/2006/main" prst="rect"/>
      </spPr>
    </pic>
    <clientData/>
  </twoCellAnchor>
  <twoCellAnchor editAs="twoCell">
    <from>
      <col>0</col>
      <colOff>85725</colOff>
      <row>477</row>
      <rowOff>85725</rowOff>
    </from>
    <to>
      <col>1</col>
      <colOff>-85725</colOff>
      <row>478</row>
      <rowOff>-85725</rowOff>
    </to>
    <pic>
      <nvPicPr>
        <cNvPr id="476" name="Image 476" descr="Picture"/>
        <cNvPicPr/>
      </nvPicPr>
      <blipFill>
        <a:blip xmlns:a="http://schemas.openxmlformats.org/drawingml/2006/main" xmlns:r="http://schemas.openxmlformats.org/officeDocument/2006/relationships" cstate="print" r:embed="rId476"/>
        <a:stretch xmlns:a="http://schemas.openxmlformats.org/drawingml/2006/main">
          <a:fillRect/>
        </a:stretch>
      </blipFill>
      <spPr>
        <a:prstGeom xmlns:a="http://schemas.openxmlformats.org/drawingml/2006/main" prst="rect"/>
      </spPr>
    </pic>
    <clientData/>
  </twoCellAnchor>
  <twoCellAnchor editAs="twoCell">
    <from>
      <col>0</col>
      <colOff>85725</colOff>
      <row>478</row>
      <rowOff>85725</rowOff>
    </from>
    <to>
      <col>1</col>
      <colOff>-85725</colOff>
      <row>479</row>
      <rowOff>-85725</rowOff>
    </to>
    <pic>
      <nvPicPr>
        <cNvPr id="477" name="Image 477" descr="Picture"/>
        <cNvPicPr/>
      </nvPicPr>
      <blipFill>
        <a:blip xmlns:a="http://schemas.openxmlformats.org/drawingml/2006/main" xmlns:r="http://schemas.openxmlformats.org/officeDocument/2006/relationships" cstate="print" r:embed="rId477"/>
        <a:stretch xmlns:a="http://schemas.openxmlformats.org/drawingml/2006/main">
          <a:fillRect/>
        </a:stretch>
      </blipFill>
      <spPr>
        <a:prstGeom xmlns:a="http://schemas.openxmlformats.org/drawingml/2006/main" prst="rect"/>
      </spPr>
    </pic>
    <clientData/>
  </twoCellAnchor>
  <twoCellAnchor editAs="twoCell">
    <from>
      <col>0</col>
      <colOff>85725</colOff>
      <row>479</row>
      <rowOff>85725</rowOff>
    </from>
    <to>
      <col>1</col>
      <colOff>-85725</colOff>
      <row>480</row>
      <rowOff>-85725</rowOff>
    </to>
    <pic>
      <nvPicPr>
        <cNvPr id="478" name="Image 478" descr="Picture"/>
        <cNvPicPr/>
      </nvPicPr>
      <blipFill>
        <a:blip xmlns:a="http://schemas.openxmlformats.org/drawingml/2006/main" xmlns:r="http://schemas.openxmlformats.org/officeDocument/2006/relationships" cstate="print" r:embed="rId478"/>
        <a:stretch xmlns:a="http://schemas.openxmlformats.org/drawingml/2006/main">
          <a:fillRect/>
        </a:stretch>
      </blipFill>
      <spPr>
        <a:prstGeom xmlns:a="http://schemas.openxmlformats.org/drawingml/2006/main" prst="rect"/>
      </spPr>
    </pic>
    <clientData/>
  </twoCellAnchor>
  <twoCellAnchor editAs="twoCell">
    <from>
      <col>0</col>
      <colOff>85725</colOff>
      <row>480</row>
      <rowOff>85725</rowOff>
    </from>
    <to>
      <col>1</col>
      <colOff>-85725</colOff>
      <row>481</row>
      <rowOff>-85725</rowOff>
    </to>
    <pic>
      <nvPicPr>
        <cNvPr id="479" name="Image 479" descr="Picture"/>
        <cNvPicPr/>
      </nvPicPr>
      <blipFill>
        <a:blip xmlns:a="http://schemas.openxmlformats.org/drawingml/2006/main" xmlns:r="http://schemas.openxmlformats.org/officeDocument/2006/relationships" cstate="print" r:embed="rId479"/>
        <a:stretch xmlns:a="http://schemas.openxmlformats.org/drawingml/2006/main">
          <a:fillRect/>
        </a:stretch>
      </blipFill>
      <spPr>
        <a:prstGeom xmlns:a="http://schemas.openxmlformats.org/drawingml/2006/main" prst="rect"/>
      </spPr>
    </pic>
    <clientData/>
  </twoCellAnchor>
  <twoCellAnchor editAs="twoCell">
    <from>
      <col>0</col>
      <colOff>85725</colOff>
      <row>481</row>
      <rowOff>85725</rowOff>
    </from>
    <to>
      <col>1</col>
      <colOff>-85725</colOff>
      <row>482</row>
      <rowOff>-85725</rowOff>
    </to>
    <pic>
      <nvPicPr>
        <cNvPr id="480" name="Image 480" descr="Picture"/>
        <cNvPicPr/>
      </nvPicPr>
      <blipFill>
        <a:blip xmlns:a="http://schemas.openxmlformats.org/drawingml/2006/main" xmlns:r="http://schemas.openxmlformats.org/officeDocument/2006/relationships" cstate="print" r:embed="rId480"/>
        <a:stretch xmlns:a="http://schemas.openxmlformats.org/drawingml/2006/main">
          <a:fillRect/>
        </a:stretch>
      </blipFill>
      <spPr>
        <a:prstGeom xmlns:a="http://schemas.openxmlformats.org/drawingml/2006/main" prst="rect"/>
      </spPr>
    </pic>
    <clientData/>
  </twoCellAnchor>
  <twoCellAnchor editAs="twoCell">
    <from>
      <col>0</col>
      <colOff>85725</colOff>
      <row>482</row>
      <rowOff>85725</rowOff>
    </from>
    <to>
      <col>1</col>
      <colOff>-85725</colOff>
      <row>483</row>
      <rowOff>-85725</rowOff>
    </to>
    <pic>
      <nvPicPr>
        <cNvPr id="481" name="Image 481" descr="Picture"/>
        <cNvPicPr/>
      </nvPicPr>
      <blipFill>
        <a:blip xmlns:a="http://schemas.openxmlformats.org/drawingml/2006/main" xmlns:r="http://schemas.openxmlformats.org/officeDocument/2006/relationships" cstate="print" r:embed="rId481"/>
        <a:stretch xmlns:a="http://schemas.openxmlformats.org/drawingml/2006/main">
          <a:fillRect/>
        </a:stretch>
      </blipFill>
      <spPr>
        <a:prstGeom xmlns:a="http://schemas.openxmlformats.org/drawingml/2006/main" prst="rect"/>
      </spPr>
    </pic>
    <clientData/>
  </twoCellAnchor>
  <twoCellAnchor editAs="twoCell">
    <from>
      <col>0</col>
      <colOff>85725</colOff>
      <row>483</row>
      <rowOff>85725</rowOff>
    </from>
    <to>
      <col>1</col>
      <colOff>-85725</colOff>
      <row>484</row>
      <rowOff>-85725</rowOff>
    </to>
    <pic>
      <nvPicPr>
        <cNvPr id="482" name="Image 482" descr="Picture"/>
        <cNvPicPr/>
      </nvPicPr>
      <blipFill>
        <a:blip xmlns:a="http://schemas.openxmlformats.org/drawingml/2006/main" xmlns:r="http://schemas.openxmlformats.org/officeDocument/2006/relationships" cstate="print" r:embed="rId482"/>
        <a:stretch xmlns:a="http://schemas.openxmlformats.org/drawingml/2006/main">
          <a:fillRect/>
        </a:stretch>
      </blipFill>
      <spPr>
        <a:prstGeom xmlns:a="http://schemas.openxmlformats.org/drawingml/2006/main" prst="rect"/>
      </spPr>
    </pic>
    <clientData/>
  </twoCellAnchor>
  <twoCellAnchor editAs="twoCell">
    <from>
      <col>0</col>
      <colOff>85725</colOff>
      <row>484</row>
      <rowOff>85725</rowOff>
    </from>
    <to>
      <col>1</col>
      <colOff>-85725</colOff>
      <row>485</row>
      <rowOff>-85725</rowOff>
    </to>
    <pic>
      <nvPicPr>
        <cNvPr id="483" name="Image 483" descr="Picture"/>
        <cNvPicPr/>
      </nvPicPr>
      <blipFill>
        <a:blip xmlns:a="http://schemas.openxmlformats.org/drawingml/2006/main" xmlns:r="http://schemas.openxmlformats.org/officeDocument/2006/relationships" cstate="print" r:embed="rId483"/>
        <a:stretch xmlns:a="http://schemas.openxmlformats.org/drawingml/2006/main">
          <a:fillRect/>
        </a:stretch>
      </blipFill>
      <spPr>
        <a:prstGeom xmlns:a="http://schemas.openxmlformats.org/drawingml/2006/main" prst="rect"/>
      </spPr>
    </pic>
    <clientData/>
  </twoCellAnchor>
  <twoCellAnchor editAs="twoCell">
    <from>
      <col>0</col>
      <colOff>85725</colOff>
      <row>485</row>
      <rowOff>85725</rowOff>
    </from>
    <to>
      <col>1</col>
      <colOff>-85725</colOff>
      <row>486</row>
      <rowOff>-85725</rowOff>
    </to>
    <pic>
      <nvPicPr>
        <cNvPr id="484" name="Image 484" descr="Picture"/>
        <cNvPicPr/>
      </nvPicPr>
      <blipFill>
        <a:blip xmlns:a="http://schemas.openxmlformats.org/drawingml/2006/main" xmlns:r="http://schemas.openxmlformats.org/officeDocument/2006/relationships" cstate="print" r:embed="rId484"/>
        <a:stretch xmlns:a="http://schemas.openxmlformats.org/drawingml/2006/main">
          <a:fillRect/>
        </a:stretch>
      </blipFill>
      <spPr>
        <a:prstGeom xmlns:a="http://schemas.openxmlformats.org/drawingml/2006/main" prst="rect"/>
      </spPr>
    </pic>
    <clientData/>
  </twoCellAnchor>
  <twoCellAnchor editAs="twoCell">
    <from>
      <col>0</col>
      <colOff>85725</colOff>
      <row>486</row>
      <rowOff>85725</rowOff>
    </from>
    <to>
      <col>1</col>
      <colOff>-85725</colOff>
      <row>487</row>
      <rowOff>-85725</rowOff>
    </to>
    <pic>
      <nvPicPr>
        <cNvPr id="485" name="Image 485" descr="Picture"/>
        <cNvPicPr/>
      </nvPicPr>
      <blipFill>
        <a:blip xmlns:a="http://schemas.openxmlformats.org/drawingml/2006/main" xmlns:r="http://schemas.openxmlformats.org/officeDocument/2006/relationships" cstate="print" r:embed="rId485"/>
        <a:stretch xmlns:a="http://schemas.openxmlformats.org/drawingml/2006/main">
          <a:fillRect/>
        </a:stretch>
      </blipFill>
      <spPr>
        <a:prstGeom xmlns:a="http://schemas.openxmlformats.org/drawingml/2006/main" prst="rect"/>
      </spPr>
    </pic>
    <clientData/>
  </twoCellAnchor>
  <twoCellAnchor editAs="twoCell">
    <from>
      <col>0</col>
      <colOff>85725</colOff>
      <row>487</row>
      <rowOff>85725</rowOff>
    </from>
    <to>
      <col>1</col>
      <colOff>-85725</colOff>
      <row>488</row>
      <rowOff>-85725</rowOff>
    </to>
    <pic>
      <nvPicPr>
        <cNvPr id="486" name="Image 486" descr="Picture"/>
        <cNvPicPr/>
      </nvPicPr>
      <blipFill>
        <a:blip xmlns:a="http://schemas.openxmlformats.org/drawingml/2006/main" xmlns:r="http://schemas.openxmlformats.org/officeDocument/2006/relationships" cstate="print" r:embed="rId486"/>
        <a:stretch xmlns:a="http://schemas.openxmlformats.org/drawingml/2006/main">
          <a:fillRect/>
        </a:stretch>
      </blipFill>
      <spPr>
        <a:prstGeom xmlns:a="http://schemas.openxmlformats.org/drawingml/2006/main" prst="rect"/>
      </spPr>
    </pic>
    <clientData/>
  </twoCellAnchor>
  <twoCellAnchor editAs="twoCell">
    <from>
      <col>0</col>
      <colOff>85725</colOff>
      <row>488</row>
      <rowOff>85725</rowOff>
    </from>
    <to>
      <col>1</col>
      <colOff>-85725</colOff>
      <row>489</row>
      <rowOff>-85725</rowOff>
    </to>
    <pic>
      <nvPicPr>
        <cNvPr id="487" name="Image 487" descr="Picture"/>
        <cNvPicPr/>
      </nvPicPr>
      <blipFill>
        <a:blip xmlns:a="http://schemas.openxmlformats.org/drawingml/2006/main" xmlns:r="http://schemas.openxmlformats.org/officeDocument/2006/relationships" cstate="print" r:embed="rId487"/>
        <a:stretch xmlns:a="http://schemas.openxmlformats.org/drawingml/2006/main">
          <a:fillRect/>
        </a:stretch>
      </blipFill>
      <spPr>
        <a:prstGeom xmlns:a="http://schemas.openxmlformats.org/drawingml/2006/main" prst="rect"/>
      </spPr>
    </pic>
    <clientData/>
  </twoCellAnchor>
  <twoCellAnchor editAs="twoCell">
    <from>
      <col>0</col>
      <colOff>85725</colOff>
      <row>489</row>
      <rowOff>85725</rowOff>
    </from>
    <to>
      <col>1</col>
      <colOff>-85725</colOff>
      <row>490</row>
      <rowOff>-85725</rowOff>
    </to>
    <pic>
      <nvPicPr>
        <cNvPr id="488" name="Image 488" descr="Picture"/>
        <cNvPicPr/>
      </nvPicPr>
      <blipFill>
        <a:blip xmlns:a="http://schemas.openxmlformats.org/drawingml/2006/main" xmlns:r="http://schemas.openxmlformats.org/officeDocument/2006/relationships" cstate="print" r:embed="rId488"/>
        <a:stretch xmlns:a="http://schemas.openxmlformats.org/drawingml/2006/main">
          <a:fillRect/>
        </a:stretch>
      </blipFill>
      <spPr>
        <a:prstGeom xmlns:a="http://schemas.openxmlformats.org/drawingml/2006/main" prst="rect"/>
      </spPr>
    </pic>
    <clientData/>
  </twoCellAnchor>
  <twoCellAnchor editAs="twoCell">
    <from>
      <col>0</col>
      <colOff>85725</colOff>
      <row>490</row>
      <rowOff>85725</rowOff>
    </from>
    <to>
      <col>1</col>
      <colOff>-85725</colOff>
      <row>491</row>
      <rowOff>-85725</rowOff>
    </to>
    <pic>
      <nvPicPr>
        <cNvPr id="489" name="Image 489" descr="Picture"/>
        <cNvPicPr/>
      </nvPicPr>
      <blipFill>
        <a:blip xmlns:a="http://schemas.openxmlformats.org/drawingml/2006/main" xmlns:r="http://schemas.openxmlformats.org/officeDocument/2006/relationships" cstate="print" r:embed="rId489"/>
        <a:stretch xmlns:a="http://schemas.openxmlformats.org/drawingml/2006/main">
          <a:fillRect/>
        </a:stretch>
      </blipFill>
      <spPr>
        <a:prstGeom xmlns:a="http://schemas.openxmlformats.org/drawingml/2006/main" prst="rect"/>
      </spPr>
    </pic>
    <clientData/>
  </twoCellAnchor>
  <twoCellAnchor editAs="twoCell">
    <from>
      <col>0</col>
      <colOff>85725</colOff>
      <row>491</row>
      <rowOff>85725</rowOff>
    </from>
    <to>
      <col>1</col>
      <colOff>-85725</colOff>
      <row>492</row>
      <rowOff>-85725</rowOff>
    </to>
    <pic>
      <nvPicPr>
        <cNvPr id="490" name="Image 490" descr="Picture"/>
        <cNvPicPr/>
      </nvPicPr>
      <blipFill>
        <a:blip xmlns:a="http://schemas.openxmlformats.org/drawingml/2006/main" xmlns:r="http://schemas.openxmlformats.org/officeDocument/2006/relationships" cstate="print" r:embed="rId490"/>
        <a:stretch xmlns:a="http://schemas.openxmlformats.org/drawingml/2006/main">
          <a:fillRect/>
        </a:stretch>
      </blipFill>
      <spPr>
        <a:prstGeom xmlns:a="http://schemas.openxmlformats.org/drawingml/2006/main" prst="rect"/>
      </spPr>
    </pic>
    <clientData/>
  </twoCellAnchor>
  <twoCellAnchor editAs="twoCell">
    <from>
      <col>0</col>
      <colOff>85725</colOff>
      <row>492</row>
      <rowOff>85725</rowOff>
    </from>
    <to>
      <col>1</col>
      <colOff>-85725</colOff>
      <row>493</row>
      <rowOff>-85725</rowOff>
    </to>
    <pic>
      <nvPicPr>
        <cNvPr id="491" name="Image 491" descr="Picture"/>
        <cNvPicPr/>
      </nvPicPr>
      <blipFill>
        <a:blip xmlns:a="http://schemas.openxmlformats.org/drawingml/2006/main" xmlns:r="http://schemas.openxmlformats.org/officeDocument/2006/relationships" cstate="print" r:embed="rId491"/>
        <a:stretch xmlns:a="http://schemas.openxmlformats.org/drawingml/2006/main">
          <a:fillRect/>
        </a:stretch>
      </blipFill>
      <spPr>
        <a:prstGeom xmlns:a="http://schemas.openxmlformats.org/drawingml/2006/main" prst="rect"/>
      </spPr>
    </pic>
    <clientData/>
  </twoCellAnchor>
  <twoCellAnchor editAs="twoCell">
    <from>
      <col>0</col>
      <colOff>85725</colOff>
      <row>493</row>
      <rowOff>85725</rowOff>
    </from>
    <to>
      <col>1</col>
      <colOff>-85725</colOff>
      <row>494</row>
      <rowOff>-85725</rowOff>
    </to>
    <pic>
      <nvPicPr>
        <cNvPr id="492" name="Image 492" descr="Picture"/>
        <cNvPicPr/>
      </nvPicPr>
      <blipFill>
        <a:blip xmlns:a="http://schemas.openxmlformats.org/drawingml/2006/main" xmlns:r="http://schemas.openxmlformats.org/officeDocument/2006/relationships" cstate="print" r:embed="rId492"/>
        <a:stretch xmlns:a="http://schemas.openxmlformats.org/drawingml/2006/main">
          <a:fillRect/>
        </a:stretch>
      </blipFill>
      <spPr>
        <a:prstGeom xmlns:a="http://schemas.openxmlformats.org/drawingml/2006/main" prst="rect"/>
      </spPr>
    </pic>
    <clientData/>
  </twoCellAnchor>
  <twoCellAnchor editAs="twoCell">
    <from>
      <col>0</col>
      <colOff>85725</colOff>
      <row>494</row>
      <rowOff>85725</rowOff>
    </from>
    <to>
      <col>1</col>
      <colOff>-85725</colOff>
      <row>495</row>
      <rowOff>-85725</rowOff>
    </to>
    <pic>
      <nvPicPr>
        <cNvPr id="493" name="Image 493" descr="Picture"/>
        <cNvPicPr/>
      </nvPicPr>
      <blipFill>
        <a:blip xmlns:a="http://schemas.openxmlformats.org/drawingml/2006/main" xmlns:r="http://schemas.openxmlformats.org/officeDocument/2006/relationships" cstate="print" r:embed="rId493"/>
        <a:stretch xmlns:a="http://schemas.openxmlformats.org/drawingml/2006/main">
          <a:fillRect/>
        </a:stretch>
      </blipFill>
      <spPr>
        <a:prstGeom xmlns:a="http://schemas.openxmlformats.org/drawingml/2006/main" prst="rect"/>
      </spPr>
    </pic>
    <clientData/>
  </twoCellAnchor>
  <twoCellAnchor editAs="twoCell">
    <from>
      <col>0</col>
      <colOff>85725</colOff>
      <row>495</row>
      <rowOff>85725</rowOff>
    </from>
    <to>
      <col>1</col>
      <colOff>-85725</colOff>
      <row>496</row>
      <rowOff>-85725</rowOff>
    </to>
    <pic>
      <nvPicPr>
        <cNvPr id="494" name="Image 494" descr="Picture"/>
        <cNvPicPr/>
      </nvPicPr>
      <blipFill>
        <a:blip xmlns:a="http://schemas.openxmlformats.org/drawingml/2006/main" xmlns:r="http://schemas.openxmlformats.org/officeDocument/2006/relationships" cstate="print" r:embed="rId494"/>
        <a:stretch xmlns:a="http://schemas.openxmlformats.org/drawingml/2006/main">
          <a:fillRect/>
        </a:stretch>
      </blipFill>
      <spPr>
        <a:prstGeom xmlns:a="http://schemas.openxmlformats.org/drawingml/2006/main" prst="rect"/>
      </spPr>
    </pic>
    <clientData/>
  </twoCellAnchor>
  <twoCellAnchor editAs="twoCell">
    <from>
      <col>0</col>
      <colOff>85725</colOff>
      <row>496</row>
      <rowOff>85725</rowOff>
    </from>
    <to>
      <col>1</col>
      <colOff>-85725</colOff>
      <row>497</row>
      <rowOff>-85725</rowOff>
    </to>
    <pic>
      <nvPicPr>
        <cNvPr id="495" name="Image 495" descr="Picture"/>
        <cNvPicPr/>
      </nvPicPr>
      <blipFill>
        <a:blip xmlns:a="http://schemas.openxmlformats.org/drawingml/2006/main" xmlns:r="http://schemas.openxmlformats.org/officeDocument/2006/relationships" cstate="print" r:embed="rId495"/>
        <a:stretch xmlns:a="http://schemas.openxmlformats.org/drawingml/2006/main">
          <a:fillRect/>
        </a:stretch>
      </blipFill>
      <spPr>
        <a:prstGeom xmlns:a="http://schemas.openxmlformats.org/drawingml/2006/main" prst="rect"/>
      </spPr>
    </pic>
    <clientData/>
  </twoCellAnchor>
  <twoCellAnchor editAs="twoCell">
    <from>
      <col>0</col>
      <colOff>85725</colOff>
      <row>497</row>
      <rowOff>85725</rowOff>
    </from>
    <to>
      <col>1</col>
      <colOff>-85725</colOff>
      <row>498</row>
      <rowOff>-85725</rowOff>
    </to>
    <pic>
      <nvPicPr>
        <cNvPr id="496" name="Image 496" descr="Picture"/>
        <cNvPicPr/>
      </nvPicPr>
      <blipFill>
        <a:blip xmlns:a="http://schemas.openxmlformats.org/drawingml/2006/main" xmlns:r="http://schemas.openxmlformats.org/officeDocument/2006/relationships" cstate="print" r:embed="rId496"/>
        <a:stretch xmlns:a="http://schemas.openxmlformats.org/drawingml/2006/main">
          <a:fillRect/>
        </a:stretch>
      </blipFill>
      <spPr>
        <a:prstGeom xmlns:a="http://schemas.openxmlformats.org/drawingml/2006/main" prst="rect"/>
      </spPr>
    </pic>
    <clientData/>
  </twoCellAnchor>
  <twoCellAnchor editAs="twoCell">
    <from>
      <col>0</col>
      <colOff>85725</colOff>
      <row>498</row>
      <rowOff>85725</rowOff>
    </from>
    <to>
      <col>1</col>
      <colOff>-85725</colOff>
      <row>499</row>
      <rowOff>-85725</rowOff>
    </to>
    <pic>
      <nvPicPr>
        <cNvPr id="497" name="Image 497" descr="Picture"/>
        <cNvPicPr/>
      </nvPicPr>
      <blipFill>
        <a:blip xmlns:a="http://schemas.openxmlformats.org/drawingml/2006/main" xmlns:r="http://schemas.openxmlformats.org/officeDocument/2006/relationships" cstate="print" r:embed="rId497"/>
        <a:stretch xmlns:a="http://schemas.openxmlformats.org/drawingml/2006/main">
          <a:fillRect/>
        </a:stretch>
      </blipFill>
      <spPr>
        <a:prstGeom xmlns:a="http://schemas.openxmlformats.org/drawingml/2006/main" prst="rect"/>
      </spPr>
    </pic>
    <clientData/>
  </twoCellAnchor>
  <twoCellAnchor editAs="twoCell">
    <from>
      <col>0</col>
      <colOff>85725</colOff>
      <row>499</row>
      <rowOff>85725</rowOff>
    </from>
    <to>
      <col>1</col>
      <colOff>-85725</colOff>
      <row>500</row>
      <rowOff>-85725</rowOff>
    </to>
    <pic>
      <nvPicPr>
        <cNvPr id="498" name="Image 498" descr="Picture"/>
        <cNvPicPr/>
      </nvPicPr>
      <blipFill>
        <a:blip xmlns:a="http://schemas.openxmlformats.org/drawingml/2006/main" xmlns:r="http://schemas.openxmlformats.org/officeDocument/2006/relationships" cstate="print" r:embed="rId498"/>
        <a:stretch xmlns:a="http://schemas.openxmlformats.org/drawingml/2006/main">
          <a:fillRect/>
        </a:stretch>
      </blipFill>
      <spPr>
        <a:prstGeom xmlns:a="http://schemas.openxmlformats.org/drawingml/2006/main" prst="rect"/>
      </spPr>
    </pic>
    <clientData/>
  </twoCellAnchor>
  <twoCellAnchor editAs="twoCell">
    <from>
      <col>0</col>
      <colOff>85725</colOff>
      <row>500</row>
      <rowOff>85725</rowOff>
    </from>
    <to>
      <col>1</col>
      <colOff>-85725</colOff>
      <row>501</row>
      <rowOff>-85725</rowOff>
    </to>
    <pic>
      <nvPicPr>
        <cNvPr id="499" name="Image 499" descr="Picture"/>
        <cNvPicPr/>
      </nvPicPr>
      <blipFill>
        <a:blip xmlns:a="http://schemas.openxmlformats.org/drawingml/2006/main" xmlns:r="http://schemas.openxmlformats.org/officeDocument/2006/relationships" cstate="print" r:embed="rId499"/>
        <a:stretch xmlns:a="http://schemas.openxmlformats.org/drawingml/2006/main">
          <a:fillRect/>
        </a:stretch>
      </blipFill>
      <spPr>
        <a:prstGeom xmlns:a="http://schemas.openxmlformats.org/drawingml/2006/main" prst="rect"/>
      </spPr>
    </pic>
    <clientData/>
  </twoCellAnchor>
  <twoCellAnchor editAs="twoCell">
    <from>
      <col>0</col>
      <colOff>85725</colOff>
      <row>501</row>
      <rowOff>85725</rowOff>
    </from>
    <to>
      <col>1</col>
      <colOff>-85725</colOff>
      <row>502</row>
      <rowOff>-85725</rowOff>
    </to>
    <pic>
      <nvPicPr>
        <cNvPr id="500" name="Image 500" descr="Picture"/>
        <cNvPicPr/>
      </nvPicPr>
      <blipFill>
        <a:blip xmlns:a="http://schemas.openxmlformats.org/drawingml/2006/main" xmlns:r="http://schemas.openxmlformats.org/officeDocument/2006/relationships" cstate="print" r:embed="rId500"/>
        <a:stretch xmlns:a="http://schemas.openxmlformats.org/drawingml/2006/main">
          <a:fillRect/>
        </a:stretch>
      </blipFill>
      <spPr>
        <a:prstGeom xmlns:a="http://schemas.openxmlformats.org/drawingml/2006/main" prst="rect"/>
      </spPr>
    </pic>
    <clientData/>
  </twoCellAnchor>
  <twoCellAnchor editAs="twoCell">
    <from>
      <col>0</col>
      <colOff>85725</colOff>
      <row>502</row>
      <rowOff>85725</rowOff>
    </from>
    <to>
      <col>1</col>
      <colOff>-85725</colOff>
      <row>503</row>
      <rowOff>-85725</rowOff>
    </to>
    <pic>
      <nvPicPr>
        <cNvPr id="501" name="Image 501" descr="Picture"/>
        <cNvPicPr/>
      </nvPicPr>
      <blipFill>
        <a:blip xmlns:a="http://schemas.openxmlformats.org/drawingml/2006/main" xmlns:r="http://schemas.openxmlformats.org/officeDocument/2006/relationships" cstate="print" r:embed="rId501"/>
        <a:stretch xmlns:a="http://schemas.openxmlformats.org/drawingml/2006/main">
          <a:fillRect/>
        </a:stretch>
      </blipFill>
      <spPr>
        <a:prstGeom xmlns:a="http://schemas.openxmlformats.org/drawingml/2006/main" prst="rect"/>
      </spPr>
    </pic>
    <clientData/>
  </twoCellAnchor>
  <twoCellAnchor editAs="twoCell">
    <from>
      <col>0</col>
      <colOff>85725</colOff>
      <row>503</row>
      <rowOff>85725</rowOff>
    </from>
    <to>
      <col>1</col>
      <colOff>-85725</colOff>
      <row>504</row>
      <rowOff>-85725</rowOff>
    </to>
    <pic>
      <nvPicPr>
        <cNvPr id="502" name="Image 502" descr="Picture"/>
        <cNvPicPr/>
      </nvPicPr>
      <blipFill>
        <a:blip xmlns:a="http://schemas.openxmlformats.org/drawingml/2006/main" xmlns:r="http://schemas.openxmlformats.org/officeDocument/2006/relationships" cstate="print" r:embed="rId502"/>
        <a:stretch xmlns:a="http://schemas.openxmlformats.org/drawingml/2006/main">
          <a:fillRect/>
        </a:stretch>
      </blipFill>
      <spPr>
        <a:prstGeom xmlns:a="http://schemas.openxmlformats.org/drawingml/2006/main" prst="rect"/>
      </spPr>
    </pic>
    <clientData/>
  </twoCellAnchor>
  <twoCellAnchor editAs="twoCell">
    <from>
      <col>0</col>
      <colOff>85725</colOff>
      <row>504</row>
      <rowOff>85725</rowOff>
    </from>
    <to>
      <col>1</col>
      <colOff>-85725</colOff>
      <row>505</row>
      <rowOff>-85725</rowOff>
    </to>
    <pic>
      <nvPicPr>
        <cNvPr id="503" name="Image 503" descr="Picture"/>
        <cNvPicPr/>
      </nvPicPr>
      <blipFill>
        <a:blip xmlns:a="http://schemas.openxmlformats.org/drawingml/2006/main" xmlns:r="http://schemas.openxmlformats.org/officeDocument/2006/relationships" cstate="print" r:embed="rId503"/>
        <a:stretch xmlns:a="http://schemas.openxmlformats.org/drawingml/2006/main">
          <a:fillRect/>
        </a:stretch>
      </blipFill>
      <spPr>
        <a:prstGeom xmlns:a="http://schemas.openxmlformats.org/drawingml/2006/main" prst="rect"/>
      </spPr>
    </pic>
    <clientData/>
  </twoCellAnchor>
  <twoCellAnchor editAs="twoCell">
    <from>
      <col>0</col>
      <colOff>85725</colOff>
      <row>505</row>
      <rowOff>85725</rowOff>
    </from>
    <to>
      <col>1</col>
      <colOff>-85725</colOff>
      <row>506</row>
      <rowOff>-85725</rowOff>
    </to>
    <pic>
      <nvPicPr>
        <cNvPr id="504" name="Image 504" descr="Picture"/>
        <cNvPicPr/>
      </nvPicPr>
      <blipFill>
        <a:blip xmlns:a="http://schemas.openxmlformats.org/drawingml/2006/main" xmlns:r="http://schemas.openxmlformats.org/officeDocument/2006/relationships" cstate="print" r:embed="rId504"/>
        <a:stretch xmlns:a="http://schemas.openxmlformats.org/drawingml/2006/main">
          <a:fillRect/>
        </a:stretch>
      </blipFill>
      <spPr>
        <a:prstGeom xmlns:a="http://schemas.openxmlformats.org/drawingml/2006/main" prst="rect"/>
      </spPr>
    </pic>
    <clientData/>
  </twoCellAnchor>
  <twoCellAnchor editAs="twoCell">
    <from>
      <col>0</col>
      <colOff>85725</colOff>
      <row>506</row>
      <rowOff>85725</rowOff>
    </from>
    <to>
      <col>1</col>
      <colOff>-85725</colOff>
      <row>507</row>
      <rowOff>-85725</rowOff>
    </to>
    <pic>
      <nvPicPr>
        <cNvPr id="505" name="Image 505" descr="Picture"/>
        <cNvPicPr/>
      </nvPicPr>
      <blipFill>
        <a:blip xmlns:a="http://schemas.openxmlformats.org/drawingml/2006/main" xmlns:r="http://schemas.openxmlformats.org/officeDocument/2006/relationships" cstate="print" r:embed="rId505"/>
        <a:stretch xmlns:a="http://schemas.openxmlformats.org/drawingml/2006/main">
          <a:fillRect/>
        </a:stretch>
      </blipFill>
      <spPr>
        <a:prstGeom xmlns:a="http://schemas.openxmlformats.org/drawingml/2006/main" prst="rect"/>
      </spPr>
    </pic>
    <clientData/>
  </twoCellAnchor>
  <twoCellAnchor editAs="twoCell">
    <from>
      <col>0</col>
      <colOff>85725</colOff>
      <row>507</row>
      <rowOff>85725</rowOff>
    </from>
    <to>
      <col>1</col>
      <colOff>-85725</colOff>
      <row>508</row>
      <rowOff>-85725</rowOff>
    </to>
    <pic>
      <nvPicPr>
        <cNvPr id="506" name="Image 506" descr="Picture"/>
        <cNvPicPr/>
      </nvPicPr>
      <blipFill>
        <a:blip xmlns:a="http://schemas.openxmlformats.org/drawingml/2006/main" xmlns:r="http://schemas.openxmlformats.org/officeDocument/2006/relationships" cstate="print" r:embed="rId506"/>
        <a:stretch xmlns:a="http://schemas.openxmlformats.org/drawingml/2006/main">
          <a:fillRect/>
        </a:stretch>
      </blipFill>
      <spPr>
        <a:prstGeom xmlns:a="http://schemas.openxmlformats.org/drawingml/2006/main" prst="rect"/>
      </spPr>
    </pic>
    <clientData/>
  </twoCellAnchor>
  <twoCellAnchor editAs="twoCell">
    <from>
      <col>0</col>
      <colOff>85725</colOff>
      <row>508</row>
      <rowOff>85725</rowOff>
    </from>
    <to>
      <col>1</col>
      <colOff>-85725</colOff>
      <row>509</row>
      <rowOff>-85725</rowOff>
    </to>
    <pic>
      <nvPicPr>
        <cNvPr id="507" name="Image 507" descr="Picture"/>
        <cNvPicPr/>
      </nvPicPr>
      <blipFill>
        <a:blip xmlns:a="http://schemas.openxmlformats.org/drawingml/2006/main" xmlns:r="http://schemas.openxmlformats.org/officeDocument/2006/relationships" cstate="print" r:embed="rId507"/>
        <a:stretch xmlns:a="http://schemas.openxmlformats.org/drawingml/2006/main">
          <a:fillRect/>
        </a:stretch>
      </blipFill>
      <spPr>
        <a:prstGeom xmlns:a="http://schemas.openxmlformats.org/drawingml/2006/main" prst="rect"/>
      </spPr>
    </pic>
    <clientData/>
  </twoCellAnchor>
  <twoCellAnchor editAs="twoCell">
    <from>
      <col>0</col>
      <colOff>85725</colOff>
      <row>509</row>
      <rowOff>85725</rowOff>
    </from>
    <to>
      <col>1</col>
      <colOff>-85725</colOff>
      <row>510</row>
      <rowOff>-85725</rowOff>
    </to>
    <pic>
      <nvPicPr>
        <cNvPr id="508" name="Image 508" descr="Picture"/>
        <cNvPicPr/>
      </nvPicPr>
      <blipFill>
        <a:blip xmlns:a="http://schemas.openxmlformats.org/drawingml/2006/main" xmlns:r="http://schemas.openxmlformats.org/officeDocument/2006/relationships" cstate="print" r:embed="rId508"/>
        <a:stretch xmlns:a="http://schemas.openxmlformats.org/drawingml/2006/main">
          <a:fillRect/>
        </a:stretch>
      </blipFill>
      <spPr>
        <a:prstGeom xmlns:a="http://schemas.openxmlformats.org/drawingml/2006/main" prst="rect"/>
      </spPr>
    </pic>
    <clientData/>
  </twoCellAnchor>
  <twoCellAnchor editAs="twoCell">
    <from>
      <col>0</col>
      <colOff>85725</colOff>
      <row>510</row>
      <rowOff>85725</rowOff>
    </from>
    <to>
      <col>1</col>
      <colOff>-85725</colOff>
      <row>511</row>
      <rowOff>-85725</rowOff>
    </to>
    <pic>
      <nvPicPr>
        <cNvPr id="509" name="Image 509" descr="Picture"/>
        <cNvPicPr/>
      </nvPicPr>
      <blipFill>
        <a:blip xmlns:a="http://schemas.openxmlformats.org/drawingml/2006/main" xmlns:r="http://schemas.openxmlformats.org/officeDocument/2006/relationships" cstate="print" r:embed="rId509"/>
        <a:stretch xmlns:a="http://schemas.openxmlformats.org/drawingml/2006/main">
          <a:fillRect/>
        </a:stretch>
      </blipFill>
      <spPr>
        <a:prstGeom xmlns:a="http://schemas.openxmlformats.org/drawingml/2006/main" prst="rect"/>
      </spPr>
    </pic>
    <clientData/>
  </twoCellAnchor>
  <twoCellAnchor editAs="twoCell">
    <from>
      <col>0</col>
      <colOff>85725</colOff>
      <row>511</row>
      <rowOff>85725</rowOff>
    </from>
    <to>
      <col>1</col>
      <colOff>-85725</colOff>
      <row>512</row>
      <rowOff>-85725</rowOff>
    </to>
    <pic>
      <nvPicPr>
        <cNvPr id="510" name="Image 510" descr="Picture"/>
        <cNvPicPr/>
      </nvPicPr>
      <blipFill>
        <a:blip xmlns:a="http://schemas.openxmlformats.org/drawingml/2006/main" xmlns:r="http://schemas.openxmlformats.org/officeDocument/2006/relationships" cstate="print" r:embed="rId510"/>
        <a:stretch xmlns:a="http://schemas.openxmlformats.org/drawingml/2006/main">
          <a:fillRect/>
        </a:stretch>
      </blipFill>
      <spPr>
        <a:prstGeom xmlns:a="http://schemas.openxmlformats.org/drawingml/2006/main" prst="rect"/>
      </spPr>
    </pic>
    <clientData/>
  </twoCellAnchor>
  <twoCellAnchor editAs="twoCell">
    <from>
      <col>0</col>
      <colOff>85725</colOff>
      <row>512</row>
      <rowOff>85725</rowOff>
    </from>
    <to>
      <col>1</col>
      <colOff>-85725</colOff>
      <row>513</row>
      <rowOff>-85725</rowOff>
    </to>
    <pic>
      <nvPicPr>
        <cNvPr id="511" name="Image 511" descr="Picture"/>
        <cNvPicPr/>
      </nvPicPr>
      <blipFill>
        <a:blip xmlns:a="http://schemas.openxmlformats.org/drawingml/2006/main" xmlns:r="http://schemas.openxmlformats.org/officeDocument/2006/relationships" cstate="print" r:embed="rId511"/>
        <a:stretch xmlns:a="http://schemas.openxmlformats.org/drawingml/2006/main">
          <a:fillRect/>
        </a:stretch>
      </blipFill>
      <spPr>
        <a:prstGeom xmlns:a="http://schemas.openxmlformats.org/drawingml/2006/main" prst="rect"/>
      </spPr>
    </pic>
    <clientData/>
  </twoCellAnchor>
  <twoCellAnchor editAs="twoCell">
    <from>
      <col>0</col>
      <colOff>85725</colOff>
      <row>513</row>
      <rowOff>85725</rowOff>
    </from>
    <to>
      <col>1</col>
      <colOff>-85725</colOff>
      <row>514</row>
      <rowOff>-85725</rowOff>
    </to>
    <pic>
      <nvPicPr>
        <cNvPr id="512" name="Image 512" descr="Picture"/>
        <cNvPicPr/>
      </nvPicPr>
      <blipFill>
        <a:blip xmlns:a="http://schemas.openxmlformats.org/drawingml/2006/main" xmlns:r="http://schemas.openxmlformats.org/officeDocument/2006/relationships" cstate="print" r:embed="rId512"/>
        <a:stretch xmlns:a="http://schemas.openxmlformats.org/drawingml/2006/main">
          <a:fillRect/>
        </a:stretch>
      </blipFill>
      <spPr>
        <a:prstGeom xmlns:a="http://schemas.openxmlformats.org/drawingml/2006/main" prst="rect"/>
      </spPr>
    </pic>
    <clientData/>
  </twoCellAnchor>
  <twoCellAnchor editAs="twoCell">
    <from>
      <col>0</col>
      <colOff>85725</colOff>
      <row>514</row>
      <rowOff>85725</rowOff>
    </from>
    <to>
      <col>1</col>
      <colOff>-85725</colOff>
      <row>515</row>
      <rowOff>-85725</rowOff>
    </to>
    <pic>
      <nvPicPr>
        <cNvPr id="513" name="Image 513" descr="Picture"/>
        <cNvPicPr/>
      </nvPicPr>
      <blipFill>
        <a:blip xmlns:a="http://schemas.openxmlformats.org/drawingml/2006/main" xmlns:r="http://schemas.openxmlformats.org/officeDocument/2006/relationships" cstate="print" r:embed="rId513"/>
        <a:stretch xmlns:a="http://schemas.openxmlformats.org/drawingml/2006/main">
          <a:fillRect/>
        </a:stretch>
      </blipFill>
      <spPr>
        <a:prstGeom xmlns:a="http://schemas.openxmlformats.org/drawingml/2006/main" prst="rect"/>
      </spPr>
    </pic>
    <clientData/>
  </twoCellAnchor>
  <twoCellAnchor editAs="twoCell">
    <from>
      <col>0</col>
      <colOff>85725</colOff>
      <row>515</row>
      <rowOff>85725</rowOff>
    </from>
    <to>
      <col>1</col>
      <colOff>-85725</colOff>
      <row>516</row>
      <rowOff>-85725</rowOff>
    </to>
    <pic>
      <nvPicPr>
        <cNvPr id="514" name="Image 514" descr="Picture"/>
        <cNvPicPr/>
      </nvPicPr>
      <blipFill>
        <a:blip xmlns:a="http://schemas.openxmlformats.org/drawingml/2006/main" xmlns:r="http://schemas.openxmlformats.org/officeDocument/2006/relationships" cstate="print" r:embed="rId514"/>
        <a:stretch xmlns:a="http://schemas.openxmlformats.org/drawingml/2006/main">
          <a:fillRect/>
        </a:stretch>
      </blipFill>
      <spPr>
        <a:prstGeom xmlns:a="http://schemas.openxmlformats.org/drawingml/2006/main" prst="rect"/>
      </spPr>
    </pic>
    <clientData/>
  </twoCellAnchor>
  <twoCellAnchor editAs="twoCell">
    <from>
      <col>0</col>
      <colOff>85725</colOff>
      <row>516</row>
      <rowOff>85725</rowOff>
    </from>
    <to>
      <col>1</col>
      <colOff>-85725</colOff>
      <row>517</row>
      <rowOff>-85725</rowOff>
    </to>
    <pic>
      <nvPicPr>
        <cNvPr id="515" name="Image 515" descr="Picture"/>
        <cNvPicPr/>
      </nvPicPr>
      <blipFill>
        <a:blip xmlns:a="http://schemas.openxmlformats.org/drawingml/2006/main" xmlns:r="http://schemas.openxmlformats.org/officeDocument/2006/relationships" cstate="print" r:embed="rId515"/>
        <a:stretch xmlns:a="http://schemas.openxmlformats.org/drawingml/2006/main">
          <a:fillRect/>
        </a:stretch>
      </blipFill>
      <spPr>
        <a:prstGeom xmlns:a="http://schemas.openxmlformats.org/drawingml/2006/main" prst="rect"/>
      </spPr>
    </pic>
    <clientData/>
  </twoCellAnchor>
  <twoCellAnchor editAs="twoCell">
    <from>
      <col>0</col>
      <colOff>85725</colOff>
      <row>517</row>
      <rowOff>85725</rowOff>
    </from>
    <to>
      <col>1</col>
      <colOff>-85725</colOff>
      <row>518</row>
      <rowOff>-85725</rowOff>
    </to>
    <pic>
      <nvPicPr>
        <cNvPr id="516" name="Image 516" descr="Picture"/>
        <cNvPicPr/>
      </nvPicPr>
      <blipFill>
        <a:blip xmlns:a="http://schemas.openxmlformats.org/drawingml/2006/main" xmlns:r="http://schemas.openxmlformats.org/officeDocument/2006/relationships" cstate="print" r:embed="rId516"/>
        <a:stretch xmlns:a="http://schemas.openxmlformats.org/drawingml/2006/main">
          <a:fillRect/>
        </a:stretch>
      </blipFill>
      <spPr>
        <a:prstGeom xmlns:a="http://schemas.openxmlformats.org/drawingml/2006/main" prst="rect"/>
      </spPr>
    </pic>
    <clientData/>
  </twoCellAnchor>
  <twoCellAnchor editAs="twoCell">
    <from>
      <col>0</col>
      <colOff>85725</colOff>
      <row>518</row>
      <rowOff>85725</rowOff>
    </from>
    <to>
      <col>1</col>
      <colOff>-85725</colOff>
      <row>519</row>
      <rowOff>-85725</rowOff>
    </to>
    <pic>
      <nvPicPr>
        <cNvPr id="517" name="Image 517" descr="Picture"/>
        <cNvPicPr/>
      </nvPicPr>
      <blipFill>
        <a:blip xmlns:a="http://schemas.openxmlformats.org/drawingml/2006/main" xmlns:r="http://schemas.openxmlformats.org/officeDocument/2006/relationships" cstate="print" r:embed="rId517"/>
        <a:stretch xmlns:a="http://schemas.openxmlformats.org/drawingml/2006/main">
          <a:fillRect/>
        </a:stretch>
      </blipFill>
      <spPr>
        <a:prstGeom xmlns:a="http://schemas.openxmlformats.org/drawingml/2006/main" prst="rect"/>
      </spPr>
    </pic>
    <clientData/>
  </twoCellAnchor>
  <twoCellAnchor editAs="twoCell">
    <from>
      <col>0</col>
      <colOff>85725</colOff>
      <row>519</row>
      <rowOff>85725</rowOff>
    </from>
    <to>
      <col>1</col>
      <colOff>-85725</colOff>
      <row>520</row>
      <rowOff>-85725</rowOff>
    </to>
    <pic>
      <nvPicPr>
        <cNvPr id="518" name="Image 518" descr="Picture"/>
        <cNvPicPr/>
      </nvPicPr>
      <blipFill>
        <a:blip xmlns:a="http://schemas.openxmlformats.org/drawingml/2006/main" xmlns:r="http://schemas.openxmlformats.org/officeDocument/2006/relationships" cstate="print" r:embed="rId518"/>
        <a:stretch xmlns:a="http://schemas.openxmlformats.org/drawingml/2006/main">
          <a:fillRect/>
        </a:stretch>
      </blipFill>
      <spPr>
        <a:prstGeom xmlns:a="http://schemas.openxmlformats.org/drawingml/2006/main" prst="rect"/>
      </spPr>
    </pic>
    <clientData/>
  </twoCellAnchor>
  <twoCellAnchor editAs="twoCell">
    <from>
      <col>0</col>
      <colOff>85725</colOff>
      <row>520</row>
      <rowOff>85725</rowOff>
    </from>
    <to>
      <col>1</col>
      <colOff>-85725</colOff>
      <row>521</row>
      <rowOff>-85725</rowOff>
    </to>
    <pic>
      <nvPicPr>
        <cNvPr id="519" name="Image 519" descr="Picture"/>
        <cNvPicPr/>
      </nvPicPr>
      <blipFill>
        <a:blip xmlns:a="http://schemas.openxmlformats.org/drawingml/2006/main" xmlns:r="http://schemas.openxmlformats.org/officeDocument/2006/relationships" cstate="print" r:embed="rId519"/>
        <a:stretch xmlns:a="http://schemas.openxmlformats.org/drawingml/2006/main">
          <a:fillRect/>
        </a:stretch>
      </blipFill>
      <spPr>
        <a:prstGeom xmlns:a="http://schemas.openxmlformats.org/drawingml/2006/main" prst="rect"/>
      </spPr>
    </pic>
    <clientData/>
  </twoCellAnchor>
  <twoCellAnchor editAs="twoCell">
    <from>
      <col>0</col>
      <colOff>85725</colOff>
      <row>521</row>
      <rowOff>85725</rowOff>
    </from>
    <to>
      <col>1</col>
      <colOff>-85725</colOff>
      <row>522</row>
      <rowOff>-85725</rowOff>
    </to>
    <pic>
      <nvPicPr>
        <cNvPr id="520" name="Image 520" descr="Picture"/>
        <cNvPicPr/>
      </nvPicPr>
      <blipFill>
        <a:blip xmlns:a="http://schemas.openxmlformats.org/drawingml/2006/main" xmlns:r="http://schemas.openxmlformats.org/officeDocument/2006/relationships" cstate="print" r:embed="rId520"/>
        <a:stretch xmlns:a="http://schemas.openxmlformats.org/drawingml/2006/main">
          <a:fillRect/>
        </a:stretch>
      </blipFill>
      <spPr>
        <a:prstGeom xmlns:a="http://schemas.openxmlformats.org/drawingml/2006/main" prst="rect"/>
      </spPr>
    </pic>
    <clientData/>
  </twoCellAnchor>
  <twoCellAnchor editAs="twoCell">
    <from>
      <col>0</col>
      <colOff>85725</colOff>
      <row>522</row>
      <rowOff>85725</rowOff>
    </from>
    <to>
      <col>1</col>
      <colOff>-85725</colOff>
      <row>523</row>
      <rowOff>-85725</rowOff>
    </to>
    <pic>
      <nvPicPr>
        <cNvPr id="521" name="Image 521" descr="Picture"/>
        <cNvPicPr/>
      </nvPicPr>
      <blipFill>
        <a:blip xmlns:a="http://schemas.openxmlformats.org/drawingml/2006/main" xmlns:r="http://schemas.openxmlformats.org/officeDocument/2006/relationships" cstate="print" r:embed="rId521"/>
        <a:stretch xmlns:a="http://schemas.openxmlformats.org/drawingml/2006/main">
          <a:fillRect/>
        </a:stretch>
      </blipFill>
      <spPr>
        <a:prstGeom xmlns:a="http://schemas.openxmlformats.org/drawingml/2006/main" prst="rect"/>
      </spPr>
    </pic>
    <clientData/>
  </twoCellAnchor>
  <twoCellAnchor editAs="twoCell">
    <from>
      <col>0</col>
      <colOff>85725</colOff>
      <row>523</row>
      <rowOff>85725</rowOff>
    </from>
    <to>
      <col>1</col>
      <colOff>-85725</colOff>
      <row>524</row>
      <rowOff>-85725</rowOff>
    </to>
    <pic>
      <nvPicPr>
        <cNvPr id="522" name="Image 522" descr="Picture"/>
        <cNvPicPr/>
      </nvPicPr>
      <blipFill>
        <a:blip xmlns:a="http://schemas.openxmlformats.org/drawingml/2006/main" xmlns:r="http://schemas.openxmlformats.org/officeDocument/2006/relationships" cstate="print" r:embed="rId522"/>
        <a:stretch xmlns:a="http://schemas.openxmlformats.org/drawingml/2006/main">
          <a:fillRect/>
        </a:stretch>
      </blipFill>
      <spPr>
        <a:prstGeom xmlns:a="http://schemas.openxmlformats.org/drawingml/2006/main" prst="rect"/>
      </spPr>
    </pic>
    <clientData/>
  </twoCellAnchor>
  <twoCellAnchor editAs="twoCell">
    <from>
      <col>0</col>
      <colOff>85725</colOff>
      <row>524</row>
      <rowOff>85725</rowOff>
    </from>
    <to>
      <col>1</col>
      <colOff>-85725</colOff>
      <row>525</row>
      <rowOff>-85725</rowOff>
    </to>
    <pic>
      <nvPicPr>
        <cNvPr id="523" name="Image 523" descr="Picture"/>
        <cNvPicPr/>
      </nvPicPr>
      <blipFill>
        <a:blip xmlns:a="http://schemas.openxmlformats.org/drawingml/2006/main" xmlns:r="http://schemas.openxmlformats.org/officeDocument/2006/relationships" cstate="print" r:embed="rId523"/>
        <a:stretch xmlns:a="http://schemas.openxmlformats.org/drawingml/2006/main">
          <a:fillRect/>
        </a:stretch>
      </blipFill>
      <spPr>
        <a:prstGeom xmlns:a="http://schemas.openxmlformats.org/drawingml/2006/main" prst="rect"/>
      </spPr>
    </pic>
    <clientData/>
  </twoCellAnchor>
  <twoCellAnchor editAs="twoCell">
    <from>
      <col>0</col>
      <colOff>85725</colOff>
      <row>525</row>
      <rowOff>85725</rowOff>
    </from>
    <to>
      <col>1</col>
      <colOff>-85725</colOff>
      <row>526</row>
      <rowOff>-85725</rowOff>
    </to>
    <pic>
      <nvPicPr>
        <cNvPr id="524" name="Image 524" descr="Picture"/>
        <cNvPicPr/>
      </nvPicPr>
      <blipFill>
        <a:blip xmlns:a="http://schemas.openxmlformats.org/drawingml/2006/main" xmlns:r="http://schemas.openxmlformats.org/officeDocument/2006/relationships" cstate="print" r:embed="rId524"/>
        <a:stretch xmlns:a="http://schemas.openxmlformats.org/drawingml/2006/main">
          <a:fillRect/>
        </a:stretch>
      </blipFill>
      <spPr>
        <a:prstGeom xmlns:a="http://schemas.openxmlformats.org/drawingml/2006/main" prst="rect"/>
      </spPr>
    </pic>
    <clientData/>
  </twoCellAnchor>
  <twoCellAnchor editAs="twoCell">
    <from>
      <col>0</col>
      <colOff>85725</colOff>
      <row>526</row>
      <rowOff>85725</rowOff>
    </from>
    <to>
      <col>1</col>
      <colOff>-85725</colOff>
      <row>527</row>
      <rowOff>-85725</rowOff>
    </to>
    <pic>
      <nvPicPr>
        <cNvPr id="525" name="Image 525" descr="Picture"/>
        <cNvPicPr/>
      </nvPicPr>
      <blipFill>
        <a:blip xmlns:a="http://schemas.openxmlformats.org/drawingml/2006/main" xmlns:r="http://schemas.openxmlformats.org/officeDocument/2006/relationships" cstate="print" r:embed="rId525"/>
        <a:stretch xmlns:a="http://schemas.openxmlformats.org/drawingml/2006/main">
          <a:fillRect/>
        </a:stretch>
      </blipFill>
      <spPr>
        <a:prstGeom xmlns:a="http://schemas.openxmlformats.org/drawingml/2006/main" prst="rect"/>
      </spPr>
    </pic>
    <clientData/>
  </twoCellAnchor>
  <twoCellAnchor editAs="twoCell">
    <from>
      <col>0</col>
      <colOff>85725</colOff>
      <row>527</row>
      <rowOff>85725</rowOff>
    </from>
    <to>
      <col>1</col>
      <colOff>-85725</colOff>
      <row>528</row>
      <rowOff>-85725</rowOff>
    </to>
    <pic>
      <nvPicPr>
        <cNvPr id="526" name="Image 526" descr="Picture"/>
        <cNvPicPr/>
      </nvPicPr>
      <blipFill>
        <a:blip xmlns:a="http://schemas.openxmlformats.org/drawingml/2006/main" xmlns:r="http://schemas.openxmlformats.org/officeDocument/2006/relationships" cstate="print" r:embed="rId526"/>
        <a:stretch xmlns:a="http://schemas.openxmlformats.org/drawingml/2006/main">
          <a:fillRect/>
        </a:stretch>
      </blipFill>
      <spPr>
        <a:prstGeom xmlns:a="http://schemas.openxmlformats.org/drawingml/2006/main" prst="rect"/>
      </spPr>
    </pic>
    <clientData/>
  </twoCellAnchor>
  <twoCellAnchor editAs="twoCell">
    <from>
      <col>0</col>
      <colOff>85725</colOff>
      <row>528</row>
      <rowOff>85725</rowOff>
    </from>
    <to>
      <col>1</col>
      <colOff>-85725</colOff>
      <row>529</row>
      <rowOff>-85725</rowOff>
    </to>
    <pic>
      <nvPicPr>
        <cNvPr id="527" name="Image 527" descr="Picture"/>
        <cNvPicPr/>
      </nvPicPr>
      <blipFill>
        <a:blip xmlns:a="http://schemas.openxmlformats.org/drawingml/2006/main" xmlns:r="http://schemas.openxmlformats.org/officeDocument/2006/relationships" cstate="print" r:embed="rId527"/>
        <a:stretch xmlns:a="http://schemas.openxmlformats.org/drawingml/2006/main">
          <a:fillRect/>
        </a:stretch>
      </blipFill>
      <spPr>
        <a:prstGeom xmlns:a="http://schemas.openxmlformats.org/drawingml/2006/main" prst="rect"/>
      </spPr>
    </pic>
    <clientData/>
  </twoCellAnchor>
  <twoCellAnchor editAs="twoCell">
    <from>
      <col>0</col>
      <colOff>85725</colOff>
      <row>529</row>
      <rowOff>85725</rowOff>
    </from>
    <to>
      <col>1</col>
      <colOff>-85725</colOff>
      <row>530</row>
      <rowOff>-85725</rowOff>
    </to>
    <pic>
      <nvPicPr>
        <cNvPr id="528" name="Image 528" descr="Picture"/>
        <cNvPicPr/>
      </nvPicPr>
      <blipFill>
        <a:blip xmlns:a="http://schemas.openxmlformats.org/drawingml/2006/main" xmlns:r="http://schemas.openxmlformats.org/officeDocument/2006/relationships" cstate="print" r:embed="rId528"/>
        <a:stretch xmlns:a="http://schemas.openxmlformats.org/drawingml/2006/main">
          <a:fillRect/>
        </a:stretch>
      </blipFill>
      <spPr>
        <a:prstGeom xmlns:a="http://schemas.openxmlformats.org/drawingml/2006/main" prst="rect"/>
      </spPr>
    </pic>
    <clientData/>
  </twoCellAnchor>
  <twoCellAnchor editAs="twoCell">
    <from>
      <col>0</col>
      <colOff>85725</colOff>
      <row>530</row>
      <rowOff>85725</rowOff>
    </from>
    <to>
      <col>1</col>
      <colOff>-85725</colOff>
      <row>531</row>
      <rowOff>-85725</rowOff>
    </to>
    <pic>
      <nvPicPr>
        <cNvPr id="529" name="Image 529" descr="Picture"/>
        <cNvPicPr/>
      </nvPicPr>
      <blipFill>
        <a:blip xmlns:a="http://schemas.openxmlformats.org/drawingml/2006/main" xmlns:r="http://schemas.openxmlformats.org/officeDocument/2006/relationships" cstate="print" r:embed="rId529"/>
        <a:stretch xmlns:a="http://schemas.openxmlformats.org/drawingml/2006/main">
          <a:fillRect/>
        </a:stretch>
      </blipFill>
      <spPr>
        <a:prstGeom xmlns:a="http://schemas.openxmlformats.org/drawingml/2006/main" prst="rect"/>
      </spPr>
    </pic>
    <clientData/>
  </twoCellAnchor>
  <twoCellAnchor editAs="twoCell">
    <from>
      <col>0</col>
      <colOff>85725</colOff>
      <row>531</row>
      <rowOff>85725</rowOff>
    </from>
    <to>
      <col>1</col>
      <colOff>-85725</colOff>
      <row>532</row>
      <rowOff>-85725</rowOff>
    </to>
    <pic>
      <nvPicPr>
        <cNvPr id="530" name="Image 530" descr="Picture"/>
        <cNvPicPr/>
      </nvPicPr>
      <blipFill>
        <a:blip xmlns:a="http://schemas.openxmlformats.org/drawingml/2006/main" xmlns:r="http://schemas.openxmlformats.org/officeDocument/2006/relationships" cstate="print" r:embed="rId530"/>
        <a:stretch xmlns:a="http://schemas.openxmlformats.org/drawingml/2006/main">
          <a:fillRect/>
        </a:stretch>
      </blipFill>
      <spPr>
        <a:prstGeom xmlns:a="http://schemas.openxmlformats.org/drawingml/2006/main" prst="rect"/>
      </spPr>
    </pic>
    <clientData/>
  </twoCellAnchor>
  <twoCellAnchor editAs="twoCell">
    <from>
      <col>0</col>
      <colOff>85725</colOff>
      <row>532</row>
      <rowOff>85725</rowOff>
    </from>
    <to>
      <col>1</col>
      <colOff>-85725</colOff>
      <row>533</row>
      <rowOff>-85725</rowOff>
    </to>
    <pic>
      <nvPicPr>
        <cNvPr id="531" name="Image 531" descr="Picture"/>
        <cNvPicPr/>
      </nvPicPr>
      <blipFill>
        <a:blip xmlns:a="http://schemas.openxmlformats.org/drawingml/2006/main" xmlns:r="http://schemas.openxmlformats.org/officeDocument/2006/relationships" cstate="print" r:embed="rId531"/>
        <a:stretch xmlns:a="http://schemas.openxmlformats.org/drawingml/2006/main">
          <a:fillRect/>
        </a:stretch>
      </blipFill>
      <spPr>
        <a:prstGeom xmlns:a="http://schemas.openxmlformats.org/drawingml/2006/main" prst="rect"/>
      </spPr>
    </pic>
    <clientData/>
  </twoCellAnchor>
  <twoCellAnchor editAs="twoCell">
    <from>
      <col>0</col>
      <colOff>85725</colOff>
      <row>533</row>
      <rowOff>85725</rowOff>
    </from>
    <to>
      <col>1</col>
      <colOff>-85725</colOff>
      <row>534</row>
      <rowOff>-85725</rowOff>
    </to>
    <pic>
      <nvPicPr>
        <cNvPr id="532" name="Image 532" descr="Picture"/>
        <cNvPicPr/>
      </nvPicPr>
      <blipFill>
        <a:blip xmlns:a="http://schemas.openxmlformats.org/drawingml/2006/main" xmlns:r="http://schemas.openxmlformats.org/officeDocument/2006/relationships" cstate="print" r:embed="rId532"/>
        <a:stretch xmlns:a="http://schemas.openxmlformats.org/drawingml/2006/main">
          <a:fillRect/>
        </a:stretch>
      </blipFill>
      <spPr>
        <a:prstGeom xmlns:a="http://schemas.openxmlformats.org/drawingml/2006/main" prst="rect"/>
      </spPr>
    </pic>
    <clientData/>
  </twoCellAnchor>
  <twoCellAnchor editAs="twoCell">
    <from>
      <col>0</col>
      <colOff>85725</colOff>
      <row>534</row>
      <rowOff>85725</rowOff>
    </from>
    <to>
      <col>1</col>
      <colOff>-85725</colOff>
      <row>535</row>
      <rowOff>-85725</rowOff>
    </to>
    <pic>
      <nvPicPr>
        <cNvPr id="533" name="Image 533" descr="Picture"/>
        <cNvPicPr/>
      </nvPicPr>
      <blipFill>
        <a:blip xmlns:a="http://schemas.openxmlformats.org/drawingml/2006/main" xmlns:r="http://schemas.openxmlformats.org/officeDocument/2006/relationships" cstate="print" r:embed="rId533"/>
        <a:stretch xmlns:a="http://schemas.openxmlformats.org/drawingml/2006/main">
          <a:fillRect/>
        </a:stretch>
      </blipFill>
      <spPr>
        <a:prstGeom xmlns:a="http://schemas.openxmlformats.org/drawingml/2006/main" prst="rect"/>
      </spPr>
    </pic>
    <clientData/>
  </twoCellAnchor>
  <twoCellAnchor editAs="twoCell">
    <from>
      <col>0</col>
      <colOff>85725</colOff>
      <row>535</row>
      <rowOff>85725</rowOff>
    </from>
    <to>
      <col>1</col>
      <colOff>-85725</colOff>
      <row>536</row>
      <rowOff>-85725</rowOff>
    </to>
    <pic>
      <nvPicPr>
        <cNvPr id="534" name="Image 534" descr="Picture"/>
        <cNvPicPr/>
      </nvPicPr>
      <blipFill>
        <a:blip xmlns:a="http://schemas.openxmlformats.org/drawingml/2006/main" xmlns:r="http://schemas.openxmlformats.org/officeDocument/2006/relationships" cstate="print" r:embed="rId534"/>
        <a:stretch xmlns:a="http://schemas.openxmlformats.org/drawingml/2006/main">
          <a:fillRect/>
        </a:stretch>
      </blipFill>
      <spPr>
        <a:prstGeom xmlns:a="http://schemas.openxmlformats.org/drawingml/2006/main" prst="rect"/>
      </spPr>
    </pic>
    <clientData/>
  </twoCellAnchor>
  <twoCellAnchor editAs="twoCell">
    <from>
      <col>0</col>
      <colOff>85725</colOff>
      <row>536</row>
      <rowOff>85725</rowOff>
    </from>
    <to>
      <col>1</col>
      <colOff>-85725</colOff>
      <row>537</row>
      <rowOff>-85725</rowOff>
    </to>
    <pic>
      <nvPicPr>
        <cNvPr id="535" name="Image 535" descr="Picture"/>
        <cNvPicPr/>
      </nvPicPr>
      <blipFill>
        <a:blip xmlns:a="http://schemas.openxmlformats.org/drawingml/2006/main" xmlns:r="http://schemas.openxmlformats.org/officeDocument/2006/relationships" cstate="print" r:embed="rId535"/>
        <a:stretch xmlns:a="http://schemas.openxmlformats.org/drawingml/2006/main">
          <a:fillRect/>
        </a:stretch>
      </blipFill>
      <spPr>
        <a:prstGeom xmlns:a="http://schemas.openxmlformats.org/drawingml/2006/main" prst="rect"/>
      </spPr>
    </pic>
    <clientData/>
  </twoCellAnchor>
  <twoCellAnchor editAs="twoCell">
    <from>
      <col>0</col>
      <colOff>85725</colOff>
      <row>537</row>
      <rowOff>85725</rowOff>
    </from>
    <to>
      <col>1</col>
      <colOff>-85725</colOff>
      <row>538</row>
      <rowOff>-85725</rowOff>
    </to>
    <pic>
      <nvPicPr>
        <cNvPr id="536" name="Image 536" descr="Picture"/>
        <cNvPicPr/>
      </nvPicPr>
      <blipFill>
        <a:blip xmlns:a="http://schemas.openxmlformats.org/drawingml/2006/main" xmlns:r="http://schemas.openxmlformats.org/officeDocument/2006/relationships" cstate="print" r:embed="rId536"/>
        <a:stretch xmlns:a="http://schemas.openxmlformats.org/drawingml/2006/main">
          <a:fillRect/>
        </a:stretch>
      </blipFill>
      <spPr>
        <a:prstGeom xmlns:a="http://schemas.openxmlformats.org/drawingml/2006/main" prst="rect"/>
      </spPr>
    </pic>
    <clientData/>
  </twoCellAnchor>
  <twoCellAnchor editAs="twoCell">
    <from>
      <col>0</col>
      <colOff>85725</colOff>
      <row>538</row>
      <rowOff>85725</rowOff>
    </from>
    <to>
      <col>1</col>
      <colOff>-85725</colOff>
      <row>539</row>
      <rowOff>-85725</rowOff>
    </to>
    <pic>
      <nvPicPr>
        <cNvPr id="537" name="Image 537" descr="Picture"/>
        <cNvPicPr/>
      </nvPicPr>
      <blipFill>
        <a:blip xmlns:a="http://schemas.openxmlformats.org/drawingml/2006/main" xmlns:r="http://schemas.openxmlformats.org/officeDocument/2006/relationships" cstate="print" r:embed="rId537"/>
        <a:stretch xmlns:a="http://schemas.openxmlformats.org/drawingml/2006/main">
          <a:fillRect/>
        </a:stretch>
      </blipFill>
      <spPr>
        <a:prstGeom xmlns:a="http://schemas.openxmlformats.org/drawingml/2006/main" prst="rect"/>
      </spPr>
    </pic>
    <clientData/>
  </twoCellAnchor>
  <twoCellAnchor editAs="twoCell">
    <from>
      <col>0</col>
      <colOff>85725</colOff>
      <row>539</row>
      <rowOff>85725</rowOff>
    </from>
    <to>
      <col>1</col>
      <colOff>-85725</colOff>
      <row>540</row>
      <rowOff>-85725</rowOff>
    </to>
    <pic>
      <nvPicPr>
        <cNvPr id="538" name="Image 538" descr="Picture"/>
        <cNvPicPr/>
      </nvPicPr>
      <blipFill>
        <a:blip xmlns:a="http://schemas.openxmlformats.org/drawingml/2006/main" xmlns:r="http://schemas.openxmlformats.org/officeDocument/2006/relationships" cstate="print" r:embed="rId538"/>
        <a:stretch xmlns:a="http://schemas.openxmlformats.org/drawingml/2006/main">
          <a:fillRect/>
        </a:stretch>
      </blipFill>
      <spPr>
        <a:prstGeom xmlns:a="http://schemas.openxmlformats.org/drawingml/2006/main" prst="rect"/>
      </spPr>
    </pic>
    <clientData/>
  </twoCellAnchor>
  <twoCellAnchor editAs="twoCell">
    <from>
      <col>0</col>
      <colOff>85725</colOff>
      <row>540</row>
      <rowOff>85725</rowOff>
    </from>
    <to>
      <col>1</col>
      <colOff>-85725</colOff>
      <row>541</row>
      <rowOff>-85725</rowOff>
    </to>
    <pic>
      <nvPicPr>
        <cNvPr id="539" name="Image 539" descr="Picture"/>
        <cNvPicPr/>
      </nvPicPr>
      <blipFill>
        <a:blip xmlns:a="http://schemas.openxmlformats.org/drawingml/2006/main" xmlns:r="http://schemas.openxmlformats.org/officeDocument/2006/relationships" cstate="print" r:embed="rId539"/>
        <a:stretch xmlns:a="http://schemas.openxmlformats.org/drawingml/2006/main">
          <a:fillRect/>
        </a:stretch>
      </blipFill>
      <spPr>
        <a:prstGeom xmlns:a="http://schemas.openxmlformats.org/drawingml/2006/main" prst="rect"/>
      </spPr>
    </pic>
    <clientData/>
  </twoCellAnchor>
  <twoCellAnchor editAs="twoCell">
    <from>
      <col>0</col>
      <colOff>85725</colOff>
      <row>541</row>
      <rowOff>85725</rowOff>
    </from>
    <to>
      <col>1</col>
      <colOff>-85725</colOff>
      <row>542</row>
      <rowOff>-85725</rowOff>
    </to>
    <pic>
      <nvPicPr>
        <cNvPr id="540" name="Image 540" descr="Picture"/>
        <cNvPicPr/>
      </nvPicPr>
      <blipFill>
        <a:blip xmlns:a="http://schemas.openxmlformats.org/drawingml/2006/main" xmlns:r="http://schemas.openxmlformats.org/officeDocument/2006/relationships" cstate="print" r:embed="rId540"/>
        <a:stretch xmlns:a="http://schemas.openxmlformats.org/drawingml/2006/main">
          <a:fillRect/>
        </a:stretch>
      </blipFill>
      <spPr>
        <a:prstGeom xmlns:a="http://schemas.openxmlformats.org/drawingml/2006/main" prst="rect"/>
      </spPr>
    </pic>
    <clientData/>
  </twoCellAnchor>
  <twoCellAnchor editAs="twoCell">
    <from>
      <col>0</col>
      <colOff>85725</colOff>
      <row>542</row>
      <rowOff>85725</rowOff>
    </from>
    <to>
      <col>1</col>
      <colOff>-85725</colOff>
      <row>543</row>
      <rowOff>-85725</rowOff>
    </to>
    <pic>
      <nvPicPr>
        <cNvPr id="541" name="Image 541" descr="Picture"/>
        <cNvPicPr/>
      </nvPicPr>
      <blipFill>
        <a:blip xmlns:a="http://schemas.openxmlformats.org/drawingml/2006/main" xmlns:r="http://schemas.openxmlformats.org/officeDocument/2006/relationships" cstate="print" r:embed="rId541"/>
        <a:stretch xmlns:a="http://schemas.openxmlformats.org/drawingml/2006/main">
          <a:fillRect/>
        </a:stretch>
      </blipFill>
      <spPr>
        <a:prstGeom xmlns:a="http://schemas.openxmlformats.org/drawingml/2006/main" prst="rect"/>
      </spPr>
    </pic>
    <clientData/>
  </twoCellAnchor>
  <twoCellAnchor editAs="twoCell">
    <from>
      <col>0</col>
      <colOff>85725</colOff>
      <row>543</row>
      <rowOff>85725</rowOff>
    </from>
    <to>
      <col>1</col>
      <colOff>-85725</colOff>
      <row>544</row>
      <rowOff>-85725</rowOff>
    </to>
    <pic>
      <nvPicPr>
        <cNvPr id="542" name="Image 542" descr="Picture"/>
        <cNvPicPr/>
      </nvPicPr>
      <blipFill>
        <a:blip xmlns:a="http://schemas.openxmlformats.org/drawingml/2006/main" xmlns:r="http://schemas.openxmlformats.org/officeDocument/2006/relationships" cstate="print" r:embed="rId542"/>
        <a:stretch xmlns:a="http://schemas.openxmlformats.org/drawingml/2006/main">
          <a:fillRect/>
        </a:stretch>
      </blipFill>
      <spPr>
        <a:prstGeom xmlns:a="http://schemas.openxmlformats.org/drawingml/2006/main" prst="rect"/>
      </spPr>
    </pic>
    <clientData/>
  </twoCellAnchor>
  <twoCellAnchor editAs="twoCell">
    <from>
      <col>0</col>
      <colOff>85725</colOff>
      <row>544</row>
      <rowOff>85725</rowOff>
    </from>
    <to>
      <col>1</col>
      <colOff>-85725</colOff>
      <row>545</row>
      <rowOff>-85725</rowOff>
    </to>
    <pic>
      <nvPicPr>
        <cNvPr id="543" name="Image 543" descr="Picture"/>
        <cNvPicPr/>
      </nvPicPr>
      <blipFill>
        <a:blip xmlns:a="http://schemas.openxmlformats.org/drawingml/2006/main" xmlns:r="http://schemas.openxmlformats.org/officeDocument/2006/relationships" cstate="print" r:embed="rId543"/>
        <a:stretch xmlns:a="http://schemas.openxmlformats.org/drawingml/2006/main">
          <a:fillRect/>
        </a:stretch>
      </blipFill>
      <spPr>
        <a:prstGeom xmlns:a="http://schemas.openxmlformats.org/drawingml/2006/main" prst="rect"/>
      </spPr>
    </pic>
    <clientData/>
  </twoCellAnchor>
  <twoCellAnchor editAs="twoCell">
    <from>
      <col>0</col>
      <colOff>85725</colOff>
      <row>545</row>
      <rowOff>85725</rowOff>
    </from>
    <to>
      <col>1</col>
      <colOff>-85725</colOff>
      <row>546</row>
      <rowOff>-85725</rowOff>
    </to>
    <pic>
      <nvPicPr>
        <cNvPr id="544" name="Image 544" descr="Picture"/>
        <cNvPicPr/>
      </nvPicPr>
      <blipFill>
        <a:blip xmlns:a="http://schemas.openxmlformats.org/drawingml/2006/main" xmlns:r="http://schemas.openxmlformats.org/officeDocument/2006/relationships" cstate="print" r:embed="rId544"/>
        <a:stretch xmlns:a="http://schemas.openxmlformats.org/drawingml/2006/main">
          <a:fillRect/>
        </a:stretch>
      </blipFill>
      <spPr>
        <a:prstGeom xmlns:a="http://schemas.openxmlformats.org/drawingml/2006/main" prst="rect"/>
      </spPr>
    </pic>
    <clientData/>
  </twoCellAnchor>
  <twoCellAnchor editAs="twoCell">
    <from>
      <col>0</col>
      <colOff>85725</colOff>
      <row>546</row>
      <rowOff>85725</rowOff>
    </from>
    <to>
      <col>1</col>
      <colOff>-85725</colOff>
      <row>547</row>
      <rowOff>-85725</rowOff>
    </to>
    <pic>
      <nvPicPr>
        <cNvPr id="545" name="Image 545" descr="Picture"/>
        <cNvPicPr/>
      </nvPicPr>
      <blipFill>
        <a:blip xmlns:a="http://schemas.openxmlformats.org/drawingml/2006/main" xmlns:r="http://schemas.openxmlformats.org/officeDocument/2006/relationships" cstate="print" r:embed="rId545"/>
        <a:stretch xmlns:a="http://schemas.openxmlformats.org/drawingml/2006/main">
          <a:fillRect/>
        </a:stretch>
      </blipFill>
      <spPr>
        <a:prstGeom xmlns:a="http://schemas.openxmlformats.org/drawingml/2006/main" prst="rect"/>
      </spPr>
    </pic>
    <clientData/>
  </twoCellAnchor>
  <twoCellAnchor editAs="twoCell">
    <from>
      <col>0</col>
      <colOff>85725</colOff>
      <row>547</row>
      <rowOff>85725</rowOff>
    </from>
    <to>
      <col>1</col>
      <colOff>-85725</colOff>
      <row>548</row>
      <rowOff>-85725</rowOff>
    </to>
    <pic>
      <nvPicPr>
        <cNvPr id="546" name="Image 546" descr="Picture"/>
        <cNvPicPr/>
      </nvPicPr>
      <blipFill>
        <a:blip xmlns:a="http://schemas.openxmlformats.org/drawingml/2006/main" xmlns:r="http://schemas.openxmlformats.org/officeDocument/2006/relationships" cstate="print" r:embed="rId546"/>
        <a:stretch xmlns:a="http://schemas.openxmlformats.org/drawingml/2006/main">
          <a:fillRect/>
        </a:stretch>
      </blipFill>
      <spPr>
        <a:prstGeom xmlns:a="http://schemas.openxmlformats.org/drawingml/2006/main" prst="rect"/>
      </spPr>
    </pic>
    <clientData/>
  </twoCellAnchor>
  <twoCellAnchor editAs="twoCell">
    <from>
      <col>0</col>
      <colOff>85725</colOff>
      <row>548</row>
      <rowOff>85725</rowOff>
    </from>
    <to>
      <col>1</col>
      <colOff>-85725</colOff>
      <row>549</row>
      <rowOff>-85725</rowOff>
    </to>
    <pic>
      <nvPicPr>
        <cNvPr id="547" name="Image 547" descr="Picture"/>
        <cNvPicPr/>
      </nvPicPr>
      <blipFill>
        <a:blip xmlns:a="http://schemas.openxmlformats.org/drawingml/2006/main" xmlns:r="http://schemas.openxmlformats.org/officeDocument/2006/relationships" cstate="print" r:embed="rId547"/>
        <a:stretch xmlns:a="http://schemas.openxmlformats.org/drawingml/2006/main">
          <a:fillRect/>
        </a:stretch>
      </blipFill>
      <spPr>
        <a:prstGeom xmlns:a="http://schemas.openxmlformats.org/drawingml/2006/main" prst="rect"/>
      </spPr>
    </pic>
    <clientData/>
  </twoCellAnchor>
  <twoCellAnchor editAs="twoCell">
    <from>
      <col>0</col>
      <colOff>85725</colOff>
      <row>551</row>
      <rowOff>85725</rowOff>
    </from>
    <to>
      <col>1</col>
      <colOff>-85725</colOff>
      <row>552</row>
      <rowOff>-85725</rowOff>
    </to>
    <pic>
      <nvPicPr>
        <cNvPr id="548" name="Image 548" descr="Picture"/>
        <cNvPicPr/>
      </nvPicPr>
      <blipFill>
        <a:blip xmlns:a="http://schemas.openxmlformats.org/drawingml/2006/main" xmlns:r="http://schemas.openxmlformats.org/officeDocument/2006/relationships" cstate="print" r:embed="rId548"/>
        <a:stretch xmlns:a="http://schemas.openxmlformats.org/drawingml/2006/main">
          <a:fillRect/>
        </a:stretch>
      </blipFill>
      <spPr>
        <a:prstGeom xmlns:a="http://schemas.openxmlformats.org/drawingml/2006/main" prst="rect"/>
      </spPr>
    </pic>
    <clientData/>
  </twoCellAnchor>
  <twoCellAnchor editAs="twoCell">
    <from>
      <col>0</col>
      <colOff>85725</colOff>
      <row>552</row>
      <rowOff>85725</rowOff>
    </from>
    <to>
      <col>1</col>
      <colOff>-85725</colOff>
      <row>553</row>
      <rowOff>-85725</rowOff>
    </to>
    <pic>
      <nvPicPr>
        <cNvPr id="549" name="Image 549" descr="Picture"/>
        <cNvPicPr/>
      </nvPicPr>
      <blipFill>
        <a:blip xmlns:a="http://schemas.openxmlformats.org/drawingml/2006/main" xmlns:r="http://schemas.openxmlformats.org/officeDocument/2006/relationships" cstate="print" r:embed="rId549"/>
        <a:stretch xmlns:a="http://schemas.openxmlformats.org/drawingml/2006/main">
          <a:fillRect/>
        </a:stretch>
      </blipFill>
      <spPr>
        <a:prstGeom xmlns:a="http://schemas.openxmlformats.org/drawingml/2006/main" prst="rect"/>
      </spPr>
    </pic>
    <clientData/>
  </twoCellAnchor>
  <twoCellAnchor editAs="twoCell">
    <from>
      <col>0</col>
      <colOff>85725</colOff>
      <row>553</row>
      <rowOff>85725</rowOff>
    </from>
    <to>
      <col>1</col>
      <colOff>-85725</colOff>
      <row>554</row>
      <rowOff>-85725</rowOff>
    </to>
    <pic>
      <nvPicPr>
        <cNvPr id="550" name="Image 550" descr="Picture"/>
        <cNvPicPr/>
      </nvPicPr>
      <blipFill>
        <a:blip xmlns:a="http://schemas.openxmlformats.org/drawingml/2006/main" xmlns:r="http://schemas.openxmlformats.org/officeDocument/2006/relationships" cstate="print" r:embed="rId550"/>
        <a:stretch xmlns:a="http://schemas.openxmlformats.org/drawingml/2006/main">
          <a:fillRect/>
        </a:stretch>
      </blipFill>
      <spPr>
        <a:prstGeom xmlns:a="http://schemas.openxmlformats.org/drawingml/2006/main" prst="rect"/>
      </spPr>
    </pic>
    <clientData/>
  </twoCellAnchor>
  <twoCellAnchor editAs="twoCell">
    <from>
      <col>0</col>
      <colOff>85725</colOff>
      <row>554</row>
      <rowOff>85725</rowOff>
    </from>
    <to>
      <col>1</col>
      <colOff>-85725</colOff>
      <row>555</row>
      <rowOff>-85725</rowOff>
    </to>
    <pic>
      <nvPicPr>
        <cNvPr id="551" name="Image 551" descr="Picture"/>
        <cNvPicPr/>
      </nvPicPr>
      <blipFill>
        <a:blip xmlns:a="http://schemas.openxmlformats.org/drawingml/2006/main" xmlns:r="http://schemas.openxmlformats.org/officeDocument/2006/relationships" cstate="print" r:embed="rId551"/>
        <a:stretch xmlns:a="http://schemas.openxmlformats.org/drawingml/2006/main">
          <a:fillRect/>
        </a:stretch>
      </blipFill>
      <spPr>
        <a:prstGeom xmlns:a="http://schemas.openxmlformats.org/drawingml/2006/main" prst="rect"/>
      </spPr>
    </pic>
    <clientData/>
  </twoCellAnchor>
  <twoCellAnchor editAs="twoCell">
    <from>
      <col>0</col>
      <colOff>85725</colOff>
      <row>555</row>
      <rowOff>85725</rowOff>
    </from>
    <to>
      <col>1</col>
      <colOff>-85725</colOff>
      <row>556</row>
      <rowOff>-85725</rowOff>
    </to>
    <pic>
      <nvPicPr>
        <cNvPr id="552" name="Image 552" descr="Picture"/>
        <cNvPicPr/>
      </nvPicPr>
      <blipFill>
        <a:blip xmlns:a="http://schemas.openxmlformats.org/drawingml/2006/main" xmlns:r="http://schemas.openxmlformats.org/officeDocument/2006/relationships" cstate="print" r:embed="rId552"/>
        <a:stretch xmlns:a="http://schemas.openxmlformats.org/drawingml/2006/main">
          <a:fillRect/>
        </a:stretch>
      </blipFill>
      <spPr>
        <a:prstGeom xmlns:a="http://schemas.openxmlformats.org/drawingml/2006/main" prst="rect"/>
      </spPr>
    </pic>
    <clientData/>
  </twoCellAnchor>
  <twoCellAnchor editAs="twoCell">
    <from>
      <col>0</col>
      <colOff>85725</colOff>
      <row>556</row>
      <rowOff>85725</rowOff>
    </from>
    <to>
      <col>1</col>
      <colOff>-85725</colOff>
      <row>557</row>
      <rowOff>-85725</rowOff>
    </to>
    <pic>
      <nvPicPr>
        <cNvPr id="553" name="Image 553" descr="Picture"/>
        <cNvPicPr/>
      </nvPicPr>
      <blipFill>
        <a:blip xmlns:a="http://schemas.openxmlformats.org/drawingml/2006/main" xmlns:r="http://schemas.openxmlformats.org/officeDocument/2006/relationships" cstate="print" r:embed="rId553"/>
        <a:stretch xmlns:a="http://schemas.openxmlformats.org/drawingml/2006/main">
          <a:fillRect/>
        </a:stretch>
      </blipFill>
      <spPr>
        <a:prstGeom xmlns:a="http://schemas.openxmlformats.org/drawingml/2006/main" prst="rect"/>
      </spPr>
    </pic>
    <clientData/>
  </twoCellAnchor>
  <twoCellAnchor editAs="twoCell">
    <from>
      <col>0</col>
      <colOff>85725</colOff>
      <row>557</row>
      <rowOff>85725</rowOff>
    </from>
    <to>
      <col>1</col>
      <colOff>-85725</colOff>
      <row>558</row>
      <rowOff>-85725</rowOff>
    </to>
    <pic>
      <nvPicPr>
        <cNvPr id="554" name="Image 554" descr="Picture"/>
        <cNvPicPr/>
      </nvPicPr>
      <blipFill>
        <a:blip xmlns:a="http://schemas.openxmlformats.org/drawingml/2006/main" xmlns:r="http://schemas.openxmlformats.org/officeDocument/2006/relationships" cstate="print" r:embed="rId554"/>
        <a:stretch xmlns:a="http://schemas.openxmlformats.org/drawingml/2006/main">
          <a:fillRect/>
        </a:stretch>
      </blipFill>
      <spPr>
        <a:prstGeom xmlns:a="http://schemas.openxmlformats.org/drawingml/2006/main" prst="rect"/>
      </spPr>
    </pic>
    <clientData/>
  </twoCellAnchor>
  <twoCellAnchor editAs="twoCell">
    <from>
      <col>0</col>
      <colOff>85725</colOff>
      <row>558</row>
      <rowOff>85725</rowOff>
    </from>
    <to>
      <col>1</col>
      <colOff>-85725</colOff>
      <row>559</row>
      <rowOff>-85725</rowOff>
    </to>
    <pic>
      <nvPicPr>
        <cNvPr id="555" name="Image 555" descr="Picture"/>
        <cNvPicPr/>
      </nvPicPr>
      <blipFill>
        <a:blip xmlns:a="http://schemas.openxmlformats.org/drawingml/2006/main" xmlns:r="http://schemas.openxmlformats.org/officeDocument/2006/relationships" cstate="print" r:embed="rId555"/>
        <a:stretch xmlns:a="http://schemas.openxmlformats.org/drawingml/2006/main">
          <a:fillRect/>
        </a:stretch>
      </blipFill>
      <spPr>
        <a:prstGeom xmlns:a="http://schemas.openxmlformats.org/drawingml/2006/main" prst="rect"/>
      </spPr>
    </pic>
    <clientData/>
  </twoCellAnchor>
  <twoCellAnchor editAs="twoCell">
    <from>
      <col>0</col>
      <colOff>85725</colOff>
      <row>559</row>
      <rowOff>85725</rowOff>
    </from>
    <to>
      <col>1</col>
      <colOff>-85725</colOff>
      <row>560</row>
      <rowOff>-85725</rowOff>
    </to>
    <pic>
      <nvPicPr>
        <cNvPr id="556" name="Image 556" descr="Picture"/>
        <cNvPicPr/>
      </nvPicPr>
      <blipFill>
        <a:blip xmlns:a="http://schemas.openxmlformats.org/drawingml/2006/main" xmlns:r="http://schemas.openxmlformats.org/officeDocument/2006/relationships" cstate="print" r:embed="rId556"/>
        <a:stretch xmlns:a="http://schemas.openxmlformats.org/drawingml/2006/main">
          <a:fillRect/>
        </a:stretch>
      </blipFill>
      <spPr>
        <a:prstGeom xmlns:a="http://schemas.openxmlformats.org/drawingml/2006/main" prst="rect"/>
      </spPr>
    </pic>
    <clientData/>
  </twoCellAnchor>
  <twoCellAnchor editAs="twoCell">
    <from>
      <col>0</col>
      <colOff>85725</colOff>
      <row>560</row>
      <rowOff>85725</rowOff>
    </from>
    <to>
      <col>1</col>
      <colOff>-85725</colOff>
      <row>561</row>
      <rowOff>-85725</rowOff>
    </to>
    <pic>
      <nvPicPr>
        <cNvPr id="557" name="Image 557" descr="Picture"/>
        <cNvPicPr/>
      </nvPicPr>
      <blipFill>
        <a:blip xmlns:a="http://schemas.openxmlformats.org/drawingml/2006/main" xmlns:r="http://schemas.openxmlformats.org/officeDocument/2006/relationships" cstate="print" r:embed="rId557"/>
        <a:stretch xmlns:a="http://schemas.openxmlformats.org/drawingml/2006/main">
          <a:fillRect/>
        </a:stretch>
      </blipFill>
      <spPr>
        <a:prstGeom xmlns:a="http://schemas.openxmlformats.org/drawingml/2006/main" prst="rect"/>
      </spPr>
    </pic>
    <clientData/>
  </twoCellAnchor>
  <twoCellAnchor editAs="twoCell">
    <from>
      <col>0</col>
      <colOff>85725</colOff>
      <row>561</row>
      <rowOff>85725</rowOff>
    </from>
    <to>
      <col>1</col>
      <colOff>-85725</colOff>
      <row>562</row>
      <rowOff>-85725</rowOff>
    </to>
    <pic>
      <nvPicPr>
        <cNvPr id="558" name="Image 558" descr="Picture"/>
        <cNvPicPr/>
      </nvPicPr>
      <blipFill>
        <a:blip xmlns:a="http://schemas.openxmlformats.org/drawingml/2006/main" xmlns:r="http://schemas.openxmlformats.org/officeDocument/2006/relationships" cstate="print" r:embed="rId558"/>
        <a:stretch xmlns:a="http://schemas.openxmlformats.org/drawingml/2006/main">
          <a:fillRect/>
        </a:stretch>
      </blipFill>
      <spPr>
        <a:prstGeom xmlns:a="http://schemas.openxmlformats.org/drawingml/2006/main" prst="rect"/>
      </spPr>
    </pic>
    <clientData/>
  </twoCellAnchor>
  <twoCellAnchor editAs="twoCell">
    <from>
      <col>0</col>
      <colOff>85725</colOff>
      <row>562</row>
      <rowOff>85725</rowOff>
    </from>
    <to>
      <col>1</col>
      <colOff>-85725</colOff>
      <row>563</row>
      <rowOff>-85725</rowOff>
    </to>
    <pic>
      <nvPicPr>
        <cNvPr id="559" name="Image 559" descr="Picture"/>
        <cNvPicPr/>
      </nvPicPr>
      <blipFill>
        <a:blip xmlns:a="http://schemas.openxmlformats.org/drawingml/2006/main" xmlns:r="http://schemas.openxmlformats.org/officeDocument/2006/relationships" cstate="print" r:embed="rId559"/>
        <a:stretch xmlns:a="http://schemas.openxmlformats.org/drawingml/2006/main">
          <a:fillRect/>
        </a:stretch>
      </blipFill>
      <spPr>
        <a:prstGeom xmlns:a="http://schemas.openxmlformats.org/drawingml/2006/main" prst="rect"/>
      </spPr>
    </pic>
    <clientData/>
  </twoCellAnchor>
  <twoCellAnchor editAs="twoCell">
    <from>
      <col>0</col>
      <colOff>85725</colOff>
      <row>563</row>
      <rowOff>85725</rowOff>
    </from>
    <to>
      <col>1</col>
      <colOff>-85725</colOff>
      <row>564</row>
      <rowOff>-85725</rowOff>
    </to>
    <pic>
      <nvPicPr>
        <cNvPr id="560" name="Image 560" descr="Picture"/>
        <cNvPicPr/>
      </nvPicPr>
      <blipFill>
        <a:blip xmlns:a="http://schemas.openxmlformats.org/drawingml/2006/main" xmlns:r="http://schemas.openxmlformats.org/officeDocument/2006/relationships" cstate="print" r:embed="rId560"/>
        <a:stretch xmlns:a="http://schemas.openxmlformats.org/drawingml/2006/main">
          <a:fillRect/>
        </a:stretch>
      </blipFill>
      <spPr>
        <a:prstGeom xmlns:a="http://schemas.openxmlformats.org/drawingml/2006/main" prst="rect"/>
      </spPr>
    </pic>
    <clientData/>
  </twoCellAnchor>
  <twoCellAnchor editAs="twoCell">
    <from>
      <col>0</col>
      <colOff>85725</colOff>
      <row>564</row>
      <rowOff>85725</rowOff>
    </from>
    <to>
      <col>1</col>
      <colOff>-85725</colOff>
      <row>565</row>
      <rowOff>-85725</rowOff>
    </to>
    <pic>
      <nvPicPr>
        <cNvPr id="561" name="Image 561" descr="Picture"/>
        <cNvPicPr/>
      </nvPicPr>
      <blipFill>
        <a:blip xmlns:a="http://schemas.openxmlformats.org/drawingml/2006/main" xmlns:r="http://schemas.openxmlformats.org/officeDocument/2006/relationships" cstate="print" r:embed="rId561"/>
        <a:stretch xmlns:a="http://schemas.openxmlformats.org/drawingml/2006/main">
          <a:fillRect/>
        </a:stretch>
      </blipFill>
      <spPr>
        <a:prstGeom xmlns:a="http://schemas.openxmlformats.org/drawingml/2006/main" prst="rect"/>
      </spPr>
    </pic>
    <clientData/>
  </twoCellAnchor>
  <twoCellAnchor editAs="twoCell">
    <from>
      <col>0</col>
      <colOff>85725</colOff>
      <row>565</row>
      <rowOff>85725</rowOff>
    </from>
    <to>
      <col>1</col>
      <colOff>-85725</colOff>
      <row>566</row>
      <rowOff>-85725</rowOff>
    </to>
    <pic>
      <nvPicPr>
        <cNvPr id="562" name="Image 562" descr="Picture"/>
        <cNvPicPr/>
      </nvPicPr>
      <blipFill>
        <a:blip xmlns:a="http://schemas.openxmlformats.org/drawingml/2006/main" xmlns:r="http://schemas.openxmlformats.org/officeDocument/2006/relationships" cstate="print" r:embed="rId562"/>
        <a:stretch xmlns:a="http://schemas.openxmlformats.org/drawingml/2006/main">
          <a:fillRect/>
        </a:stretch>
      </blipFill>
      <spPr>
        <a:prstGeom xmlns:a="http://schemas.openxmlformats.org/drawingml/2006/main" prst="rect"/>
      </spPr>
    </pic>
    <clientData/>
  </twoCellAnchor>
  <twoCellAnchor editAs="twoCell">
    <from>
      <col>0</col>
      <colOff>85725</colOff>
      <row>566</row>
      <rowOff>85725</rowOff>
    </from>
    <to>
      <col>1</col>
      <colOff>-85725</colOff>
      <row>567</row>
      <rowOff>-85725</rowOff>
    </to>
    <pic>
      <nvPicPr>
        <cNvPr id="563" name="Image 563" descr="Picture"/>
        <cNvPicPr/>
      </nvPicPr>
      <blipFill>
        <a:blip xmlns:a="http://schemas.openxmlformats.org/drawingml/2006/main" xmlns:r="http://schemas.openxmlformats.org/officeDocument/2006/relationships" cstate="print" r:embed="rId563"/>
        <a:stretch xmlns:a="http://schemas.openxmlformats.org/drawingml/2006/main">
          <a:fillRect/>
        </a:stretch>
      </blipFill>
      <spPr>
        <a:prstGeom xmlns:a="http://schemas.openxmlformats.org/drawingml/2006/main" prst="rect"/>
      </spPr>
    </pic>
    <clientData/>
  </twoCellAnchor>
  <twoCellAnchor editAs="twoCell">
    <from>
      <col>0</col>
      <colOff>85725</colOff>
      <row>567</row>
      <rowOff>85725</rowOff>
    </from>
    <to>
      <col>1</col>
      <colOff>-85725</colOff>
      <row>568</row>
      <rowOff>-85725</rowOff>
    </to>
    <pic>
      <nvPicPr>
        <cNvPr id="564" name="Image 564" descr="Picture"/>
        <cNvPicPr/>
      </nvPicPr>
      <blipFill>
        <a:blip xmlns:a="http://schemas.openxmlformats.org/drawingml/2006/main" xmlns:r="http://schemas.openxmlformats.org/officeDocument/2006/relationships" cstate="print" r:embed="rId564"/>
        <a:stretch xmlns:a="http://schemas.openxmlformats.org/drawingml/2006/main">
          <a:fillRect/>
        </a:stretch>
      </blipFill>
      <spPr>
        <a:prstGeom xmlns:a="http://schemas.openxmlformats.org/drawingml/2006/main" prst="rect"/>
      </spPr>
    </pic>
    <clientData/>
  </twoCellAnchor>
  <twoCellAnchor editAs="twoCell">
    <from>
      <col>0</col>
      <colOff>85725</colOff>
      <row>568</row>
      <rowOff>85725</rowOff>
    </from>
    <to>
      <col>1</col>
      <colOff>-85725</colOff>
      <row>569</row>
      <rowOff>-85725</rowOff>
    </to>
    <pic>
      <nvPicPr>
        <cNvPr id="565" name="Image 565" descr="Picture"/>
        <cNvPicPr/>
      </nvPicPr>
      <blipFill>
        <a:blip xmlns:a="http://schemas.openxmlformats.org/drawingml/2006/main" xmlns:r="http://schemas.openxmlformats.org/officeDocument/2006/relationships" cstate="print" r:embed="rId565"/>
        <a:stretch xmlns:a="http://schemas.openxmlformats.org/drawingml/2006/main">
          <a:fillRect/>
        </a:stretch>
      </blipFill>
      <spPr>
        <a:prstGeom xmlns:a="http://schemas.openxmlformats.org/drawingml/2006/main" prst="rect"/>
      </spPr>
    </pic>
    <clientData/>
  </twoCellAnchor>
  <twoCellAnchor editAs="twoCell">
    <from>
      <col>0</col>
      <colOff>85725</colOff>
      <row>569</row>
      <rowOff>85725</rowOff>
    </from>
    <to>
      <col>1</col>
      <colOff>-85725</colOff>
      <row>570</row>
      <rowOff>-85725</rowOff>
    </to>
    <pic>
      <nvPicPr>
        <cNvPr id="566" name="Image 566" descr="Picture"/>
        <cNvPicPr/>
      </nvPicPr>
      <blipFill>
        <a:blip xmlns:a="http://schemas.openxmlformats.org/drawingml/2006/main" xmlns:r="http://schemas.openxmlformats.org/officeDocument/2006/relationships" cstate="print" r:embed="rId566"/>
        <a:stretch xmlns:a="http://schemas.openxmlformats.org/drawingml/2006/main">
          <a:fillRect/>
        </a:stretch>
      </blipFill>
      <spPr>
        <a:prstGeom xmlns:a="http://schemas.openxmlformats.org/drawingml/2006/main" prst="rect"/>
      </spPr>
    </pic>
    <clientData/>
  </twoCellAnchor>
  <twoCellAnchor editAs="twoCell">
    <from>
      <col>0</col>
      <colOff>85725</colOff>
      <row>570</row>
      <rowOff>85725</rowOff>
    </from>
    <to>
      <col>1</col>
      <colOff>-85725</colOff>
      <row>571</row>
      <rowOff>-85725</rowOff>
    </to>
    <pic>
      <nvPicPr>
        <cNvPr id="567" name="Image 567" descr="Picture"/>
        <cNvPicPr/>
      </nvPicPr>
      <blipFill>
        <a:blip xmlns:a="http://schemas.openxmlformats.org/drawingml/2006/main" xmlns:r="http://schemas.openxmlformats.org/officeDocument/2006/relationships" cstate="print" r:embed="rId567"/>
        <a:stretch xmlns:a="http://schemas.openxmlformats.org/drawingml/2006/main">
          <a:fillRect/>
        </a:stretch>
      </blipFill>
      <spPr>
        <a:prstGeom xmlns:a="http://schemas.openxmlformats.org/drawingml/2006/main" prst="rect"/>
      </spPr>
    </pic>
    <clientData/>
  </twoCellAnchor>
  <twoCellAnchor editAs="twoCell">
    <from>
      <col>0</col>
      <colOff>85725</colOff>
      <row>571</row>
      <rowOff>85725</rowOff>
    </from>
    <to>
      <col>1</col>
      <colOff>-85725</colOff>
      <row>572</row>
      <rowOff>-85725</rowOff>
    </to>
    <pic>
      <nvPicPr>
        <cNvPr id="568" name="Image 568" descr="Picture"/>
        <cNvPicPr/>
      </nvPicPr>
      <blipFill>
        <a:blip xmlns:a="http://schemas.openxmlformats.org/drawingml/2006/main" xmlns:r="http://schemas.openxmlformats.org/officeDocument/2006/relationships" cstate="print" r:embed="rId568"/>
        <a:stretch xmlns:a="http://schemas.openxmlformats.org/drawingml/2006/main">
          <a:fillRect/>
        </a:stretch>
      </blipFill>
      <spPr>
        <a:prstGeom xmlns:a="http://schemas.openxmlformats.org/drawingml/2006/main" prst="rect"/>
      </spPr>
    </pic>
    <clientData/>
  </twoCellAnchor>
  <twoCellAnchor editAs="twoCell">
    <from>
      <col>0</col>
      <colOff>85725</colOff>
      <row>572</row>
      <rowOff>85725</rowOff>
    </from>
    <to>
      <col>1</col>
      <colOff>-85725</colOff>
      <row>573</row>
      <rowOff>-85725</rowOff>
    </to>
    <pic>
      <nvPicPr>
        <cNvPr id="569" name="Image 569" descr="Picture"/>
        <cNvPicPr/>
      </nvPicPr>
      <blipFill>
        <a:blip xmlns:a="http://schemas.openxmlformats.org/drawingml/2006/main" xmlns:r="http://schemas.openxmlformats.org/officeDocument/2006/relationships" cstate="print" r:embed="rId569"/>
        <a:stretch xmlns:a="http://schemas.openxmlformats.org/drawingml/2006/main">
          <a:fillRect/>
        </a:stretch>
      </blipFill>
      <spPr>
        <a:prstGeom xmlns:a="http://schemas.openxmlformats.org/drawingml/2006/main" prst="rect"/>
      </spPr>
    </pic>
    <clientData/>
  </twoCellAnchor>
  <twoCellAnchor editAs="twoCell">
    <from>
      <col>0</col>
      <colOff>85725</colOff>
      <row>573</row>
      <rowOff>85725</rowOff>
    </from>
    <to>
      <col>1</col>
      <colOff>-85725</colOff>
      <row>574</row>
      <rowOff>-85725</rowOff>
    </to>
    <pic>
      <nvPicPr>
        <cNvPr id="570" name="Image 570" descr="Picture"/>
        <cNvPicPr/>
      </nvPicPr>
      <blipFill>
        <a:blip xmlns:a="http://schemas.openxmlformats.org/drawingml/2006/main" xmlns:r="http://schemas.openxmlformats.org/officeDocument/2006/relationships" cstate="print" r:embed="rId570"/>
        <a:stretch xmlns:a="http://schemas.openxmlformats.org/drawingml/2006/main">
          <a:fillRect/>
        </a:stretch>
      </blipFill>
      <spPr>
        <a:prstGeom xmlns:a="http://schemas.openxmlformats.org/drawingml/2006/main" prst="rect"/>
      </spPr>
    </pic>
    <clientData/>
  </twoCellAnchor>
  <twoCellAnchor editAs="twoCell">
    <from>
      <col>0</col>
      <colOff>85725</colOff>
      <row>574</row>
      <rowOff>85725</rowOff>
    </from>
    <to>
      <col>1</col>
      <colOff>-85725</colOff>
      <row>575</row>
      <rowOff>-85725</rowOff>
    </to>
    <pic>
      <nvPicPr>
        <cNvPr id="571" name="Image 571" descr="Picture"/>
        <cNvPicPr/>
      </nvPicPr>
      <blipFill>
        <a:blip xmlns:a="http://schemas.openxmlformats.org/drawingml/2006/main" xmlns:r="http://schemas.openxmlformats.org/officeDocument/2006/relationships" cstate="print" r:embed="rId571"/>
        <a:stretch xmlns:a="http://schemas.openxmlformats.org/drawingml/2006/main">
          <a:fillRect/>
        </a:stretch>
      </blipFill>
      <spPr>
        <a:prstGeom xmlns:a="http://schemas.openxmlformats.org/drawingml/2006/main" prst="rect"/>
      </spPr>
    </pic>
    <clientData/>
  </twoCellAnchor>
  <twoCellAnchor editAs="twoCell">
    <from>
      <col>0</col>
      <colOff>85725</colOff>
      <row>575</row>
      <rowOff>85725</rowOff>
    </from>
    <to>
      <col>1</col>
      <colOff>-85725</colOff>
      <row>576</row>
      <rowOff>-85725</rowOff>
    </to>
    <pic>
      <nvPicPr>
        <cNvPr id="572" name="Image 572" descr="Picture"/>
        <cNvPicPr/>
      </nvPicPr>
      <blipFill>
        <a:blip xmlns:a="http://schemas.openxmlformats.org/drawingml/2006/main" xmlns:r="http://schemas.openxmlformats.org/officeDocument/2006/relationships" cstate="print" r:embed="rId572"/>
        <a:stretch xmlns:a="http://schemas.openxmlformats.org/drawingml/2006/main">
          <a:fillRect/>
        </a:stretch>
      </blipFill>
      <spPr>
        <a:prstGeom xmlns:a="http://schemas.openxmlformats.org/drawingml/2006/main" prst="rect"/>
      </spPr>
    </pic>
    <clientData/>
  </twoCellAnchor>
  <twoCellAnchor editAs="twoCell">
    <from>
      <col>0</col>
      <colOff>85725</colOff>
      <row>576</row>
      <rowOff>85725</rowOff>
    </from>
    <to>
      <col>1</col>
      <colOff>-85725</colOff>
      <row>577</row>
      <rowOff>-85725</rowOff>
    </to>
    <pic>
      <nvPicPr>
        <cNvPr id="573" name="Image 573" descr="Picture"/>
        <cNvPicPr/>
      </nvPicPr>
      <blipFill>
        <a:blip xmlns:a="http://schemas.openxmlformats.org/drawingml/2006/main" xmlns:r="http://schemas.openxmlformats.org/officeDocument/2006/relationships" cstate="print" r:embed="rId573"/>
        <a:stretch xmlns:a="http://schemas.openxmlformats.org/drawingml/2006/main">
          <a:fillRect/>
        </a:stretch>
      </blipFill>
      <spPr>
        <a:prstGeom xmlns:a="http://schemas.openxmlformats.org/drawingml/2006/main" prst="rect"/>
      </spPr>
    </pic>
    <clientData/>
  </twoCellAnchor>
  <twoCellAnchor editAs="twoCell">
    <from>
      <col>0</col>
      <colOff>85725</colOff>
      <row>577</row>
      <rowOff>85725</rowOff>
    </from>
    <to>
      <col>1</col>
      <colOff>-85725</colOff>
      <row>578</row>
      <rowOff>-85725</rowOff>
    </to>
    <pic>
      <nvPicPr>
        <cNvPr id="574" name="Image 574" descr="Picture"/>
        <cNvPicPr/>
      </nvPicPr>
      <blipFill>
        <a:blip xmlns:a="http://schemas.openxmlformats.org/drawingml/2006/main" xmlns:r="http://schemas.openxmlformats.org/officeDocument/2006/relationships" cstate="print" r:embed="rId574"/>
        <a:stretch xmlns:a="http://schemas.openxmlformats.org/drawingml/2006/main">
          <a:fillRect/>
        </a:stretch>
      </blipFill>
      <spPr>
        <a:prstGeom xmlns:a="http://schemas.openxmlformats.org/drawingml/2006/main" prst="rect"/>
      </spPr>
    </pic>
    <clientData/>
  </twoCellAnchor>
  <twoCellAnchor editAs="twoCell">
    <from>
      <col>0</col>
      <colOff>85725</colOff>
      <row>578</row>
      <rowOff>85725</rowOff>
    </from>
    <to>
      <col>1</col>
      <colOff>-85725</colOff>
      <row>579</row>
      <rowOff>-85725</rowOff>
    </to>
    <pic>
      <nvPicPr>
        <cNvPr id="575" name="Image 575" descr="Picture"/>
        <cNvPicPr/>
      </nvPicPr>
      <blipFill>
        <a:blip xmlns:a="http://schemas.openxmlformats.org/drawingml/2006/main" xmlns:r="http://schemas.openxmlformats.org/officeDocument/2006/relationships" cstate="print" r:embed="rId575"/>
        <a:stretch xmlns:a="http://schemas.openxmlformats.org/drawingml/2006/main">
          <a:fillRect/>
        </a:stretch>
      </blipFill>
      <spPr>
        <a:prstGeom xmlns:a="http://schemas.openxmlformats.org/drawingml/2006/main" prst="rect"/>
      </spPr>
    </pic>
    <clientData/>
  </twoCellAnchor>
  <twoCellAnchor editAs="twoCell">
    <from>
      <col>0</col>
      <colOff>85725</colOff>
      <row>579</row>
      <rowOff>85725</rowOff>
    </from>
    <to>
      <col>1</col>
      <colOff>-85725</colOff>
      <row>580</row>
      <rowOff>-85725</rowOff>
    </to>
    <pic>
      <nvPicPr>
        <cNvPr id="576" name="Image 576" descr="Picture"/>
        <cNvPicPr/>
      </nvPicPr>
      <blipFill>
        <a:blip xmlns:a="http://schemas.openxmlformats.org/drawingml/2006/main" xmlns:r="http://schemas.openxmlformats.org/officeDocument/2006/relationships" cstate="print" r:embed="rId576"/>
        <a:stretch xmlns:a="http://schemas.openxmlformats.org/drawingml/2006/main">
          <a:fillRect/>
        </a:stretch>
      </blipFill>
      <spPr>
        <a:prstGeom xmlns:a="http://schemas.openxmlformats.org/drawingml/2006/main" prst="rect"/>
      </spPr>
    </pic>
    <clientData/>
  </twoCellAnchor>
  <twoCellAnchor editAs="twoCell">
    <from>
      <col>0</col>
      <colOff>85725</colOff>
      <row>580</row>
      <rowOff>85725</rowOff>
    </from>
    <to>
      <col>1</col>
      <colOff>-85725</colOff>
      <row>581</row>
      <rowOff>-85725</rowOff>
    </to>
    <pic>
      <nvPicPr>
        <cNvPr id="577" name="Image 577" descr="Picture"/>
        <cNvPicPr/>
      </nvPicPr>
      <blipFill>
        <a:blip xmlns:a="http://schemas.openxmlformats.org/drawingml/2006/main" xmlns:r="http://schemas.openxmlformats.org/officeDocument/2006/relationships" cstate="print" r:embed="rId577"/>
        <a:stretch xmlns:a="http://schemas.openxmlformats.org/drawingml/2006/main">
          <a:fillRect/>
        </a:stretch>
      </blipFill>
      <spPr>
        <a:prstGeom xmlns:a="http://schemas.openxmlformats.org/drawingml/2006/main" prst="rect"/>
      </spPr>
    </pic>
    <clientData/>
  </twoCellAnchor>
  <twoCellAnchor editAs="twoCell">
    <from>
      <col>0</col>
      <colOff>85725</colOff>
      <row>581</row>
      <rowOff>85725</rowOff>
    </from>
    <to>
      <col>1</col>
      <colOff>-85725</colOff>
      <row>582</row>
      <rowOff>-85725</rowOff>
    </to>
    <pic>
      <nvPicPr>
        <cNvPr id="578" name="Image 578" descr="Picture"/>
        <cNvPicPr/>
      </nvPicPr>
      <blipFill>
        <a:blip xmlns:a="http://schemas.openxmlformats.org/drawingml/2006/main" xmlns:r="http://schemas.openxmlformats.org/officeDocument/2006/relationships" cstate="print" r:embed="rId578"/>
        <a:stretch xmlns:a="http://schemas.openxmlformats.org/drawingml/2006/main">
          <a:fillRect/>
        </a:stretch>
      </blipFill>
      <spPr>
        <a:prstGeom xmlns:a="http://schemas.openxmlformats.org/drawingml/2006/main" prst="rect"/>
      </spPr>
    </pic>
    <clientData/>
  </twoCellAnchor>
  <twoCellAnchor editAs="twoCell">
    <from>
      <col>0</col>
      <colOff>85725</colOff>
      <row>582</row>
      <rowOff>85725</rowOff>
    </from>
    <to>
      <col>1</col>
      <colOff>-85725</colOff>
      <row>583</row>
      <rowOff>-85725</rowOff>
    </to>
    <pic>
      <nvPicPr>
        <cNvPr id="579" name="Image 579" descr="Picture"/>
        <cNvPicPr/>
      </nvPicPr>
      <blipFill>
        <a:blip xmlns:a="http://schemas.openxmlformats.org/drawingml/2006/main" xmlns:r="http://schemas.openxmlformats.org/officeDocument/2006/relationships" cstate="print" r:embed="rId579"/>
        <a:stretch xmlns:a="http://schemas.openxmlformats.org/drawingml/2006/main">
          <a:fillRect/>
        </a:stretch>
      </blipFill>
      <spPr>
        <a:prstGeom xmlns:a="http://schemas.openxmlformats.org/drawingml/2006/main" prst="rect"/>
      </spPr>
    </pic>
    <clientData/>
  </twoCellAnchor>
  <twoCellAnchor editAs="twoCell">
    <from>
      <col>0</col>
      <colOff>85725</colOff>
      <row>583</row>
      <rowOff>85725</rowOff>
    </from>
    <to>
      <col>1</col>
      <colOff>-85725</colOff>
      <row>584</row>
      <rowOff>-85725</rowOff>
    </to>
    <pic>
      <nvPicPr>
        <cNvPr id="580" name="Image 580" descr="Picture"/>
        <cNvPicPr/>
      </nvPicPr>
      <blipFill>
        <a:blip xmlns:a="http://schemas.openxmlformats.org/drawingml/2006/main" xmlns:r="http://schemas.openxmlformats.org/officeDocument/2006/relationships" cstate="print" r:embed="rId580"/>
        <a:stretch xmlns:a="http://schemas.openxmlformats.org/drawingml/2006/main">
          <a:fillRect/>
        </a:stretch>
      </blipFill>
      <spPr>
        <a:prstGeom xmlns:a="http://schemas.openxmlformats.org/drawingml/2006/main" prst="rect"/>
      </spPr>
    </pic>
    <clientData/>
  </twoCellAnchor>
  <twoCellAnchor editAs="twoCell">
    <from>
      <col>0</col>
      <colOff>85725</colOff>
      <row>584</row>
      <rowOff>85725</rowOff>
    </from>
    <to>
      <col>1</col>
      <colOff>-85725</colOff>
      <row>585</row>
      <rowOff>-85725</rowOff>
    </to>
    <pic>
      <nvPicPr>
        <cNvPr id="581" name="Image 581" descr="Picture"/>
        <cNvPicPr/>
      </nvPicPr>
      <blipFill>
        <a:blip xmlns:a="http://schemas.openxmlformats.org/drawingml/2006/main" xmlns:r="http://schemas.openxmlformats.org/officeDocument/2006/relationships" cstate="print" r:embed="rId581"/>
        <a:stretch xmlns:a="http://schemas.openxmlformats.org/drawingml/2006/main">
          <a:fillRect/>
        </a:stretch>
      </blipFill>
      <spPr>
        <a:prstGeom xmlns:a="http://schemas.openxmlformats.org/drawingml/2006/main" prst="rect"/>
      </spPr>
    </pic>
    <clientData/>
  </twoCellAnchor>
  <twoCellAnchor editAs="twoCell">
    <from>
      <col>0</col>
      <colOff>85725</colOff>
      <row>585</row>
      <rowOff>85725</rowOff>
    </from>
    <to>
      <col>1</col>
      <colOff>-85725</colOff>
      <row>586</row>
      <rowOff>-85725</rowOff>
    </to>
    <pic>
      <nvPicPr>
        <cNvPr id="582" name="Image 582" descr="Picture"/>
        <cNvPicPr/>
      </nvPicPr>
      <blipFill>
        <a:blip xmlns:a="http://schemas.openxmlformats.org/drawingml/2006/main" xmlns:r="http://schemas.openxmlformats.org/officeDocument/2006/relationships" cstate="print" r:embed="rId582"/>
        <a:stretch xmlns:a="http://schemas.openxmlformats.org/drawingml/2006/main">
          <a:fillRect/>
        </a:stretch>
      </blipFill>
      <spPr>
        <a:prstGeom xmlns:a="http://schemas.openxmlformats.org/drawingml/2006/main" prst="rect"/>
      </spPr>
    </pic>
    <clientData/>
  </twoCellAnchor>
  <twoCellAnchor editAs="twoCell">
    <from>
      <col>0</col>
      <colOff>85725</colOff>
      <row>586</row>
      <rowOff>85725</rowOff>
    </from>
    <to>
      <col>1</col>
      <colOff>-85725</colOff>
      <row>587</row>
      <rowOff>-85725</rowOff>
    </to>
    <pic>
      <nvPicPr>
        <cNvPr id="583" name="Image 583" descr="Picture"/>
        <cNvPicPr/>
      </nvPicPr>
      <blipFill>
        <a:blip xmlns:a="http://schemas.openxmlformats.org/drawingml/2006/main" xmlns:r="http://schemas.openxmlformats.org/officeDocument/2006/relationships" cstate="print" r:embed="rId583"/>
        <a:stretch xmlns:a="http://schemas.openxmlformats.org/drawingml/2006/main">
          <a:fillRect/>
        </a:stretch>
      </blipFill>
      <spPr>
        <a:prstGeom xmlns:a="http://schemas.openxmlformats.org/drawingml/2006/main" prst="rect"/>
      </spPr>
    </pic>
    <clientData/>
  </twoCellAnchor>
  <twoCellAnchor editAs="twoCell">
    <from>
      <col>0</col>
      <colOff>85725</colOff>
      <row>587</row>
      <rowOff>85725</rowOff>
    </from>
    <to>
      <col>1</col>
      <colOff>-85725</colOff>
      <row>588</row>
      <rowOff>-85725</rowOff>
    </to>
    <pic>
      <nvPicPr>
        <cNvPr id="584" name="Image 584" descr="Picture"/>
        <cNvPicPr/>
      </nvPicPr>
      <blipFill>
        <a:blip xmlns:a="http://schemas.openxmlformats.org/drawingml/2006/main" xmlns:r="http://schemas.openxmlformats.org/officeDocument/2006/relationships" cstate="print" r:embed="rId584"/>
        <a:stretch xmlns:a="http://schemas.openxmlformats.org/drawingml/2006/main">
          <a:fillRect/>
        </a:stretch>
      </blipFill>
      <spPr>
        <a:prstGeom xmlns:a="http://schemas.openxmlformats.org/drawingml/2006/main" prst="rect"/>
      </spPr>
    </pic>
    <clientData/>
  </twoCellAnchor>
  <twoCellAnchor editAs="twoCell">
    <from>
      <col>0</col>
      <colOff>85725</colOff>
      <row>588</row>
      <rowOff>85725</rowOff>
    </from>
    <to>
      <col>1</col>
      <colOff>-85725</colOff>
      <row>589</row>
      <rowOff>-85725</rowOff>
    </to>
    <pic>
      <nvPicPr>
        <cNvPr id="585" name="Image 585" descr="Picture"/>
        <cNvPicPr/>
      </nvPicPr>
      <blipFill>
        <a:blip xmlns:a="http://schemas.openxmlformats.org/drawingml/2006/main" xmlns:r="http://schemas.openxmlformats.org/officeDocument/2006/relationships" cstate="print" r:embed="rId585"/>
        <a:stretch xmlns:a="http://schemas.openxmlformats.org/drawingml/2006/main">
          <a:fillRect/>
        </a:stretch>
      </blipFill>
      <spPr>
        <a:prstGeom xmlns:a="http://schemas.openxmlformats.org/drawingml/2006/main" prst="rect"/>
      </spPr>
    </pic>
    <clientData/>
  </twoCellAnchor>
  <twoCellAnchor editAs="twoCell">
    <from>
      <col>0</col>
      <colOff>85725</colOff>
      <row>589</row>
      <rowOff>85725</rowOff>
    </from>
    <to>
      <col>1</col>
      <colOff>-85725</colOff>
      <row>590</row>
      <rowOff>-85725</rowOff>
    </to>
    <pic>
      <nvPicPr>
        <cNvPr id="586" name="Image 586" descr="Picture"/>
        <cNvPicPr/>
      </nvPicPr>
      <blipFill>
        <a:blip xmlns:a="http://schemas.openxmlformats.org/drawingml/2006/main" xmlns:r="http://schemas.openxmlformats.org/officeDocument/2006/relationships" cstate="print" r:embed="rId586"/>
        <a:stretch xmlns:a="http://schemas.openxmlformats.org/drawingml/2006/main">
          <a:fillRect/>
        </a:stretch>
      </blipFill>
      <spPr>
        <a:prstGeom xmlns:a="http://schemas.openxmlformats.org/drawingml/2006/main" prst="rect"/>
      </spPr>
    </pic>
    <clientData/>
  </twoCellAnchor>
  <twoCellAnchor editAs="twoCell">
    <from>
      <col>0</col>
      <colOff>85725</colOff>
      <row>590</row>
      <rowOff>85725</rowOff>
    </from>
    <to>
      <col>1</col>
      <colOff>-85725</colOff>
      <row>591</row>
      <rowOff>-85725</rowOff>
    </to>
    <pic>
      <nvPicPr>
        <cNvPr id="587" name="Image 587" descr="Picture"/>
        <cNvPicPr/>
      </nvPicPr>
      <blipFill>
        <a:blip xmlns:a="http://schemas.openxmlformats.org/drawingml/2006/main" xmlns:r="http://schemas.openxmlformats.org/officeDocument/2006/relationships" cstate="print" r:embed="rId587"/>
        <a:stretch xmlns:a="http://schemas.openxmlformats.org/drawingml/2006/main">
          <a:fillRect/>
        </a:stretch>
      </blipFill>
      <spPr>
        <a:prstGeom xmlns:a="http://schemas.openxmlformats.org/drawingml/2006/main" prst="rect"/>
      </spPr>
    </pic>
    <clientData/>
  </twoCellAnchor>
  <twoCellAnchor editAs="twoCell">
    <from>
      <col>0</col>
      <colOff>85725</colOff>
      <row>591</row>
      <rowOff>85725</rowOff>
    </from>
    <to>
      <col>1</col>
      <colOff>-85725</colOff>
      <row>592</row>
      <rowOff>-85725</rowOff>
    </to>
    <pic>
      <nvPicPr>
        <cNvPr id="588" name="Image 588" descr="Picture"/>
        <cNvPicPr/>
      </nvPicPr>
      <blipFill>
        <a:blip xmlns:a="http://schemas.openxmlformats.org/drawingml/2006/main" xmlns:r="http://schemas.openxmlformats.org/officeDocument/2006/relationships" cstate="print" r:embed="rId588"/>
        <a:stretch xmlns:a="http://schemas.openxmlformats.org/drawingml/2006/main">
          <a:fillRect/>
        </a:stretch>
      </blipFill>
      <spPr>
        <a:prstGeom xmlns:a="http://schemas.openxmlformats.org/drawingml/2006/main" prst="rect"/>
      </spPr>
    </pic>
    <clientData/>
  </twoCellAnchor>
  <twoCellAnchor editAs="twoCell">
    <from>
      <col>0</col>
      <colOff>85725</colOff>
      <row>592</row>
      <rowOff>85725</rowOff>
    </from>
    <to>
      <col>1</col>
      <colOff>-85725</colOff>
      <row>593</row>
      <rowOff>-85725</rowOff>
    </to>
    <pic>
      <nvPicPr>
        <cNvPr id="589" name="Image 589" descr="Picture"/>
        <cNvPicPr/>
      </nvPicPr>
      <blipFill>
        <a:blip xmlns:a="http://schemas.openxmlformats.org/drawingml/2006/main" xmlns:r="http://schemas.openxmlformats.org/officeDocument/2006/relationships" cstate="print" r:embed="rId589"/>
        <a:stretch xmlns:a="http://schemas.openxmlformats.org/drawingml/2006/main">
          <a:fillRect/>
        </a:stretch>
      </blipFill>
      <spPr>
        <a:prstGeom xmlns:a="http://schemas.openxmlformats.org/drawingml/2006/main" prst="rect"/>
      </spPr>
    </pic>
    <clientData/>
  </twoCellAnchor>
  <twoCellAnchor editAs="twoCell">
    <from>
      <col>0</col>
      <colOff>85725</colOff>
      <row>593</row>
      <rowOff>85725</rowOff>
    </from>
    <to>
      <col>1</col>
      <colOff>-85725</colOff>
      <row>594</row>
      <rowOff>-85725</rowOff>
    </to>
    <pic>
      <nvPicPr>
        <cNvPr id="590" name="Image 590" descr="Picture"/>
        <cNvPicPr/>
      </nvPicPr>
      <blipFill>
        <a:blip xmlns:a="http://schemas.openxmlformats.org/drawingml/2006/main" xmlns:r="http://schemas.openxmlformats.org/officeDocument/2006/relationships" cstate="print" r:embed="rId590"/>
        <a:stretch xmlns:a="http://schemas.openxmlformats.org/drawingml/2006/main">
          <a:fillRect/>
        </a:stretch>
      </blipFill>
      <spPr>
        <a:prstGeom xmlns:a="http://schemas.openxmlformats.org/drawingml/2006/main" prst="rect"/>
      </spPr>
    </pic>
    <clientData/>
  </twoCellAnchor>
  <twoCellAnchor editAs="twoCell">
    <from>
      <col>0</col>
      <colOff>85725</colOff>
      <row>594</row>
      <rowOff>85725</rowOff>
    </from>
    <to>
      <col>1</col>
      <colOff>-85725</colOff>
      <row>595</row>
      <rowOff>-85725</rowOff>
    </to>
    <pic>
      <nvPicPr>
        <cNvPr id="591" name="Image 591" descr="Picture"/>
        <cNvPicPr/>
      </nvPicPr>
      <blipFill>
        <a:blip xmlns:a="http://schemas.openxmlformats.org/drawingml/2006/main" xmlns:r="http://schemas.openxmlformats.org/officeDocument/2006/relationships" cstate="print" r:embed="rId591"/>
        <a:stretch xmlns:a="http://schemas.openxmlformats.org/drawingml/2006/main">
          <a:fillRect/>
        </a:stretch>
      </blipFill>
      <spPr>
        <a:prstGeom xmlns:a="http://schemas.openxmlformats.org/drawingml/2006/main" prst="rect"/>
      </spPr>
    </pic>
    <clientData/>
  </twoCellAnchor>
  <twoCellAnchor editAs="twoCell">
    <from>
      <col>0</col>
      <colOff>85725</colOff>
      <row>595</row>
      <rowOff>85725</rowOff>
    </from>
    <to>
      <col>1</col>
      <colOff>-85725</colOff>
      <row>596</row>
      <rowOff>-85725</rowOff>
    </to>
    <pic>
      <nvPicPr>
        <cNvPr id="592" name="Image 592" descr="Picture"/>
        <cNvPicPr/>
      </nvPicPr>
      <blipFill>
        <a:blip xmlns:a="http://schemas.openxmlformats.org/drawingml/2006/main" xmlns:r="http://schemas.openxmlformats.org/officeDocument/2006/relationships" cstate="print" r:embed="rId592"/>
        <a:stretch xmlns:a="http://schemas.openxmlformats.org/drawingml/2006/main">
          <a:fillRect/>
        </a:stretch>
      </blipFill>
      <spPr>
        <a:prstGeom xmlns:a="http://schemas.openxmlformats.org/drawingml/2006/main" prst="rect"/>
      </spPr>
    </pic>
    <clientData/>
  </twoCellAnchor>
  <twoCellAnchor editAs="twoCell">
    <from>
      <col>0</col>
      <colOff>85725</colOff>
      <row>596</row>
      <rowOff>85725</rowOff>
    </from>
    <to>
      <col>1</col>
      <colOff>-85725</colOff>
      <row>597</row>
      <rowOff>-85725</rowOff>
    </to>
    <pic>
      <nvPicPr>
        <cNvPr id="593" name="Image 593" descr="Picture"/>
        <cNvPicPr/>
      </nvPicPr>
      <blipFill>
        <a:blip xmlns:a="http://schemas.openxmlformats.org/drawingml/2006/main" xmlns:r="http://schemas.openxmlformats.org/officeDocument/2006/relationships" cstate="print" r:embed="rId593"/>
        <a:stretch xmlns:a="http://schemas.openxmlformats.org/drawingml/2006/main">
          <a:fillRect/>
        </a:stretch>
      </blipFill>
      <spPr>
        <a:prstGeom xmlns:a="http://schemas.openxmlformats.org/drawingml/2006/main" prst="rect"/>
      </spPr>
    </pic>
    <clientData/>
  </twoCellAnchor>
  <twoCellAnchor editAs="twoCell">
    <from>
      <col>0</col>
      <colOff>85725</colOff>
      <row>597</row>
      <rowOff>85725</rowOff>
    </from>
    <to>
      <col>1</col>
      <colOff>-85725</colOff>
      <row>598</row>
      <rowOff>-85725</rowOff>
    </to>
    <pic>
      <nvPicPr>
        <cNvPr id="594" name="Image 594" descr="Picture"/>
        <cNvPicPr/>
      </nvPicPr>
      <blipFill>
        <a:blip xmlns:a="http://schemas.openxmlformats.org/drawingml/2006/main" xmlns:r="http://schemas.openxmlformats.org/officeDocument/2006/relationships" cstate="print" r:embed="rId594"/>
        <a:stretch xmlns:a="http://schemas.openxmlformats.org/drawingml/2006/main">
          <a:fillRect/>
        </a:stretch>
      </blipFill>
      <spPr>
        <a:prstGeom xmlns:a="http://schemas.openxmlformats.org/drawingml/2006/main" prst="rect"/>
      </spPr>
    </pic>
    <clientData/>
  </twoCellAnchor>
  <twoCellAnchor editAs="twoCell">
    <from>
      <col>0</col>
      <colOff>85725</colOff>
      <row>598</row>
      <rowOff>85725</rowOff>
    </from>
    <to>
      <col>1</col>
      <colOff>-85725</colOff>
      <row>599</row>
      <rowOff>-85725</rowOff>
    </to>
    <pic>
      <nvPicPr>
        <cNvPr id="595" name="Image 595" descr="Picture"/>
        <cNvPicPr/>
      </nvPicPr>
      <blipFill>
        <a:blip xmlns:a="http://schemas.openxmlformats.org/drawingml/2006/main" xmlns:r="http://schemas.openxmlformats.org/officeDocument/2006/relationships" cstate="print" r:embed="rId595"/>
        <a:stretch xmlns:a="http://schemas.openxmlformats.org/drawingml/2006/main">
          <a:fillRect/>
        </a:stretch>
      </blipFill>
      <spPr>
        <a:prstGeom xmlns:a="http://schemas.openxmlformats.org/drawingml/2006/main" prst="rect"/>
      </spPr>
    </pic>
    <clientData/>
  </twoCellAnchor>
  <twoCellAnchor editAs="twoCell">
    <from>
      <col>0</col>
      <colOff>85725</colOff>
      <row>599</row>
      <rowOff>85725</rowOff>
    </from>
    <to>
      <col>1</col>
      <colOff>-85725</colOff>
      <row>600</row>
      <rowOff>-85725</rowOff>
    </to>
    <pic>
      <nvPicPr>
        <cNvPr id="596" name="Image 596" descr="Picture"/>
        <cNvPicPr/>
      </nvPicPr>
      <blipFill>
        <a:blip xmlns:a="http://schemas.openxmlformats.org/drawingml/2006/main" xmlns:r="http://schemas.openxmlformats.org/officeDocument/2006/relationships" cstate="print" r:embed="rId596"/>
        <a:stretch xmlns:a="http://schemas.openxmlformats.org/drawingml/2006/main">
          <a:fillRect/>
        </a:stretch>
      </blipFill>
      <spPr>
        <a:prstGeom xmlns:a="http://schemas.openxmlformats.org/drawingml/2006/main" prst="rect"/>
      </spPr>
    </pic>
    <clientData/>
  </twoCellAnchor>
  <twoCellAnchor editAs="twoCell">
    <from>
      <col>0</col>
      <colOff>85725</colOff>
      <row>600</row>
      <rowOff>85725</rowOff>
    </from>
    <to>
      <col>1</col>
      <colOff>-85725</colOff>
      <row>601</row>
      <rowOff>-85725</rowOff>
    </to>
    <pic>
      <nvPicPr>
        <cNvPr id="597" name="Image 597" descr="Picture"/>
        <cNvPicPr/>
      </nvPicPr>
      <blipFill>
        <a:blip xmlns:a="http://schemas.openxmlformats.org/drawingml/2006/main" xmlns:r="http://schemas.openxmlformats.org/officeDocument/2006/relationships" cstate="print" r:embed="rId597"/>
        <a:stretch xmlns:a="http://schemas.openxmlformats.org/drawingml/2006/main">
          <a:fillRect/>
        </a:stretch>
      </blipFill>
      <spPr>
        <a:prstGeom xmlns:a="http://schemas.openxmlformats.org/drawingml/2006/main" prst="rect"/>
      </spPr>
    </pic>
    <clientData/>
  </twoCellAnchor>
  <twoCellAnchor editAs="twoCell">
    <from>
      <col>0</col>
      <colOff>85725</colOff>
      <row>601</row>
      <rowOff>85725</rowOff>
    </from>
    <to>
      <col>1</col>
      <colOff>-85725</colOff>
      <row>602</row>
      <rowOff>-85725</rowOff>
    </to>
    <pic>
      <nvPicPr>
        <cNvPr id="598" name="Image 598" descr="Picture"/>
        <cNvPicPr/>
      </nvPicPr>
      <blipFill>
        <a:blip xmlns:a="http://schemas.openxmlformats.org/drawingml/2006/main" xmlns:r="http://schemas.openxmlformats.org/officeDocument/2006/relationships" cstate="print" r:embed="rId598"/>
        <a:stretch xmlns:a="http://schemas.openxmlformats.org/drawingml/2006/main">
          <a:fillRect/>
        </a:stretch>
      </blipFill>
      <spPr>
        <a:prstGeom xmlns:a="http://schemas.openxmlformats.org/drawingml/2006/main" prst="rect"/>
      </spPr>
    </pic>
    <clientData/>
  </twoCellAnchor>
  <twoCellAnchor editAs="twoCell">
    <from>
      <col>0</col>
      <colOff>85725</colOff>
      <row>602</row>
      <rowOff>85725</rowOff>
    </from>
    <to>
      <col>1</col>
      <colOff>-85725</colOff>
      <row>603</row>
      <rowOff>-85725</rowOff>
    </to>
    <pic>
      <nvPicPr>
        <cNvPr id="599" name="Image 599" descr="Picture"/>
        <cNvPicPr/>
      </nvPicPr>
      <blipFill>
        <a:blip xmlns:a="http://schemas.openxmlformats.org/drawingml/2006/main" xmlns:r="http://schemas.openxmlformats.org/officeDocument/2006/relationships" cstate="print" r:embed="rId599"/>
        <a:stretch xmlns:a="http://schemas.openxmlformats.org/drawingml/2006/main">
          <a:fillRect/>
        </a:stretch>
      </blipFill>
      <spPr>
        <a:prstGeom xmlns:a="http://schemas.openxmlformats.org/drawingml/2006/main" prst="rect"/>
      </spPr>
    </pic>
    <clientData/>
  </twoCellAnchor>
  <twoCellAnchor editAs="twoCell">
    <from>
      <col>0</col>
      <colOff>85725</colOff>
      <row>603</row>
      <rowOff>85725</rowOff>
    </from>
    <to>
      <col>1</col>
      <colOff>-85725</colOff>
      <row>604</row>
      <rowOff>-85725</rowOff>
    </to>
    <pic>
      <nvPicPr>
        <cNvPr id="600" name="Image 600" descr="Picture"/>
        <cNvPicPr/>
      </nvPicPr>
      <blipFill>
        <a:blip xmlns:a="http://schemas.openxmlformats.org/drawingml/2006/main" xmlns:r="http://schemas.openxmlformats.org/officeDocument/2006/relationships" cstate="print" r:embed="rId600"/>
        <a:stretch xmlns:a="http://schemas.openxmlformats.org/drawingml/2006/main">
          <a:fillRect/>
        </a:stretch>
      </blipFill>
      <spPr>
        <a:prstGeom xmlns:a="http://schemas.openxmlformats.org/drawingml/2006/main" prst="rect"/>
      </spPr>
    </pic>
    <clientData/>
  </twoCellAnchor>
  <twoCellAnchor editAs="twoCell">
    <from>
      <col>0</col>
      <colOff>85725</colOff>
      <row>604</row>
      <rowOff>85725</rowOff>
    </from>
    <to>
      <col>1</col>
      <colOff>-85725</colOff>
      <row>605</row>
      <rowOff>-85725</rowOff>
    </to>
    <pic>
      <nvPicPr>
        <cNvPr id="601" name="Image 601" descr="Picture"/>
        <cNvPicPr/>
      </nvPicPr>
      <blipFill>
        <a:blip xmlns:a="http://schemas.openxmlformats.org/drawingml/2006/main" xmlns:r="http://schemas.openxmlformats.org/officeDocument/2006/relationships" cstate="print" r:embed="rId601"/>
        <a:stretch xmlns:a="http://schemas.openxmlformats.org/drawingml/2006/main">
          <a:fillRect/>
        </a:stretch>
      </blipFill>
      <spPr>
        <a:prstGeom xmlns:a="http://schemas.openxmlformats.org/drawingml/2006/main" prst="rect"/>
      </spPr>
    </pic>
    <clientData/>
  </twoCellAnchor>
  <twoCellAnchor editAs="twoCell">
    <from>
      <col>0</col>
      <colOff>85725</colOff>
      <row>605</row>
      <rowOff>85725</rowOff>
    </from>
    <to>
      <col>1</col>
      <colOff>-85725</colOff>
      <row>606</row>
      <rowOff>-85725</rowOff>
    </to>
    <pic>
      <nvPicPr>
        <cNvPr id="602" name="Image 602" descr="Picture"/>
        <cNvPicPr/>
      </nvPicPr>
      <blipFill>
        <a:blip xmlns:a="http://schemas.openxmlformats.org/drawingml/2006/main" xmlns:r="http://schemas.openxmlformats.org/officeDocument/2006/relationships" cstate="print" r:embed="rId602"/>
        <a:stretch xmlns:a="http://schemas.openxmlformats.org/drawingml/2006/main">
          <a:fillRect/>
        </a:stretch>
      </blipFill>
      <spPr>
        <a:prstGeom xmlns:a="http://schemas.openxmlformats.org/drawingml/2006/main" prst="rect"/>
      </spPr>
    </pic>
    <clientData/>
  </twoCellAnchor>
  <twoCellAnchor editAs="twoCell">
    <from>
      <col>0</col>
      <colOff>85725</colOff>
      <row>608</row>
      <rowOff>85725</rowOff>
    </from>
    <to>
      <col>1</col>
      <colOff>-85725</colOff>
      <row>609</row>
      <rowOff>-85725</rowOff>
    </to>
    <pic>
      <nvPicPr>
        <cNvPr id="603" name="Image 603" descr="Picture"/>
        <cNvPicPr/>
      </nvPicPr>
      <blipFill>
        <a:blip xmlns:a="http://schemas.openxmlformats.org/drawingml/2006/main" xmlns:r="http://schemas.openxmlformats.org/officeDocument/2006/relationships" cstate="print" r:embed="rId603"/>
        <a:stretch xmlns:a="http://schemas.openxmlformats.org/drawingml/2006/main">
          <a:fillRect/>
        </a:stretch>
      </blipFill>
      <spPr>
        <a:prstGeom xmlns:a="http://schemas.openxmlformats.org/drawingml/2006/main" prst="rect"/>
      </spPr>
    </pic>
    <clientData/>
  </twoCellAnchor>
  <twoCellAnchor editAs="twoCell">
    <from>
      <col>0</col>
      <colOff>85725</colOff>
      <row>609</row>
      <rowOff>85725</rowOff>
    </from>
    <to>
      <col>1</col>
      <colOff>-85725</colOff>
      <row>610</row>
      <rowOff>-85725</rowOff>
    </to>
    <pic>
      <nvPicPr>
        <cNvPr id="604" name="Image 604" descr="Picture"/>
        <cNvPicPr/>
      </nvPicPr>
      <blipFill>
        <a:blip xmlns:a="http://schemas.openxmlformats.org/drawingml/2006/main" xmlns:r="http://schemas.openxmlformats.org/officeDocument/2006/relationships" cstate="print" r:embed="rId604"/>
        <a:stretch xmlns:a="http://schemas.openxmlformats.org/drawingml/2006/main">
          <a:fillRect/>
        </a:stretch>
      </blipFill>
      <spPr>
        <a:prstGeom xmlns:a="http://schemas.openxmlformats.org/drawingml/2006/main" prst="rect"/>
      </spPr>
    </pic>
    <clientData/>
  </twoCellAnchor>
  <twoCellAnchor editAs="twoCell">
    <from>
      <col>0</col>
      <colOff>85725</colOff>
      <row>610</row>
      <rowOff>85725</rowOff>
    </from>
    <to>
      <col>1</col>
      <colOff>-85725</colOff>
      <row>611</row>
      <rowOff>-85725</rowOff>
    </to>
    <pic>
      <nvPicPr>
        <cNvPr id="605" name="Image 605" descr="Picture"/>
        <cNvPicPr/>
      </nvPicPr>
      <blipFill>
        <a:blip xmlns:a="http://schemas.openxmlformats.org/drawingml/2006/main" xmlns:r="http://schemas.openxmlformats.org/officeDocument/2006/relationships" cstate="print" r:embed="rId605"/>
        <a:stretch xmlns:a="http://schemas.openxmlformats.org/drawingml/2006/main">
          <a:fillRect/>
        </a:stretch>
      </blipFill>
      <spPr>
        <a:prstGeom xmlns:a="http://schemas.openxmlformats.org/drawingml/2006/main" prst="rect"/>
      </spPr>
    </pic>
    <clientData/>
  </twoCellAnchor>
  <twoCellAnchor editAs="twoCell">
    <from>
      <col>0</col>
      <colOff>85725</colOff>
      <row>611</row>
      <rowOff>85725</rowOff>
    </from>
    <to>
      <col>1</col>
      <colOff>-85725</colOff>
      <row>612</row>
      <rowOff>-85725</rowOff>
    </to>
    <pic>
      <nvPicPr>
        <cNvPr id="606" name="Image 606" descr="Picture"/>
        <cNvPicPr/>
      </nvPicPr>
      <blipFill>
        <a:blip xmlns:a="http://schemas.openxmlformats.org/drawingml/2006/main" xmlns:r="http://schemas.openxmlformats.org/officeDocument/2006/relationships" cstate="print" r:embed="rId606"/>
        <a:stretch xmlns:a="http://schemas.openxmlformats.org/drawingml/2006/main">
          <a:fillRect/>
        </a:stretch>
      </blipFill>
      <spPr>
        <a:prstGeom xmlns:a="http://schemas.openxmlformats.org/drawingml/2006/main" prst="rect"/>
      </spPr>
    </pic>
    <clientData/>
  </twoCellAnchor>
  <twoCellAnchor editAs="twoCell">
    <from>
      <col>0</col>
      <colOff>85725</colOff>
      <row>612</row>
      <rowOff>85725</rowOff>
    </from>
    <to>
      <col>1</col>
      <colOff>-85725</colOff>
      <row>613</row>
      <rowOff>-85725</rowOff>
    </to>
    <pic>
      <nvPicPr>
        <cNvPr id="607" name="Image 607" descr="Picture"/>
        <cNvPicPr/>
      </nvPicPr>
      <blipFill>
        <a:blip xmlns:a="http://schemas.openxmlformats.org/drawingml/2006/main" xmlns:r="http://schemas.openxmlformats.org/officeDocument/2006/relationships" cstate="print" r:embed="rId607"/>
        <a:stretch xmlns:a="http://schemas.openxmlformats.org/drawingml/2006/main">
          <a:fillRect/>
        </a:stretch>
      </blipFill>
      <spPr>
        <a:prstGeom xmlns:a="http://schemas.openxmlformats.org/drawingml/2006/main" prst="rect"/>
      </spPr>
    </pic>
    <clientData/>
  </twoCellAnchor>
  <twoCellAnchor editAs="twoCell">
    <from>
      <col>0</col>
      <colOff>85725</colOff>
      <row>613</row>
      <rowOff>85725</rowOff>
    </from>
    <to>
      <col>1</col>
      <colOff>-85725</colOff>
      <row>614</row>
      <rowOff>-85725</rowOff>
    </to>
    <pic>
      <nvPicPr>
        <cNvPr id="608" name="Image 608" descr="Picture"/>
        <cNvPicPr/>
      </nvPicPr>
      <blipFill>
        <a:blip xmlns:a="http://schemas.openxmlformats.org/drawingml/2006/main" xmlns:r="http://schemas.openxmlformats.org/officeDocument/2006/relationships" cstate="print" r:embed="rId608"/>
        <a:stretch xmlns:a="http://schemas.openxmlformats.org/drawingml/2006/main">
          <a:fillRect/>
        </a:stretch>
      </blipFill>
      <spPr>
        <a:prstGeom xmlns:a="http://schemas.openxmlformats.org/drawingml/2006/main" prst="rect"/>
      </spPr>
    </pic>
    <clientData/>
  </twoCellAnchor>
  <twoCellAnchor editAs="twoCell">
    <from>
      <col>0</col>
      <colOff>85725</colOff>
      <row>614</row>
      <rowOff>85725</rowOff>
    </from>
    <to>
      <col>1</col>
      <colOff>-85725</colOff>
      <row>615</row>
      <rowOff>-85725</rowOff>
    </to>
    <pic>
      <nvPicPr>
        <cNvPr id="609" name="Image 609" descr="Picture"/>
        <cNvPicPr/>
      </nvPicPr>
      <blipFill>
        <a:blip xmlns:a="http://schemas.openxmlformats.org/drawingml/2006/main" xmlns:r="http://schemas.openxmlformats.org/officeDocument/2006/relationships" cstate="print" r:embed="rId609"/>
        <a:stretch xmlns:a="http://schemas.openxmlformats.org/drawingml/2006/main">
          <a:fillRect/>
        </a:stretch>
      </blipFill>
      <spPr>
        <a:prstGeom xmlns:a="http://schemas.openxmlformats.org/drawingml/2006/main" prst="rect"/>
      </spPr>
    </pic>
    <clientData/>
  </twoCellAnchor>
  <twoCellAnchor editAs="twoCell">
    <from>
      <col>0</col>
      <colOff>85725</colOff>
      <row>615</row>
      <rowOff>85725</rowOff>
    </from>
    <to>
      <col>1</col>
      <colOff>-85725</colOff>
      <row>616</row>
      <rowOff>-85725</rowOff>
    </to>
    <pic>
      <nvPicPr>
        <cNvPr id="610" name="Image 610" descr="Picture"/>
        <cNvPicPr/>
      </nvPicPr>
      <blipFill>
        <a:blip xmlns:a="http://schemas.openxmlformats.org/drawingml/2006/main" xmlns:r="http://schemas.openxmlformats.org/officeDocument/2006/relationships" cstate="print" r:embed="rId610"/>
        <a:stretch xmlns:a="http://schemas.openxmlformats.org/drawingml/2006/main">
          <a:fillRect/>
        </a:stretch>
      </blipFill>
      <spPr>
        <a:prstGeom xmlns:a="http://schemas.openxmlformats.org/drawingml/2006/main" prst="rect"/>
      </spPr>
    </pic>
    <clientData/>
  </twoCellAnchor>
  <twoCellAnchor editAs="twoCell">
    <from>
      <col>0</col>
      <colOff>85725</colOff>
      <row>616</row>
      <rowOff>85725</rowOff>
    </from>
    <to>
      <col>1</col>
      <colOff>-85725</colOff>
      <row>617</row>
      <rowOff>-85725</rowOff>
    </to>
    <pic>
      <nvPicPr>
        <cNvPr id="611" name="Image 611" descr="Picture"/>
        <cNvPicPr/>
      </nvPicPr>
      <blipFill>
        <a:blip xmlns:a="http://schemas.openxmlformats.org/drawingml/2006/main" xmlns:r="http://schemas.openxmlformats.org/officeDocument/2006/relationships" cstate="print" r:embed="rId611"/>
        <a:stretch xmlns:a="http://schemas.openxmlformats.org/drawingml/2006/main">
          <a:fillRect/>
        </a:stretch>
      </blipFill>
      <spPr>
        <a:prstGeom xmlns:a="http://schemas.openxmlformats.org/drawingml/2006/main" prst="rect"/>
      </spPr>
    </pic>
    <clientData/>
  </twoCellAnchor>
  <twoCellAnchor editAs="twoCell">
    <from>
      <col>0</col>
      <colOff>85725</colOff>
      <row>617</row>
      <rowOff>85725</rowOff>
    </from>
    <to>
      <col>1</col>
      <colOff>-85725</colOff>
      <row>618</row>
      <rowOff>-85725</rowOff>
    </to>
    <pic>
      <nvPicPr>
        <cNvPr id="612" name="Image 612" descr="Picture"/>
        <cNvPicPr/>
      </nvPicPr>
      <blipFill>
        <a:blip xmlns:a="http://schemas.openxmlformats.org/drawingml/2006/main" xmlns:r="http://schemas.openxmlformats.org/officeDocument/2006/relationships" cstate="print" r:embed="rId612"/>
        <a:stretch xmlns:a="http://schemas.openxmlformats.org/drawingml/2006/main">
          <a:fillRect/>
        </a:stretch>
      </blipFill>
      <spPr>
        <a:prstGeom xmlns:a="http://schemas.openxmlformats.org/drawingml/2006/main" prst="rect"/>
      </spPr>
    </pic>
    <clientData/>
  </twoCellAnchor>
  <twoCellAnchor editAs="twoCell">
    <from>
      <col>0</col>
      <colOff>85725</colOff>
      <row>618</row>
      <rowOff>85725</rowOff>
    </from>
    <to>
      <col>1</col>
      <colOff>-85725</colOff>
      <row>619</row>
      <rowOff>-85725</rowOff>
    </to>
    <pic>
      <nvPicPr>
        <cNvPr id="613" name="Image 613" descr="Picture"/>
        <cNvPicPr/>
      </nvPicPr>
      <blipFill>
        <a:blip xmlns:a="http://schemas.openxmlformats.org/drawingml/2006/main" xmlns:r="http://schemas.openxmlformats.org/officeDocument/2006/relationships" cstate="print" r:embed="rId613"/>
        <a:stretch xmlns:a="http://schemas.openxmlformats.org/drawingml/2006/main">
          <a:fillRect/>
        </a:stretch>
      </blipFill>
      <spPr>
        <a:prstGeom xmlns:a="http://schemas.openxmlformats.org/drawingml/2006/main" prst="rect"/>
      </spPr>
    </pic>
    <clientData/>
  </twoCellAnchor>
  <twoCellAnchor editAs="twoCell">
    <from>
      <col>0</col>
      <colOff>85725</colOff>
      <row>619</row>
      <rowOff>85725</rowOff>
    </from>
    <to>
      <col>1</col>
      <colOff>-85725</colOff>
      <row>620</row>
      <rowOff>-85725</rowOff>
    </to>
    <pic>
      <nvPicPr>
        <cNvPr id="614" name="Image 614" descr="Picture"/>
        <cNvPicPr/>
      </nvPicPr>
      <blipFill>
        <a:blip xmlns:a="http://schemas.openxmlformats.org/drawingml/2006/main" xmlns:r="http://schemas.openxmlformats.org/officeDocument/2006/relationships" cstate="print" r:embed="rId614"/>
        <a:stretch xmlns:a="http://schemas.openxmlformats.org/drawingml/2006/main">
          <a:fillRect/>
        </a:stretch>
      </blipFill>
      <spPr>
        <a:prstGeom xmlns:a="http://schemas.openxmlformats.org/drawingml/2006/main" prst="rect"/>
      </spPr>
    </pic>
    <clientData/>
  </twoCellAnchor>
  <twoCellAnchor editAs="twoCell">
    <from>
      <col>0</col>
      <colOff>85725</colOff>
      <row>620</row>
      <rowOff>85725</rowOff>
    </from>
    <to>
      <col>1</col>
      <colOff>-85725</colOff>
      <row>621</row>
      <rowOff>-85725</rowOff>
    </to>
    <pic>
      <nvPicPr>
        <cNvPr id="615" name="Image 615" descr="Picture"/>
        <cNvPicPr/>
      </nvPicPr>
      <blipFill>
        <a:blip xmlns:a="http://schemas.openxmlformats.org/drawingml/2006/main" xmlns:r="http://schemas.openxmlformats.org/officeDocument/2006/relationships" cstate="print" r:embed="rId615"/>
        <a:stretch xmlns:a="http://schemas.openxmlformats.org/drawingml/2006/main">
          <a:fillRect/>
        </a:stretch>
      </blipFill>
      <spPr>
        <a:prstGeom xmlns:a="http://schemas.openxmlformats.org/drawingml/2006/main" prst="rect"/>
      </spPr>
    </pic>
    <clientData/>
  </twoCellAnchor>
  <twoCellAnchor editAs="twoCell">
    <from>
      <col>0</col>
      <colOff>85725</colOff>
      <row>621</row>
      <rowOff>85725</rowOff>
    </from>
    <to>
      <col>1</col>
      <colOff>-85725</colOff>
      <row>622</row>
      <rowOff>-85725</rowOff>
    </to>
    <pic>
      <nvPicPr>
        <cNvPr id="616" name="Image 616" descr="Picture"/>
        <cNvPicPr/>
      </nvPicPr>
      <blipFill>
        <a:blip xmlns:a="http://schemas.openxmlformats.org/drawingml/2006/main" xmlns:r="http://schemas.openxmlformats.org/officeDocument/2006/relationships" cstate="print" r:embed="rId616"/>
        <a:stretch xmlns:a="http://schemas.openxmlformats.org/drawingml/2006/main">
          <a:fillRect/>
        </a:stretch>
      </blipFill>
      <spPr>
        <a:prstGeom xmlns:a="http://schemas.openxmlformats.org/drawingml/2006/main" prst="rect"/>
      </spPr>
    </pic>
    <clientData/>
  </twoCellAnchor>
  <twoCellAnchor editAs="twoCell">
    <from>
      <col>0</col>
      <colOff>85725</colOff>
      <row>622</row>
      <rowOff>85725</rowOff>
    </from>
    <to>
      <col>1</col>
      <colOff>-85725</colOff>
      <row>623</row>
      <rowOff>-85725</rowOff>
    </to>
    <pic>
      <nvPicPr>
        <cNvPr id="617" name="Image 617" descr="Picture"/>
        <cNvPicPr/>
      </nvPicPr>
      <blipFill>
        <a:blip xmlns:a="http://schemas.openxmlformats.org/drawingml/2006/main" xmlns:r="http://schemas.openxmlformats.org/officeDocument/2006/relationships" cstate="print" r:embed="rId617"/>
        <a:stretch xmlns:a="http://schemas.openxmlformats.org/drawingml/2006/main">
          <a:fillRect/>
        </a:stretch>
      </blipFill>
      <spPr>
        <a:prstGeom xmlns:a="http://schemas.openxmlformats.org/drawingml/2006/main" prst="rect"/>
      </spPr>
    </pic>
    <clientData/>
  </twoCellAnchor>
  <twoCellAnchor editAs="twoCell">
    <from>
      <col>0</col>
      <colOff>85725</colOff>
      <row>623</row>
      <rowOff>85725</rowOff>
    </from>
    <to>
      <col>1</col>
      <colOff>-85725</colOff>
      <row>624</row>
      <rowOff>-85725</rowOff>
    </to>
    <pic>
      <nvPicPr>
        <cNvPr id="618" name="Image 618" descr="Picture"/>
        <cNvPicPr/>
      </nvPicPr>
      <blipFill>
        <a:blip xmlns:a="http://schemas.openxmlformats.org/drawingml/2006/main" xmlns:r="http://schemas.openxmlformats.org/officeDocument/2006/relationships" cstate="print" r:embed="rId618"/>
        <a:stretch xmlns:a="http://schemas.openxmlformats.org/drawingml/2006/main">
          <a:fillRect/>
        </a:stretch>
      </blipFill>
      <spPr>
        <a:prstGeom xmlns:a="http://schemas.openxmlformats.org/drawingml/2006/main" prst="rect"/>
      </spPr>
    </pic>
    <clientData/>
  </twoCellAnchor>
  <twoCellAnchor editAs="twoCell">
    <from>
      <col>0</col>
      <colOff>85725</colOff>
      <row>624</row>
      <rowOff>85725</rowOff>
    </from>
    <to>
      <col>1</col>
      <colOff>-85725</colOff>
      <row>625</row>
      <rowOff>-85725</rowOff>
    </to>
    <pic>
      <nvPicPr>
        <cNvPr id="619" name="Image 619" descr="Picture"/>
        <cNvPicPr/>
      </nvPicPr>
      <blipFill>
        <a:blip xmlns:a="http://schemas.openxmlformats.org/drawingml/2006/main" xmlns:r="http://schemas.openxmlformats.org/officeDocument/2006/relationships" cstate="print" r:embed="rId619"/>
        <a:stretch xmlns:a="http://schemas.openxmlformats.org/drawingml/2006/main">
          <a:fillRect/>
        </a:stretch>
      </blipFill>
      <spPr>
        <a:prstGeom xmlns:a="http://schemas.openxmlformats.org/drawingml/2006/main" prst="rect"/>
      </spPr>
    </pic>
    <clientData/>
  </twoCellAnchor>
  <twoCellAnchor editAs="twoCell">
    <from>
      <col>0</col>
      <colOff>85725</colOff>
      <row>625</row>
      <rowOff>85725</rowOff>
    </from>
    <to>
      <col>1</col>
      <colOff>-85725</colOff>
      <row>626</row>
      <rowOff>-85725</rowOff>
    </to>
    <pic>
      <nvPicPr>
        <cNvPr id="620" name="Image 620" descr="Picture"/>
        <cNvPicPr/>
      </nvPicPr>
      <blipFill>
        <a:blip xmlns:a="http://schemas.openxmlformats.org/drawingml/2006/main" xmlns:r="http://schemas.openxmlformats.org/officeDocument/2006/relationships" cstate="print" r:embed="rId620"/>
        <a:stretch xmlns:a="http://schemas.openxmlformats.org/drawingml/2006/main">
          <a:fillRect/>
        </a:stretch>
      </blipFill>
      <spPr>
        <a:prstGeom xmlns:a="http://schemas.openxmlformats.org/drawingml/2006/main" prst="rect"/>
      </spPr>
    </pic>
    <clientData/>
  </twoCellAnchor>
  <twoCellAnchor editAs="twoCell">
    <from>
      <col>0</col>
      <colOff>85725</colOff>
      <row>626</row>
      <rowOff>85725</rowOff>
    </from>
    <to>
      <col>1</col>
      <colOff>-85725</colOff>
      <row>627</row>
      <rowOff>-85725</rowOff>
    </to>
    <pic>
      <nvPicPr>
        <cNvPr id="621" name="Image 621" descr="Picture"/>
        <cNvPicPr/>
      </nvPicPr>
      <blipFill>
        <a:blip xmlns:a="http://schemas.openxmlformats.org/drawingml/2006/main" xmlns:r="http://schemas.openxmlformats.org/officeDocument/2006/relationships" cstate="print" r:embed="rId621"/>
        <a:stretch xmlns:a="http://schemas.openxmlformats.org/drawingml/2006/main">
          <a:fillRect/>
        </a:stretch>
      </blipFill>
      <spPr>
        <a:prstGeom xmlns:a="http://schemas.openxmlformats.org/drawingml/2006/main" prst="rect"/>
      </spPr>
    </pic>
    <clientData/>
  </twoCellAnchor>
  <twoCellAnchor editAs="twoCell">
    <from>
      <col>0</col>
      <colOff>85725</colOff>
      <row>627</row>
      <rowOff>85725</rowOff>
    </from>
    <to>
      <col>1</col>
      <colOff>-85725</colOff>
      <row>628</row>
      <rowOff>-85725</rowOff>
    </to>
    <pic>
      <nvPicPr>
        <cNvPr id="622" name="Image 622" descr="Picture"/>
        <cNvPicPr/>
      </nvPicPr>
      <blipFill>
        <a:blip xmlns:a="http://schemas.openxmlformats.org/drawingml/2006/main" xmlns:r="http://schemas.openxmlformats.org/officeDocument/2006/relationships" cstate="print" r:embed="rId622"/>
        <a:stretch xmlns:a="http://schemas.openxmlformats.org/drawingml/2006/main">
          <a:fillRect/>
        </a:stretch>
      </blipFill>
      <spPr>
        <a:prstGeom xmlns:a="http://schemas.openxmlformats.org/drawingml/2006/main" prst="rect"/>
      </spPr>
    </pic>
    <clientData/>
  </twoCellAnchor>
  <twoCellAnchor editAs="twoCell">
    <from>
      <col>0</col>
      <colOff>85725</colOff>
      <row>628</row>
      <rowOff>85725</rowOff>
    </from>
    <to>
      <col>1</col>
      <colOff>-85725</colOff>
      <row>629</row>
      <rowOff>-85725</rowOff>
    </to>
    <pic>
      <nvPicPr>
        <cNvPr id="623" name="Image 623" descr="Picture"/>
        <cNvPicPr/>
      </nvPicPr>
      <blipFill>
        <a:blip xmlns:a="http://schemas.openxmlformats.org/drawingml/2006/main" xmlns:r="http://schemas.openxmlformats.org/officeDocument/2006/relationships" cstate="print" r:embed="rId623"/>
        <a:stretch xmlns:a="http://schemas.openxmlformats.org/drawingml/2006/main">
          <a:fillRect/>
        </a:stretch>
      </blipFill>
      <spPr>
        <a:prstGeom xmlns:a="http://schemas.openxmlformats.org/drawingml/2006/main" prst="rect"/>
      </spPr>
    </pic>
    <clientData/>
  </twoCellAnchor>
  <twoCellAnchor editAs="twoCell">
    <from>
      <col>0</col>
      <colOff>85725</colOff>
      <row>629</row>
      <rowOff>85725</rowOff>
    </from>
    <to>
      <col>1</col>
      <colOff>-85725</colOff>
      <row>630</row>
      <rowOff>-85725</rowOff>
    </to>
    <pic>
      <nvPicPr>
        <cNvPr id="624" name="Image 624" descr="Picture"/>
        <cNvPicPr/>
      </nvPicPr>
      <blipFill>
        <a:blip xmlns:a="http://schemas.openxmlformats.org/drawingml/2006/main" xmlns:r="http://schemas.openxmlformats.org/officeDocument/2006/relationships" cstate="print" r:embed="rId624"/>
        <a:stretch xmlns:a="http://schemas.openxmlformats.org/drawingml/2006/main">
          <a:fillRect/>
        </a:stretch>
      </blipFill>
      <spPr>
        <a:prstGeom xmlns:a="http://schemas.openxmlformats.org/drawingml/2006/main" prst="rect"/>
      </spPr>
    </pic>
    <clientData/>
  </twoCellAnchor>
  <twoCellAnchor editAs="twoCell">
    <from>
      <col>0</col>
      <colOff>85725</colOff>
      <row>630</row>
      <rowOff>85725</rowOff>
    </from>
    <to>
      <col>1</col>
      <colOff>-85725</colOff>
      <row>631</row>
      <rowOff>-85725</rowOff>
    </to>
    <pic>
      <nvPicPr>
        <cNvPr id="625" name="Image 625" descr="Picture"/>
        <cNvPicPr/>
      </nvPicPr>
      <blipFill>
        <a:blip xmlns:a="http://schemas.openxmlformats.org/drawingml/2006/main" xmlns:r="http://schemas.openxmlformats.org/officeDocument/2006/relationships" cstate="print" r:embed="rId625"/>
        <a:stretch xmlns:a="http://schemas.openxmlformats.org/drawingml/2006/main">
          <a:fillRect/>
        </a:stretch>
      </blipFill>
      <spPr>
        <a:prstGeom xmlns:a="http://schemas.openxmlformats.org/drawingml/2006/main" prst="rect"/>
      </spPr>
    </pic>
    <clientData/>
  </twoCellAnchor>
  <twoCellAnchor editAs="twoCell">
    <from>
      <col>0</col>
      <colOff>85725</colOff>
      <row>631</row>
      <rowOff>85725</rowOff>
    </from>
    <to>
      <col>1</col>
      <colOff>-85725</colOff>
      <row>632</row>
      <rowOff>-85725</rowOff>
    </to>
    <pic>
      <nvPicPr>
        <cNvPr id="626" name="Image 626" descr="Picture"/>
        <cNvPicPr/>
      </nvPicPr>
      <blipFill>
        <a:blip xmlns:a="http://schemas.openxmlformats.org/drawingml/2006/main" xmlns:r="http://schemas.openxmlformats.org/officeDocument/2006/relationships" cstate="print" r:embed="rId626"/>
        <a:stretch xmlns:a="http://schemas.openxmlformats.org/drawingml/2006/main">
          <a:fillRect/>
        </a:stretch>
      </blipFill>
      <spPr>
        <a:prstGeom xmlns:a="http://schemas.openxmlformats.org/drawingml/2006/main" prst="rect"/>
      </spPr>
    </pic>
    <clientData/>
  </twoCellAnchor>
  <twoCellAnchor editAs="twoCell">
    <from>
      <col>0</col>
      <colOff>85725</colOff>
      <row>632</row>
      <rowOff>85725</rowOff>
    </from>
    <to>
      <col>1</col>
      <colOff>-85725</colOff>
      <row>633</row>
      <rowOff>-85725</rowOff>
    </to>
    <pic>
      <nvPicPr>
        <cNvPr id="627" name="Image 627" descr="Picture"/>
        <cNvPicPr/>
      </nvPicPr>
      <blipFill>
        <a:blip xmlns:a="http://schemas.openxmlformats.org/drawingml/2006/main" xmlns:r="http://schemas.openxmlformats.org/officeDocument/2006/relationships" cstate="print" r:embed="rId627"/>
        <a:stretch xmlns:a="http://schemas.openxmlformats.org/drawingml/2006/main">
          <a:fillRect/>
        </a:stretch>
      </blipFill>
      <spPr>
        <a:prstGeom xmlns:a="http://schemas.openxmlformats.org/drawingml/2006/main" prst="rect"/>
      </spPr>
    </pic>
    <clientData/>
  </twoCellAnchor>
  <twoCellAnchor editAs="twoCell">
    <from>
      <col>0</col>
      <colOff>85725</colOff>
      <row>633</row>
      <rowOff>85725</rowOff>
    </from>
    <to>
      <col>1</col>
      <colOff>-85725</colOff>
      <row>634</row>
      <rowOff>-85725</rowOff>
    </to>
    <pic>
      <nvPicPr>
        <cNvPr id="628" name="Image 628" descr="Picture"/>
        <cNvPicPr/>
      </nvPicPr>
      <blipFill>
        <a:blip xmlns:a="http://schemas.openxmlformats.org/drawingml/2006/main" xmlns:r="http://schemas.openxmlformats.org/officeDocument/2006/relationships" cstate="print" r:embed="rId628"/>
        <a:stretch xmlns:a="http://schemas.openxmlformats.org/drawingml/2006/main">
          <a:fillRect/>
        </a:stretch>
      </blipFill>
      <spPr>
        <a:prstGeom xmlns:a="http://schemas.openxmlformats.org/drawingml/2006/main" prst="rect"/>
      </spPr>
    </pic>
    <clientData/>
  </twoCellAnchor>
  <twoCellAnchor editAs="twoCell">
    <from>
      <col>0</col>
      <colOff>85725</colOff>
      <row>634</row>
      <rowOff>85725</rowOff>
    </from>
    <to>
      <col>1</col>
      <colOff>-85725</colOff>
      <row>635</row>
      <rowOff>-85725</rowOff>
    </to>
    <pic>
      <nvPicPr>
        <cNvPr id="629" name="Image 629" descr="Picture"/>
        <cNvPicPr/>
      </nvPicPr>
      <blipFill>
        <a:blip xmlns:a="http://schemas.openxmlformats.org/drawingml/2006/main" xmlns:r="http://schemas.openxmlformats.org/officeDocument/2006/relationships" cstate="print" r:embed="rId629"/>
        <a:stretch xmlns:a="http://schemas.openxmlformats.org/drawingml/2006/main">
          <a:fillRect/>
        </a:stretch>
      </blipFill>
      <spPr>
        <a:prstGeom xmlns:a="http://schemas.openxmlformats.org/drawingml/2006/main" prst="rect"/>
      </spPr>
    </pic>
    <clientData/>
  </twoCellAnchor>
  <twoCellAnchor editAs="twoCell">
    <from>
      <col>0</col>
      <colOff>85725</colOff>
      <row>635</row>
      <rowOff>85725</rowOff>
    </from>
    <to>
      <col>1</col>
      <colOff>-85725</colOff>
      <row>636</row>
      <rowOff>-85725</rowOff>
    </to>
    <pic>
      <nvPicPr>
        <cNvPr id="630" name="Image 630" descr="Picture"/>
        <cNvPicPr/>
      </nvPicPr>
      <blipFill>
        <a:blip xmlns:a="http://schemas.openxmlformats.org/drawingml/2006/main" xmlns:r="http://schemas.openxmlformats.org/officeDocument/2006/relationships" cstate="print" r:embed="rId630"/>
        <a:stretch xmlns:a="http://schemas.openxmlformats.org/drawingml/2006/main">
          <a:fillRect/>
        </a:stretch>
      </blipFill>
      <spPr>
        <a:prstGeom xmlns:a="http://schemas.openxmlformats.org/drawingml/2006/main" prst="rect"/>
      </spPr>
    </pic>
    <clientData/>
  </twoCellAnchor>
  <twoCellAnchor editAs="twoCell">
    <from>
      <col>0</col>
      <colOff>85725</colOff>
      <row>636</row>
      <rowOff>85725</rowOff>
    </from>
    <to>
      <col>1</col>
      <colOff>-85725</colOff>
      <row>637</row>
      <rowOff>-85725</rowOff>
    </to>
    <pic>
      <nvPicPr>
        <cNvPr id="631" name="Image 631" descr="Picture"/>
        <cNvPicPr/>
      </nvPicPr>
      <blipFill>
        <a:blip xmlns:a="http://schemas.openxmlformats.org/drawingml/2006/main" xmlns:r="http://schemas.openxmlformats.org/officeDocument/2006/relationships" cstate="print" r:embed="rId631"/>
        <a:stretch xmlns:a="http://schemas.openxmlformats.org/drawingml/2006/main">
          <a:fillRect/>
        </a:stretch>
      </blipFill>
      <spPr>
        <a:prstGeom xmlns:a="http://schemas.openxmlformats.org/drawingml/2006/main" prst="rect"/>
      </spPr>
    </pic>
    <clientData/>
  </twoCellAnchor>
  <twoCellAnchor editAs="twoCell">
    <from>
      <col>0</col>
      <colOff>85725</colOff>
      <row>637</row>
      <rowOff>85725</rowOff>
    </from>
    <to>
      <col>1</col>
      <colOff>-85725</colOff>
      <row>638</row>
      <rowOff>-85725</rowOff>
    </to>
    <pic>
      <nvPicPr>
        <cNvPr id="632" name="Image 632" descr="Picture"/>
        <cNvPicPr/>
      </nvPicPr>
      <blipFill>
        <a:blip xmlns:a="http://schemas.openxmlformats.org/drawingml/2006/main" xmlns:r="http://schemas.openxmlformats.org/officeDocument/2006/relationships" cstate="print" r:embed="rId632"/>
        <a:stretch xmlns:a="http://schemas.openxmlformats.org/drawingml/2006/main">
          <a:fillRect/>
        </a:stretch>
      </blipFill>
      <spPr>
        <a:prstGeom xmlns:a="http://schemas.openxmlformats.org/drawingml/2006/main" prst="rect"/>
      </spPr>
    </pic>
    <clientData/>
  </twoCellAnchor>
  <twoCellAnchor editAs="twoCell">
    <from>
      <col>0</col>
      <colOff>85725</colOff>
      <row>638</row>
      <rowOff>85725</rowOff>
    </from>
    <to>
      <col>1</col>
      <colOff>-85725</colOff>
      <row>639</row>
      <rowOff>-85725</rowOff>
    </to>
    <pic>
      <nvPicPr>
        <cNvPr id="633" name="Image 633" descr="Picture"/>
        <cNvPicPr/>
      </nvPicPr>
      <blipFill>
        <a:blip xmlns:a="http://schemas.openxmlformats.org/drawingml/2006/main" xmlns:r="http://schemas.openxmlformats.org/officeDocument/2006/relationships" cstate="print" r:embed="rId633"/>
        <a:stretch xmlns:a="http://schemas.openxmlformats.org/drawingml/2006/main">
          <a:fillRect/>
        </a:stretch>
      </blipFill>
      <spPr>
        <a:prstGeom xmlns:a="http://schemas.openxmlformats.org/drawingml/2006/main" prst="rect"/>
      </spPr>
    </pic>
    <clientData/>
  </twoCellAnchor>
  <twoCellAnchor editAs="twoCell">
    <from>
      <col>0</col>
      <colOff>85725</colOff>
      <row>639</row>
      <rowOff>85725</rowOff>
    </from>
    <to>
      <col>1</col>
      <colOff>-85725</colOff>
      <row>640</row>
      <rowOff>-85725</rowOff>
    </to>
    <pic>
      <nvPicPr>
        <cNvPr id="634" name="Image 634" descr="Picture"/>
        <cNvPicPr/>
      </nvPicPr>
      <blipFill>
        <a:blip xmlns:a="http://schemas.openxmlformats.org/drawingml/2006/main" xmlns:r="http://schemas.openxmlformats.org/officeDocument/2006/relationships" cstate="print" r:embed="rId634"/>
        <a:stretch xmlns:a="http://schemas.openxmlformats.org/drawingml/2006/main">
          <a:fillRect/>
        </a:stretch>
      </blipFill>
      <spPr>
        <a:prstGeom xmlns:a="http://schemas.openxmlformats.org/drawingml/2006/main" prst="rect"/>
      </spPr>
    </pic>
    <clientData/>
  </twoCellAnchor>
  <twoCellAnchor editAs="twoCell">
    <from>
      <col>0</col>
      <colOff>85725</colOff>
      <row>640</row>
      <rowOff>85725</rowOff>
    </from>
    <to>
      <col>1</col>
      <colOff>-85725</colOff>
      <row>641</row>
      <rowOff>-85725</rowOff>
    </to>
    <pic>
      <nvPicPr>
        <cNvPr id="635" name="Image 635" descr="Picture"/>
        <cNvPicPr/>
      </nvPicPr>
      <blipFill>
        <a:blip xmlns:a="http://schemas.openxmlformats.org/drawingml/2006/main" xmlns:r="http://schemas.openxmlformats.org/officeDocument/2006/relationships" cstate="print" r:embed="rId635"/>
        <a:stretch xmlns:a="http://schemas.openxmlformats.org/drawingml/2006/main">
          <a:fillRect/>
        </a:stretch>
      </blipFill>
      <spPr>
        <a:prstGeom xmlns:a="http://schemas.openxmlformats.org/drawingml/2006/main" prst="rect"/>
      </spPr>
    </pic>
    <clientData/>
  </twoCellAnchor>
  <twoCellAnchor editAs="twoCell">
    <from>
      <col>0</col>
      <colOff>85725</colOff>
      <row>641</row>
      <rowOff>85725</rowOff>
    </from>
    <to>
      <col>1</col>
      <colOff>-85725</colOff>
      <row>642</row>
      <rowOff>-85725</rowOff>
    </to>
    <pic>
      <nvPicPr>
        <cNvPr id="636" name="Image 636" descr="Picture"/>
        <cNvPicPr/>
      </nvPicPr>
      <blipFill>
        <a:blip xmlns:a="http://schemas.openxmlformats.org/drawingml/2006/main" xmlns:r="http://schemas.openxmlformats.org/officeDocument/2006/relationships" cstate="print" r:embed="rId636"/>
        <a:stretch xmlns:a="http://schemas.openxmlformats.org/drawingml/2006/main">
          <a:fillRect/>
        </a:stretch>
      </blipFill>
      <spPr>
        <a:prstGeom xmlns:a="http://schemas.openxmlformats.org/drawingml/2006/main" prst="rect"/>
      </spPr>
    </pic>
    <clientData/>
  </twoCellAnchor>
  <twoCellAnchor editAs="twoCell">
    <from>
      <col>0</col>
      <colOff>85725</colOff>
      <row>642</row>
      <rowOff>85725</rowOff>
    </from>
    <to>
      <col>1</col>
      <colOff>-85725</colOff>
      <row>643</row>
      <rowOff>-85725</rowOff>
    </to>
    <pic>
      <nvPicPr>
        <cNvPr id="637" name="Image 637" descr="Picture"/>
        <cNvPicPr/>
      </nvPicPr>
      <blipFill>
        <a:blip xmlns:a="http://schemas.openxmlformats.org/drawingml/2006/main" xmlns:r="http://schemas.openxmlformats.org/officeDocument/2006/relationships" cstate="print" r:embed="rId637"/>
        <a:stretch xmlns:a="http://schemas.openxmlformats.org/drawingml/2006/main">
          <a:fillRect/>
        </a:stretch>
      </blipFill>
      <spPr>
        <a:prstGeom xmlns:a="http://schemas.openxmlformats.org/drawingml/2006/main" prst="rect"/>
      </spPr>
    </pic>
    <clientData/>
  </twoCellAnchor>
  <twoCellAnchor editAs="twoCell">
    <from>
      <col>0</col>
      <colOff>85725</colOff>
      <row>643</row>
      <rowOff>85725</rowOff>
    </from>
    <to>
      <col>1</col>
      <colOff>-85725</colOff>
      <row>644</row>
      <rowOff>-85725</rowOff>
    </to>
    <pic>
      <nvPicPr>
        <cNvPr id="638" name="Image 638" descr="Picture"/>
        <cNvPicPr/>
      </nvPicPr>
      <blipFill>
        <a:blip xmlns:a="http://schemas.openxmlformats.org/drawingml/2006/main" xmlns:r="http://schemas.openxmlformats.org/officeDocument/2006/relationships" cstate="print" r:embed="rId638"/>
        <a:stretch xmlns:a="http://schemas.openxmlformats.org/drawingml/2006/main">
          <a:fillRect/>
        </a:stretch>
      </blipFill>
      <spPr>
        <a:prstGeom xmlns:a="http://schemas.openxmlformats.org/drawingml/2006/main" prst="rect"/>
      </spPr>
    </pic>
    <clientData/>
  </twoCellAnchor>
  <twoCellAnchor editAs="twoCell">
    <from>
      <col>0</col>
      <colOff>85725</colOff>
      <row>644</row>
      <rowOff>85725</rowOff>
    </from>
    <to>
      <col>1</col>
      <colOff>-85725</colOff>
      <row>645</row>
      <rowOff>-85725</rowOff>
    </to>
    <pic>
      <nvPicPr>
        <cNvPr id="639" name="Image 639" descr="Picture"/>
        <cNvPicPr/>
      </nvPicPr>
      <blipFill>
        <a:blip xmlns:a="http://schemas.openxmlformats.org/drawingml/2006/main" xmlns:r="http://schemas.openxmlformats.org/officeDocument/2006/relationships" cstate="print" r:embed="rId639"/>
        <a:stretch xmlns:a="http://schemas.openxmlformats.org/drawingml/2006/main">
          <a:fillRect/>
        </a:stretch>
      </blipFill>
      <spPr>
        <a:prstGeom xmlns:a="http://schemas.openxmlformats.org/drawingml/2006/main" prst="rect"/>
      </spPr>
    </pic>
    <clientData/>
  </twoCellAnchor>
  <twoCellAnchor editAs="twoCell">
    <from>
      <col>0</col>
      <colOff>85725</colOff>
      <row>645</row>
      <rowOff>85725</rowOff>
    </from>
    <to>
      <col>1</col>
      <colOff>-85725</colOff>
      <row>646</row>
      <rowOff>-85725</rowOff>
    </to>
    <pic>
      <nvPicPr>
        <cNvPr id="640" name="Image 640" descr="Picture"/>
        <cNvPicPr/>
      </nvPicPr>
      <blipFill>
        <a:blip xmlns:a="http://schemas.openxmlformats.org/drawingml/2006/main" xmlns:r="http://schemas.openxmlformats.org/officeDocument/2006/relationships" cstate="print" r:embed="rId640"/>
        <a:stretch xmlns:a="http://schemas.openxmlformats.org/drawingml/2006/main">
          <a:fillRect/>
        </a:stretch>
      </blipFill>
      <spPr>
        <a:prstGeom xmlns:a="http://schemas.openxmlformats.org/drawingml/2006/main" prst="rect"/>
      </spPr>
    </pic>
    <clientData/>
  </twoCellAnchor>
  <twoCellAnchor editAs="twoCell">
    <from>
      <col>0</col>
      <colOff>85725</colOff>
      <row>646</row>
      <rowOff>85725</rowOff>
    </from>
    <to>
      <col>1</col>
      <colOff>-85725</colOff>
      <row>647</row>
      <rowOff>-85725</rowOff>
    </to>
    <pic>
      <nvPicPr>
        <cNvPr id="641" name="Image 641" descr="Picture"/>
        <cNvPicPr/>
      </nvPicPr>
      <blipFill>
        <a:blip xmlns:a="http://schemas.openxmlformats.org/drawingml/2006/main" xmlns:r="http://schemas.openxmlformats.org/officeDocument/2006/relationships" cstate="print" r:embed="rId641"/>
        <a:stretch xmlns:a="http://schemas.openxmlformats.org/drawingml/2006/main">
          <a:fillRect/>
        </a:stretch>
      </blipFill>
      <spPr>
        <a:prstGeom xmlns:a="http://schemas.openxmlformats.org/drawingml/2006/main" prst="rect"/>
      </spPr>
    </pic>
    <clientData/>
  </twoCellAnchor>
  <twoCellAnchor editAs="twoCell">
    <from>
      <col>0</col>
      <colOff>85725</colOff>
      <row>647</row>
      <rowOff>85725</rowOff>
    </from>
    <to>
      <col>1</col>
      <colOff>-85725</colOff>
      <row>648</row>
      <rowOff>-85725</rowOff>
    </to>
    <pic>
      <nvPicPr>
        <cNvPr id="642" name="Image 642" descr="Picture"/>
        <cNvPicPr/>
      </nvPicPr>
      <blipFill>
        <a:blip xmlns:a="http://schemas.openxmlformats.org/drawingml/2006/main" xmlns:r="http://schemas.openxmlformats.org/officeDocument/2006/relationships" cstate="print" r:embed="rId642"/>
        <a:stretch xmlns:a="http://schemas.openxmlformats.org/drawingml/2006/main">
          <a:fillRect/>
        </a:stretch>
      </blipFill>
      <spPr>
        <a:prstGeom xmlns:a="http://schemas.openxmlformats.org/drawingml/2006/main" prst="rect"/>
      </spPr>
    </pic>
    <clientData/>
  </twoCellAnchor>
  <twoCellAnchor editAs="twoCell">
    <from>
      <col>0</col>
      <colOff>85725</colOff>
      <row>648</row>
      <rowOff>85725</rowOff>
    </from>
    <to>
      <col>1</col>
      <colOff>-85725</colOff>
      <row>649</row>
      <rowOff>-85725</rowOff>
    </to>
    <pic>
      <nvPicPr>
        <cNvPr id="643" name="Image 643" descr="Picture"/>
        <cNvPicPr/>
      </nvPicPr>
      <blipFill>
        <a:blip xmlns:a="http://schemas.openxmlformats.org/drawingml/2006/main" xmlns:r="http://schemas.openxmlformats.org/officeDocument/2006/relationships" cstate="print" r:embed="rId643"/>
        <a:stretch xmlns:a="http://schemas.openxmlformats.org/drawingml/2006/main">
          <a:fillRect/>
        </a:stretch>
      </blipFill>
      <spPr>
        <a:prstGeom xmlns:a="http://schemas.openxmlformats.org/drawingml/2006/main" prst="rect"/>
      </spPr>
    </pic>
    <clientData/>
  </twoCellAnchor>
  <twoCellAnchor editAs="twoCell">
    <from>
      <col>0</col>
      <colOff>85725</colOff>
      <row>649</row>
      <rowOff>85725</rowOff>
    </from>
    <to>
      <col>1</col>
      <colOff>-85725</colOff>
      <row>650</row>
      <rowOff>-85725</rowOff>
    </to>
    <pic>
      <nvPicPr>
        <cNvPr id="644" name="Image 644" descr="Picture"/>
        <cNvPicPr/>
      </nvPicPr>
      <blipFill>
        <a:blip xmlns:a="http://schemas.openxmlformats.org/drawingml/2006/main" xmlns:r="http://schemas.openxmlformats.org/officeDocument/2006/relationships" cstate="print" r:embed="rId644"/>
        <a:stretch xmlns:a="http://schemas.openxmlformats.org/drawingml/2006/main">
          <a:fillRect/>
        </a:stretch>
      </blipFill>
      <spPr>
        <a:prstGeom xmlns:a="http://schemas.openxmlformats.org/drawingml/2006/main" prst="rect"/>
      </spPr>
    </pic>
    <clientData/>
  </twoCellAnchor>
  <twoCellAnchor editAs="twoCell">
    <from>
      <col>0</col>
      <colOff>85725</colOff>
      <row>650</row>
      <rowOff>85725</rowOff>
    </from>
    <to>
      <col>1</col>
      <colOff>-85725</colOff>
      <row>651</row>
      <rowOff>-85725</rowOff>
    </to>
    <pic>
      <nvPicPr>
        <cNvPr id="645" name="Image 645" descr="Picture"/>
        <cNvPicPr/>
      </nvPicPr>
      <blipFill>
        <a:blip xmlns:a="http://schemas.openxmlformats.org/drawingml/2006/main" xmlns:r="http://schemas.openxmlformats.org/officeDocument/2006/relationships" cstate="print" r:embed="rId645"/>
        <a:stretch xmlns:a="http://schemas.openxmlformats.org/drawingml/2006/main">
          <a:fillRect/>
        </a:stretch>
      </blipFill>
      <spPr>
        <a:prstGeom xmlns:a="http://schemas.openxmlformats.org/drawingml/2006/main" prst="rect"/>
      </spPr>
    </pic>
    <clientData/>
  </twoCellAnchor>
  <twoCellAnchor editAs="twoCell">
    <from>
      <col>0</col>
      <colOff>85725</colOff>
      <row>651</row>
      <rowOff>85725</rowOff>
    </from>
    <to>
      <col>1</col>
      <colOff>-85725</colOff>
      <row>652</row>
      <rowOff>-85725</rowOff>
    </to>
    <pic>
      <nvPicPr>
        <cNvPr id="646" name="Image 646" descr="Picture"/>
        <cNvPicPr/>
      </nvPicPr>
      <blipFill>
        <a:blip xmlns:a="http://schemas.openxmlformats.org/drawingml/2006/main" xmlns:r="http://schemas.openxmlformats.org/officeDocument/2006/relationships" cstate="print" r:embed="rId646"/>
        <a:stretch xmlns:a="http://schemas.openxmlformats.org/drawingml/2006/main">
          <a:fillRect/>
        </a:stretch>
      </blipFill>
      <spPr>
        <a:prstGeom xmlns:a="http://schemas.openxmlformats.org/drawingml/2006/main" prst="rect"/>
      </spPr>
    </pic>
    <clientData/>
  </twoCellAnchor>
  <twoCellAnchor editAs="twoCell">
    <from>
      <col>0</col>
      <colOff>85725</colOff>
      <row>652</row>
      <rowOff>85725</rowOff>
    </from>
    <to>
      <col>1</col>
      <colOff>-85725</colOff>
      <row>653</row>
      <rowOff>-85725</rowOff>
    </to>
    <pic>
      <nvPicPr>
        <cNvPr id="647" name="Image 647" descr="Picture"/>
        <cNvPicPr/>
      </nvPicPr>
      <blipFill>
        <a:blip xmlns:a="http://schemas.openxmlformats.org/drawingml/2006/main" xmlns:r="http://schemas.openxmlformats.org/officeDocument/2006/relationships" cstate="print" r:embed="rId647"/>
        <a:stretch xmlns:a="http://schemas.openxmlformats.org/drawingml/2006/main">
          <a:fillRect/>
        </a:stretch>
      </blipFill>
      <spPr>
        <a:prstGeom xmlns:a="http://schemas.openxmlformats.org/drawingml/2006/main" prst="rect"/>
      </spPr>
    </pic>
    <clientData/>
  </twoCellAnchor>
  <twoCellAnchor editAs="twoCell">
    <from>
      <col>0</col>
      <colOff>85725</colOff>
      <row>653</row>
      <rowOff>85725</rowOff>
    </from>
    <to>
      <col>1</col>
      <colOff>-85725</colOff>
      <row>654</row>
      <rowOff>-85725</rowOff>
    </to>
    <pic>
      <nvPicPr>
        <cNvPr id="648" name="Image 648" descr="Picture"/>
        <cNvPicPr/>
      </nvPicPr>
      <blipFill>
        <a:blip xmlns:a="http://schemas.openxmlformats.org/drawingml/2006/main" xmlns:r="http://schemas.openxmlformats.org/officeDocument/2006/relationships" cstate="print" r:embed="rId648"/>
        <a:stretch xmlns:a="http://schemas.openxmlformats.org/drawingml/2006/main">
          <a:fillRect/>
        </a:stretch>
      </blipFill>
      <spPr>
        <a:prstGeom xmlns:a="http://schemas.openxmlformats.org/drawingml/2006/main" prst="rect"/>
      </spPr>
    </pic>
    <clientData/>
  </twoCellAnchor>
  <twoCellAnchor editAs="twoCell">
    <from>
      <col>0</col>
      <colOff>85725</colOff>
      <row>654</row>
      <rowOff>85725</rowOff>
    </from>
    <to>
      <col>1</col>
      <colOff>-85725</colOff>
      <row>655</row>
      <rowOff>-85725</rowOff>
    </to>
    <pic>
      <nvPicPr>
        <cNvPr id="649" name="Image 649" descr="Picture"/>
        <cNvPicPr/>
      </nvPicPr>
      <blipFill>
        <a:blip xmlns:a="http://schemas.openxmlformats.org/drawingml/2006/main" xmlns:r="http://schemas.openxmlformats.org/officeDocument/2006/relationships" cstate="print" r:embed="rId649"/>
        <a:stretch xmlns:a="http://schemas.openxmlformats.org/drawingml/2006/main">
          <a:fillRect/>
        </a:stretch>
      </blipFill>
      <spPr>
        <a:prstGeom xmlns:a="http://schemas.openxmlformats.org/drawingml/2006/main" prst="rect"/>
      </spPr>
    </pic>
    <clientData/>
  </twoCellAnchor>
  <twoCellAnchor editAs="twoCell">
    <from>
      <col>0</col>
      <colOff>85725</colOff>
      <row>655</row>
      <rowOff>85725</rowOff>
    </from>
    <to>
      <col>1</col>
      <colOff>-85725</colOff>
      <row>656</row>
      <rowOff>-85725</rowOff>
    </to>
    <pic>
      <nvPicPr>
        <cNvPr id="650" name="Image 650" descr="Picture"/>
        <cNvPicPr/>
      </nvPicPr>
      <blipFill>
        <a:blip xmlns:a="http://schemas.openxmlformats.org/drawingml/2006/main" xmlns:r="http://schemas.openxmlformats.org/officeDocument/2006/relationships" cstate="print" r:embed="rId650"/>
        <a:stretch xmlns:a="http://schemas.openxmlformats.org/drawingml/2006/main">
          <a:fillRect/>
        </a:stretch>
      </blipFill>
      <spPr>
        <a:prstGeom xmlns:a="http://schemas.openxmlformats.org/drawingml/2006/main" prst="rect"/>
      </spPr>
    </pic>
    <clientData/>
  </twoCellAnchor>
  <twoCellAnchor editAs="twoCell">
    <from>
      <col>0</col>
      <colOff>85725</colOff>
      <row>656</row>
      <rowOff>85725</rowOff>
    </from>
    <to>
      <col>1</col>
      <colOff>-85725</colOff>
      <row>657</row>
      <rowOff>-85725</rowOff>
    </to>
    <pic>
      <nvPicPr>
        <cNvPr id="651" name="Image 651" descr="Picture"/>
        <cNvPicPr/>
      </nvPicPr>
      <blipFill>
        <a:blip xmlns:a="http://schemas.openxmlformats.org/drawingml/2006/main" xmlns:r="http://schemas.openxmlformats.org/officeDocument/2006/relationships" cstate="print" r:embed="rId651"/>
        <a:stretch xmlns:a="http://schemas.openxmlformats.org/drawingml/2006/main">
          <a:fillRect/>
        </a:stretch>
      </blipFill>
      <spPr>
        <a:prstGeom xmlns:a="http://schemas.openxmlformats.org/drawingml/2006/main" prst="rect"/>
      </spPr>
    </pic>
    <clientData/>
  </twoCellAnchor>
  <twoCellAnchor editAs="twoCell">
    <from>
      <col>0</col>
      <colOff>85725</colOff>
      <row>657</row>
      <rowOff>85725</rowOff>
    </from>
    <to>
      <col>1</col>
      <colOff>-85725</colOff>
      <row>658</row>
      <rowOff>-85725</rowOff>
    </to>
    <pic>
      <nvPicPr>
        <cNvPr id="652" name="Image 652" descr="Picture"/>
        <cNvPicPr/>
      </nvPicPr>
      <blipFill>
        <a:blip xmlns:a="http://schemas.openxmlformats.org/drawingml/2006/main" xmlns:r="http://schemas.openxmlformats.org/officeDocument/2006/relationships" cstate="print" r:embed="rId652"/>
        <a:stretch xmlns:a="http://schemas.openxmlformats.org/drawingml/2006/main">
          <a:fillRect/>
        </a:stretch>
      </blipFill>
      <spPr>
        <a:prstGeom xmlns:a="http://schemas.openxmlformats.org/drawingml/2006/main" prst="rect"/>
      </spPr>
    </pic>
    <clientData/>
  </twoCellAnchor>
  <twoCellAnchor editAs="twoCell">
    <from>
      <col>0</col>
      <colOff>85725</colOff>
      <row>658</row>
      <rowOff>85725</rowOff>
    </from>
    <to>
      <col>1</col>
      <colOff>-85725</colOff>
      <row>659</row>
      <rowOff>-85725</rowOff>
    </to>
    <pic>
      <nvPicPr>
        <cNvPr id="653" name="Image 653" descr="Picture"/>
        <cNvPicPr/>
      </nvPicPr>
      <blipFill>
        <a:blip xmlns:a="http://schemas.openxmlformats.org/drawingml/2006/main" xmlns:r="http://schemas.openxmlformats.org/officeDocument/2006/relationships" cstate="print" r:embed="rId653"/>
        <a:stretch xmlns:a="http://schemas.openxmlformats.org/drawingml/2006/main">
          <a:fillRect/>
        </a:stretch>
      </blipFill>
      <spPr>
        <a:prstGeom xmlns:a="http://schemas.openxmlformats.org/drawingml/2006/main" prst="rect"/>
      </spPr>
    </pic>
    <clientData/>
  </twoCellAnchor>
  <twoCellAnchor editAs="twoCell">
    <from>
      <col>0</col>
      <colOff>85725</colOff>
      <row>659</row>
      <rowOff>85725</rowOff>
    </from>
    <to>
      <col>1</col>
      <colOff>-85725</colOff>
      <row>660</row>
      <rowOff>-85725</rowOff>
    </to>
    <pic>
      <nvPicPr>
        <cNvPr id="654" name="Image 654" descr="Picture"/>
        <cNvPicPr/>
      </nvPicPr>
      <blipFill>
        <a:blip xmlns:a="http://schemas.openxmlformats.org/drawingml/2006/main" xmlns:r="http://schemas.openxmlformats.org/officeDocument/2006/relationships" cstate="print" r:embed="rId654"/>
        <a:stretch xmlns:a="http://schemas.openxmlformats.org/drawingml/2006/main">
          <a:fillRect/>
        </a:stretch>
      </blipFill>
      <spPr>
        <a:prstGeom xmlns:a="http://schemas.openxmlformats.org/drawingml/2006/main" prst="rect"/>
      </spPr>
    </pic>
    <clientData/>
  </twoCellAnchor>
  <twoCellAnchor editAs="twoCell">
    <from>
      <col>0</col>
      <colOff>85725</colOff>
      <row>660</row>
      <rowOff>85725</rowOff>
    </from>
    <to>
      <col>1</col>
      <colOff>-85725</colOff>
      <row>661</row>
      <rowOff>-85725</rowOff>
    </to>
    <pic>
      <nvPicPr>
        <cNvPr id="655" name="Image 655" descr="Picture"/>
        <cNvPicPr/>
      </nvPicPr>
      <blipFill>
        <a:blip xmlns:a="http://schemas.openxmlformats.org/drawingml/2006/main" xmlns:r="http://schemas.openxmlformats.org/officeDocument/2006/relationships" cstate="print" r:embed="rId655"/>
        <a:stretch xmlns:a="http://schemas.openxmlformats.org/drawingml/2006/main">
          <a:fillRect/>
        </a:stretch>
      </blipFill>
      <spPr>
        <a:prstGeom xmlns:a="http://schemas.openxmlformats.org/drawingml/2006/main" prst="rect"/>
      </spPr>
    </pic>
    <clientData/>
  </twoCellAnchor>
  <twoCellAnchor editAs="twoCell">
    <from>
      <col>0</col>
      <colOff>85725</colOff>
      <row>661</row>
      <rowOff>85725</rowOff>
    </from>
    <to>
      <col>1</col>
      <colOff>-85725</colOff>
      <row>662</row>
      <rowOff>-85725</rowOff>
    </to>
    <pic>
      <nvPicPr>
        <cNvPr id="656" name="Image 656" descr="Picture"/>
        <cNvPicPr/>
      </nvPicPr>
      <blipFill>
        <a:blip xmlns:a="http://schemas.openxmlformats.org/drawingml/2006/main" xmlns:r="http://schemas.openxmlformats.org/officeDocument/2006/relationships" cstate="print" r:embed="rId656"/>
        <a:stretch xmlns:a="http://schemas.openxmlformats.org/drawingml/2006/main">
          <a:fillRect/>
        </a:stretch>
      </blipFill>
      <spPr>
        <a:prstGeom xmlns:a="http://schemas.openxmlformats.org/drawingml/2006/main" prst="rect"/>
      </spPr>
    </pic>
    <clientData/>
  </twoCellAnchor>
  <twoCellAnchor editAs="twoCell">
    <from>
      <col>0</col>
      <colOff>85725</colOff>
      <row>662</row>
      <rowOff>85725</rowOff>
    </from>
    <to>
      <col>1</col>
      <colOff>-85725</colOff>
      <row>663</row>
      <rowOff>-85725</rowOff>
    </to>
    <pic>
      <nvPicPr>
        <cNvPr id="657" name="Image 657" descr="Picture"/>
        <cNvPicPr/>
      </nvPicPr>
      <blipFill>
        <a:blip xmlns:a="http://schemas.openxmlformats.org/drawingml/2006/main" xmlns:r="http://schemas.openxmlformats.org/officeDocument/2006/relationships" cstate="print" r:embed="rId657"/>
        <a:stretch xmlns:a="http://schemas.openxmlformats.org/drawingml/2006/main">
          <a:fillRect/>
        </a:stretch>
      </blipFill>
      <spPr>
        <a:prstGeom xmlns:a="http://schemas.openxmlformats.org/drawingml/2006/main" prst="rect"/>
      </spPr>
    </pic>
    <clientData/>
  </twoCellAnchor>
  <twoCellAnchor editAs="twoCell">
    <from>
      <col>0</col>
      <colOff>85725</colOff>
      <row>663</row>
      <rowOff>85725</rowOff>
    </from>
    <to>
      <col>1</col>
      <colOff>-85725</colOff>
      <row>664</row>
      <rowOff>-85725</rowOff>
    </to>
    <pic>
      <nvPicPr>
        <cNvPr id="658" name="Image 658" descr="Picture"/>
        <cNvPicPr/>
      </nvPicPr>
      <blipFill>
        <a:blip xmlns:a="http://schemas.openxmlformats.org/drawingml/2006/main" xmlns:r="http://schemas.openxmlformats.org/officeDocument/2006/relationships" cstate="print" r:embed="rId658"/>
        <a:stretch xmlns:a="http://schemas.openxmlformats.org/drawingml/2006/main">
          <a:fillRect/>
        </a:stretch>
      </blipFill>
      <spPr>
        <a:prstGeom xmlns:a="http://schemas.openxmlformats.org/drawingml/2006/main" prst="rect"/>
      </spPr>
    </pic>
    <clientData/>
  </twoCellAnchor>
  <twoCellAnchor editAs="twoCell">
    <from>
      <col>0</col>
      <colOff>85725</colOff>
      <row>664</row>
      <rowOff>85725</rowOff>
    </from>
    <to>
      <col>1</col>
      <colOff>-85725</colOff>
      <row>665</row>
      <rowOff>-85725</rowOff>
    </to>
    <pic>
      <nvPicPr>
        <cNvPr id="659" name="Image 659" descr="Picture"/>
        <cNvPicPr/>
      </nvPicPr>
      <blipFill>
        <a:blip xmlns:a="http://schemas.openxmlformats.org/drawingml/2006/main" xmlns:r="http://schemas.openxmlformats.org/officeDocument/2006/relationships" cstate="print" r:embed="rId659"/>
        <a:stretch xmlns:a="http://schemas.openxmlformats.org/drawingml/2006/main">
          <a:fillRect/>
        </a:stretch>
      </blipFill>
      <spPr>
        <a:prstGeom xmlns:a="http://schemas.openxmlformats.org/drawingml/2006/main" prst="rect"/>
      </spPr>
    </pic>
    <clientData/>
  </twoCellAnchor>
  <twoCellAnchor editAs="twoCell">
    <from>
      <col>0</col>
      <colOff>85725</colOff>
      <row>665</row>
      <rowOff>85725</rowOff>
    </from>
    <to>
      <col>1</col>
      <colOff>-85725</colOff>
      <row>666</row>
      <rowOff>-85725</rowOff>
    </to>
    <pic>
      <nvPicPr>
        <cNvPr id="660" name="Image 660" descr="Picture"/>
        <cNvPicPr/>
      </nvPicPr>
      <blipFill>
        <a:blip xmlns:a="http://schemas.openxmlformats.org/drawingml/2006/main" xmlns:r="http://schemas.openxmlformats.org/officeDocument/2006/relationships" cstate="print" r:embed="rId660"/>
        <a:stretch xmlns:a="http://schemas.openxmlformats.org/drawingml/2006/main">
          <a:fillRect/>
        </a:stretch>
      </blipFill>
      <spPr>
        <a:prstGeom xmlns:a="http://schemas.openxmlformats.org/drawingml/2006/main" prst="rect"/>
      </spPr>
    </pic>
    <clientData/>
  </twoCellAnchor>
  <twoCellAnchor editAs="twoCell">
    <from>
      <col>0</col>
      <colOff>85725</colOff>
      <row>666</row>
      <rowOff>85725</rowOff>
    </from>
    <to>
      <col>1</col>
      <colOff>-85725</colOff>
      <row>667</row>
      <rowOff>-85725</rowOff>
    </to>
    <pic>
      <nvPicPr>
        <cNvPr id="661" name="Image 661" descr="Picture"/>
        <cNvPicPr/>
      </nvPicPr>
      <blipFill>
        <a:blip xmlns:a="http://schemas.openxmlformats.org/drawingml/2006/main" xmlns:r="http://schemas.openxmlformats.org/officeDocument/2006/relationships" cstate="print" r:embed="rId661"/>
        <a:stretch xmlns:a="http://schemas.openxmlformats.org/drawingml/2006/main">
          <a:fillRect/>
        </a:stretch>
      </blipFill>
      <spPr>
        <a:prstGeom xmlns:a="http://schemas.openxmlformats.org/drawingml/2006/main" prst="rect"/>
      </spPr>
    </pic>
    <clientData/>
  </twoCellAnchor>
  <twoCellAnchor editAs="twoCell">
    <from>
      <col>0</col>
      <colOff>85725</colOff>
      <row>667</row>
      <rowOff>85725</rowOff>
    </from>
    <to>
      <col>1</col>
      <colOff>-85725</colOff>
      <row>668</row>
      <rowOff>-85725</rowOff>
    </to>
    <pic>
      <nvPicPr>
        <cNvPr id="662" name="Image 662" descr="Picture"/>
        <cNvPicPr/>
      </nvPicPr>
      <blipFill>
        <a:blip xmlns:a="http://schemas.openxmlformats.org/drawingml/2006/main" xmlns:r="http://schemas.openxmlformats.org/officeDocument/2006/relationships" cstate="print" r:embed="rId662"/>
        <a:stretch xmlns:a="http://schemas.openxmlformats.org/drawingml/2006/main">
          <a:fillRect/>
        </a:stretch>
      </blipFill>
      <spPr>
        <a:prstGeom xmlns:a="http://schemas.openxmlformats.org/drawingml/2006/main" prst="rect"/>
      </spPr>
    </pic>
    <clientData/>
  </twoCellAnchor>
  <twoCellAnchor editAs="twoCell">
    <from>
      <col>0</col>
      <colOff>85725</colOff>
      <row>668</row>
      <rowOff>85725</rowOff>
    </from>
    <to>
      <col>1</col>
      <colOff>-85725</colOff>
      <row>669</row>
      <rowOff>-85725</rowOff>
    </to>
    <pic>
      <nvPicPr>
        <cNvPr id="663" name="Image 663" descr="Picture"/>
        <cNvPicPr/>
      </nvPicPr>
      <blipFill>
        <a:blip xmlns:a="http://schemas.openxmlformats.org/drawingml/2006/main" xmlns:r="http://schemas.openxmlformats.org/officeDocument/2006/relationships" cstate="print" r:embed="rId663"/>
        <a:stretch xmlns:a="http://schemas.openxmlformats.org/drawingml/2006/main">
          <a:fillRect/>
        </a:stretch>
      </blipFill>
      <spPr>
        <a:prstGeom xmlns:a="http://schemas.openxmlformats.org/drawingml/2006/main" prst="rect"/>
      </spPr>
    </pic>
    <clientData/>
  </twoCellAnchor>
  <twoCellAnchor editAs="twoCell">
    <from>
      <col>0</col>
      <colOff>85725</colOff>
      <row>669</row>
      <rowOff>85725</rowOff>
    </from>
    <to>
      <col>1</col>
      <colOff>-85725</colOff>
      <row>670</row>
      <rowOff>-85725</rowOff>
    </to>
    <pic>
      <nvPicPr>
        <cNvPr id="664" name="Image 664" descr="Picture"/>
        <cNvPicPr/>
      </nvPicPr>
      <blipFill>
        <a:blip xmlns:a="http://schemas.openxmlformats.org/drawingml/2006/main" xmlns:r="http://schemas.openxmlformats.org/officeDocument/2006/relationships" cstate="print" r:embed="rId664"/>
        <a:stretch xmlns:a="http://schemas.openxmlformats.org/drawingml/2006/main">
          <a:fillRect/>
        </a:stretch>
      </blipFill>
      <spPr>
        <a:prstGeom xmlns:a="http://schemas.openxmlformats.org/drawingml/2006/main" prst="rect"/>
      </spPr>
    </pic>
    <clientData/>
  </twoCellAnchor>
  <twoCellAnchor editAs="twoCell">
    <from>
      <col>0</col>
      <colOff>85725</colOff>
      <row>670</row>
      <rowOff>85725</rowOff>
    </from>
    <to>
      <col>1</col>
      <colOff>-85725</colOff>
      <row>671</row>
      <rowOff>-85725</rowOff>
    </to>
    <pic>
      <nvPicPr>
        <cNvPr id="665" name="Image 665" descr="Picture"/>
        <cNvPicPr/>
      </nvPicPr>
      <blipFill>
        <a:blip xmlns:a="http://schemas.openxmlformats.org/drawingml/2006/main" xmlns:r="http://schemas.openxmlformats.org/officeDocument/2006/relationships" cstate="print" r:embed="rId665"/>
        <a:stretch xmlns:a="http://schemas.openxmlformats.org/drawingml/2006/main">
          <a:fillRect/>
        </a:stretch>
      </blipFill>
      <spPr>
        <a:prstGeom xmlns:a="http://schemas.openxmlformats.org/drawingml/2006/main" prst="rect"/>
      </spPr>
    </pic>
    <clientData/>
  </twoCellAnchor>
  <twoCellAnchor editAs="twoCell">
    <from>
      <col>0</col>
      <colOff>85725</colOff>
      <row>671</row>
      <rowOff>85725</rowOff>
    </from>
    <to>
      <col>1</col>
      <colOff>-85725</colOff>
      <row>672</row>
      <rowOff>-85725</rowOff>
    </to>
    <pic>
      <nvPicPr>
        <cNvPr id="666" name="Image 666" descr="Picture"/>
        <cNvPicPr/>
      </nvPicPr>
      <blipFill>
        <a:blip xmlns:a="http://schemas.openxmlformats.org/drawingml/2006/main" xmlns:r="http://schemas.openxmlformats.org/officeDocument/2006/relationships" cstate="print" r:embed="rId666"/>
        <a:stretch xmlns:a="http://schemas.openxmlformats.org/drawingml/2006/main">
          <a:fillRect/>
        </a:stretch>
      </blipFill>
      <spPr>
        <a:prstGeom xmlns:a="http://schemas.openxmlformats.org/drawingml/2006/main" prst="rect"/>
      </spPr>
    </pic>
    <clientData/>
  </twoCellAnchor>
  <twoCellAnchor editAs="twoCell">
    <from>
      <col>0</col>
      <colOff>85725</colOff>
      <row>672</row>
      <rowOff>85725</rowOff>
    </from>
    <to>
      <col>1</col>
      <colOff>-85725</colOff>
      <row>673</row>
      <rowOff>-85725</rowOff>
    </to>
    <pic>
      <nvPicPr>
        <cNvPr id="667" name="Image 667" descr="Picture"/>
        <cNvPicPr/>
      </nvPicPr>
      <blipFill>
        <a:blip xmlns:a="http://schemas.openxmlformats.org/drawingml/2006/main" xmlns:r="http://schemas.openxmlformats.org/officeDocument/2006/relationships" cstate="print" r:embed="rId667"/>
        <a:stretch xmlns:a="http://schemas.openxmlformats.org/drawingml/2006/main">
          <a:fillRect/>
        </a:stretch>
      </blipFill>
      <spPr>
        <a:prstGeom xmlns:a="http://schemas.openxmlformats.org/drawingml/2006/main" prst="rect"/>
      </spPr>
    </pic>
    <clientData/>
  </twoCellAnchor>
  <twoCellAnchor editAs="twoCell">
    <from>
      <col>0</col>
      <colOff>85725</colOff>
      <row>673</row>
      <rowOff>85725</rowOff>
    </from>
    <to>
      <col>1</col>
      <colOff>-85725</colOff>
      <row>674</row>
      <rowOff>-85725</rowOff>
    </to>
    <pic>
      <nvPicPr>
        <cNvPr id="668" name="Image 668" descr="Picture"/>
        <cNvPicPr/>
      </nvPicPr>
      <blipFill>
        <a:blip xmlns:a="http://schemas.openxmlformats.org/drawingml/2006/main" xmlns:r="http://schemas.openxmlformats.org/officeDocument/2006/relationships" cstate="print" r:embed="rId668"/>
        <a:stretch xmlns:a="http://schemas.openxmlformats.org/drawingml/2006/main">
          <a:fillRect/>
        </a:stretch>
      </blipFill>
      <spPr>
        <a:prstGeom xmlns:a="http://schemas.openxmlformats.org/drawingml/2006/main" prst="rect"/>
      </spPr>
    </pic>
    <clientData/>
  </twoCellAnchor>
  <twoCellAnchor editAs="twoCell">
    <from>
      <col>0</col>
      <colOff>85725</colOff>
      <row>674</row>
      <rowOff>85725</rowOff>
    </from>
    <to>
      <col>1</col>
      <colOff>-85725</colOff>
      <row>675</row>
      <rowOff>-85725</rowOff>
    </to>
    <pic>
      <nvPicPr>
        <cNvPr id="669" name="Image 669" descr="Picture"/>
        <cNvPicPr/>
      </nvPicPr>
      <blipFill>
        <a:blip xmlns:a="http://schemas.openxmlformats.org/drawingml/2006/main" xmlns:r="http://schemas.openxmlformats.org/officeDocument/2006/relationships" cstate="print" r:embed="rId669"/>
        <a:stretch xmlns:a="http://schemas.openxmlformats.org/drawingml/2006/main">
          <a:fillRect/>
        </a:stretch>
      </blipFill>
      <spPr>
        <a:prstGeom xmlns:a="http://schemas.openxmlformats.org/drawingml/2006/main" prst="rect"/>
      </spPr>
    </pic>
    <clientData/>
  </twoCellAnchor>
  <twoCellAnchor editAs="twoCell">
    <from>
      <col>0</col>
      <colOff>85725</colOff>
      <row>675</row>
      <rowOff>85725</rowOff>
    </from>
    <to>
      <col>1</col>
      <colOff>-85725</colOff>
      <row>676</row>
      <rowOff>-85725</rowOff>
    </to>
    <pic>
      <nvPicPr>
        <cNvPr id="670" name="Image 670" descr="Picture"/>
        <cNvPicPr/>
      </nvPicPr>
      <blipFill>
        <a:blip xmlns:a="http://schemas.openxmlformats.org/drawingml/2006/main" xmlns:r="http://schemas.openxmlformats.org/officeDocument/2006/relationships" cstate="print" r:embed="rId670"/>
        <a:stretch xmlns:a="http://schemas.openxmlformats.org/drawingml/2006/main">
          <a:fillRect/>
        </a:stretch>
      </blipFill>
      <spPr>
        <a:prstGeom xmlns:a="http://schemas.openxmlformats.org/drawingml/2006/main" prst="rect"/>
      </spPr>
    </pic>
    <clientData/>
  </twoCellAnchor>
  <twoCellAnchor editAs="twoCell">
    <from>
      <col>0</col>
      <colOff>85725</colOff>
      <row>676</row>
      <rowOff>85725</rowOff>
    </from>
    <to>
      <col>1</col>
      <colOff>-85725</colOff>
      <row>677</row>
      <rowOff>-85725</rowOff>
    </to>
    <pic>
      <nvPicPr>
        <cNvPr id="671" name="Image 671" descr="Picture"/>
        <cNvPicPr/>
      </nvPicPr>
      <blipFill>
        <a:blip xmlns:a="http://schemas.openxmlformats.org/drawingml/2006/main" xmlns:r="http://schemas.openxmlformats.org/officeDocument/2006/relationships" cstate="print" r:embed="rId671"/>
        <a:stretch xmlns:a="http://schemas.openxmlformats.org/drawingml/2006/main">
          <a:fillRect/>
        </a:stretch>
      </blipFill>
      <spPr>
        <a:prstGeom xmlns:a="http://schemas.openxmlformats.org/drawingml/2006/main" prst="rect"/>
      </spPr>
    </pic>
    <clientData/>
  </twoCellAnchor>
  <twoCellAnchor editAs="twoCell">
    <from>
      <col>0</col>
      <colOff>85725</colOff>
      <row>677</row>
      <rowOff>85725</rowOff>
    </from>
    <to>
      <col>1</col>
      <colOff>-85725</colOff>
      <row>678</row>
      <rowOff>-85725</rowOff>
    </to>
    <pic>
      <nvPicPr>
        <cNvPr id="672" name="Image 672" descr="Picture"/>
        <cNvPicPr/>
      </nvPicPr>
      <blipFill>
        <a:blip xmlns:a="http://schemas.openxmlformats.org/drawingml/2006/main" xmlns:r="http://schemas.openxmlformats.org/officeDocument/2006/relationships" cstate="print" r:embed="rId672"/>
        <a:stretch xmlns:a="http://schemas.openxmlformats.org/drawingml/2006/main">
          <a:fillRect/>
        </a:stretch>
      </blipFill>
      <spPr>
        <a:prstGeom xmlns:a="http://schemas.openxmlformats.org/drawingml/2006/main" prst="rect"/>
      </spPr>
    </pic>
    <clientData/>
  </twoCellAnchor>
  <twoCellAnchor editAs="twoCell">
    <from>
      <col>0</col>
      <colOff>85725</colOff>
      <row>678</row>
      <rowOff>85725</rowOff>
    </from>
    <to>
      <col>1</col>
      <colOff>-85725</colOff>
      <row>679</row>
      <rowOff>-85725</rowOff>
    </to>
    <pic>
      <nvPicPr>
        <cNvPr id="673" name="Image 673" descr="Picture"/>
        <cNvPicPr/>
      </nvPicPr>
      <blipFill>
        <a:blip xmlns:a="http://schemas.openxmlformats.org/drawingml/2006/main" xmlns:r="http://schemas.openxmlformats.org/officeDocument/2006/relationships" cstate="print" r:embed="rId673"/>
        <a:stretch xmlns:a="http://schemas.openxmlformats.org/drawingml/2006/main">
          <a:fillRect/>
        </a:stretch>
      </blipFill>
      <spPr>
        <a:prstGeom xmlns:a="http://schemas.openxmlformats.org/drawingml/2006/main" prst="rect"/>
      </spPr>
    </pic>
    <clientData/>
  </twoCellAnchor>
  <twoCellAnchor editAs="twoCell">
    <from>
      <col>0</col>
      <colOff>85725</colOff>
      <row>679</row>
      <rowOff>85725</rowOff>
    </from>
    <to>
      <col>1</col>
      <colOff>-85725</colOff>
      <row>680</row>
      <rowOff>-85725</rowOff>
    </to>
    <pic>
      <nvPicPr>
        <cNvPr id="674" name="Image 674" descr="Picture"/>
        <cNvPicPr/>
      </nvPicPr>
      <blipFill>
        <a:blip xmlns:a="http://schemas.openxmlformats.org/drawingml/2006/main" xmlns:r="http://schemas.openxmlformats.org/officeDocument/2006/relationships" cstate="print" r:embed="rId674"/>
        <a:stretch xmlns:a="http://schemas.openxmlformats.org/drawingml/2006/main">
          <a:fillRect/>
        </a:stretch>
      </blipFill>
      <spPr>
        <a:prstGeom xmlns:a="http://schemas.openxmlformats.org/drawingml/2006/main" prst="rect"/>
      </spPr>
    </pic>
    <clientData/>
  </twoCellAnchor>
  <twoCellAnchor editAs="twoCell">
    <from>
      <col>0</col>
      <colOff>85725</colOff>
      <row>680</row>
      <rowOff>85725</rowOff>
    </from>
    <to>
      <col>1</col>
      <colOff>-85725</colOff>
      <row>681</row>
      <rowOff>-85725</rowOff>
    </to>
    <pic>
      <nvPicPr>
        <cNvPr id="675" name="Image 675" descr="Picture"/>
        <cNvPicPr/>
      </nvPicPr>
      <blipFill>
        <a:blip xmlns:a="http://schemas.openxmlformats.org/drawingml/2006/main" xmlns:r="http://schemas.openxmlformats.org/officeDocument/2006/relationships" cstate="print" r:embed="rId675"/>
        <a:stretch xmlns:a="http://schemas.openxmlformats.org/drawingml/2006/main">
          <a:fillRect/>
        </a:stretch>
      </blipFill>
      <spPr>
        <a:prstGeom xmlns:a="http://schemas.openxmlformats.org/drawingml/2006/main" prst="rect"/>
      </spPr>
    </pic>
    <clientData/>
  </twoCellAnchor>
  <twoCellAnchor editAs="twoCell">
    <from>
      <col>0</col>
      <colOff>85725</colOff>
      <row>681</row>
      <rowOff>85725</rowOff>
    </from>
    <to>
      <col>1</col>
      <colOff>-85725</colOff>
      <row>682</row>
      <rowOff>-85725</rowOff>
    </to>
    <pic>
      <nvPicPr>
        <cNvPr id="676" name="Image 676" descr="Picture"/>
        <cNvPicPr/>
      </nvPicPr>
      <blipFill>
        <a:blip xmlns:a="http://schemas.openxmlformats.org/drawingml/2006/main" xmlns:r="http://schemas.openxmlformats.org/officeDocument/2006/relationships" cstate="print" r:embed="rId676"/>
        <a:stretch xmlns:a="http://schemas.openxmlformats.org/drawingml/2006/main">
          <a:fillRect/>
        </a:stretch>
      </blipFill>
      <spPr>
        <a:prstGeom xmlns:a="http://schemas.openxmlformats.org/drawingml/2006/main" prst="rect"/>
      </spPr>
    </pic>
    <clientData/>
  </twoCellAnchor>
  <twoCellAnchor editAs="twoCell">
    <from>
      <col>0</col>
      <colOff>85725</colOff>
      <row>682</row>
      <rowOff>85725</rowOff>
    </from>
    <to>
      <col>1</col>
      <colOff>-85725</colOff>
      <row>683</row>
      <rowOff>-85725</rowOff>
    </to>
    <pic>
      <nvPicPr>
        <cNvPr id="677" name="Image 677" descr="Picture"/>
        <cNvPicPr/>
      </nvPicPr>
      <blipFill>
        <a:blip xmlns:a="http://schemas.openxmlformats.org/drawingml/2006/main" xmlns:r="http://schemas.openxmlformats.org/officeDocument/2006/relationships" cstate="print" r:embed="rId677"/>
        <a:stretch xmlns:a="http://schemas.openxmlformats.org/drawingml/2006/main">
          <a:fillRect/>
        </a:stretch>
      </blipFill>
      <spPr>
        <a:prstGeom xmlns:a="http://schemas.openxmlformats.org/drawingml/2006/main" prst="rect"/>
      </spPr>
    </pic>
    <clientData/>
  </twoCellAnchor>
  <twoCellAnchor editAs="twoCell">
    <from>
      <col>0</col>
      <colOff>85725</colOff>
      <row>683</row>
      <rowOff>85725</rowOff>
    </from>
    <to>
      <col>1</col>
      <colOff>-85725</colOff>
      <row>684</row>
      <rowOff>-85725</rowOff>
    </to>
    <pic>
      <nvPicPr>
        <cNvPr id="678" name="Image 678" descr="Picture"/>
        <cNvPicPr/>
      </nvPicPr>
      <blipFill>
        <a:blip xmlns:a="http://schemas.openxmlformats.org/drawingml/2006/main" xmlns:r="http://schemas.openxmlformats.org/officeDocument/2006/relationships" cstate="print" r:embed="rId678"/>
        <a:stretch xmlns:a="http://schemas.openxmlformats.org/drawingml/2006/main">
          <a:fillRect/>
        </a:stretch>
      </blipFill>
      <spPr>
        <a:prstGeom xmlns:a="http://schemas.openxmlformats.org/drawingml/2006/main" prst="rect"/>
      </spPr>
    </pic>
    <clientData/>
  </twoCellAnchor>
  <twoCellAnchor editAs="twoCell">
    <from>
      <col>0</col>
      <colOff>85725</colOff>
      <row>684</row>
      <rowOff>85725</rowOff>
    </from>
    <to>
      <col>1</col>
      <colOff>-85725</colOff>
      <row>685</row>
      <rowOff>-85725</rowOff>
    </to>
    <pic>
      <nvPicPr>
        <cNvPr id="679" name="Image 679" descr="Picture"/>
        <cNvPicPr/>
      </nvPicPr>
      <blipFill>
        <a:blip xmlns:a="http://schemas.openxmlformats.org/drawingml/2006/main" xmlns:r="http://schemas.openxmlformats.org/officeDocument/2006/relationships" cstate="print" r:embed="rId679"/>
        <a:stretch xmlns:a="http://schemas.openxmlformats.org/drawingml/2006/main">
          <a:fillRect/>
        </a:stretch>
      </blipFill>
      <spPr>
        <a:prstGeom xmlns:a="http://schemas.openxmlformats.org/drawingml/2006/main" prst="rect"/>
      </spPr>
    </pic>
    <clientData/>
  </twoCellAnchor>
  <twoCellAnchor editAs="twoCell">
    <from>
      <col>0</col>
      <colOff>85725</colOff>
      <row>685</row>
      <rowOff>85725</rowOff>
    </from>
    <to>
      <col>1</col>
      <colOff>-85725</colOff>
      <row>686</row>
      <rowOff>-85725</rowOff>
    </to>
    <pic>
      <nvPicPr>
        <cNvPr id="680" name="Image 680" descr="Picture"/>
        <cNvPicPr/>
      </nvPicPr>
      <blipFill>
        <a:blip xmlns:a="http://schemas.openxmlformats.org/drawingml/2006/main" xmlns:r="http://schemas.openxmlformats.org/officeDocument/2006/relationships" cstate="print" r:embed="rId680"/>
        <a:stretch xmlns:a="http://schemas.openxmlformats.org/drawingml/2006/main">
          <a:fillRect/>
        </a:stretch>
      </blipFill>
      <spPr>
        <a:prstGeom xmlns:a="http://schemas.openxmlformats.org/drawingml/2006/main" prst="rect"/>
      </spPr>
    </pic>
    <clientData/>
  </twoCellAnchor>
  <twoCellAnchor editAs="twoCell">
    <from>
      <col>0</col>
      <colOff>85725</colOff>
      <row>686</row>
      <rowOff>85725</rowOff>
    </from>
    <to>
      <col>1</col>
      <colOff>-85725</colOff>
      <row>687</row>
      <rowOff>-85725</rowOff>
    </to>
    <pic>
      <nvPicPr>
        <cNvPr id="681" name="Image 681" descr="Picture"/>
        <cNvPicPr/>
      </nvPicPr>
      <blipFill>
        <a:blip xmlns:a="http://schemas.openxmlformats.org/drawingml/2006/main" xmlns:r="http://schemas.openxmlformats.org/officeDocument/2006/relationships" cstate="print" r:embed="rId681"/>
        <a:stretch xmlns:a="http://schemas.openxmlformats.org/drawingml/2006/main">
          <a:fillRect/>
        </a:stretch>
      </blipFill>
      <spPr>
        <a:prstGeom xmlns:a="http://schemas.openxmlformats.org/drawingml/2006/main" prst="rect"/>
      </spPr>
    </pic>
    <clientData/>
  </twoCellAnchor>
  <twoCellAnchor editAs="twoCell">
    <from>
      <col>0</col>
      <colOff>85725</colOff>
      <row>687</row>
      <rowOff>85725</rowOff>
    </from>
    <to>
      <col>1</col>
      <colOff>-85725</colOff>
      <row>688</row>
      <rowOff>-85725</rowOff>
    </to>
    <pic>
      <nvPicPr>
        <cNvPr id="682" name="Image 682" descr="Picture"/>
        <cNvPicPr/>
      </nvPicPr>
      <blipFill>
        <a:blip xmlns:a="http://schemas.openxmlformats.org/drawingml/2006/main" xmlns:r="http://schemas.openxmlformats.org/officeDocument/2006/relationships" cstate="print" r:embed="rId682"/>
        <a:stretch xmlns:a="http://schemas.openxmlformats.org/drawingml/2006/main">
          <a:fillRect/>
        </a:stretch>
      </blipFill>
      <spPr>
        <a:prstGeom xmlns:a="http://schemas.openxmlformats.org/drawingml/2006/main" prst="rect"/>
      </spPr>
    </pic>
    <clientData/>
  </twoCellAnchor>
  <twoCellAnchor editAs="twoCell">
    <from>
      <col>0</col>
      <colOff>85725</colOff>
      <row>688</row>
      <rowOff>85725</rowOff>
    </from>
    <to>
      <col>1</col>
      <colOff>-85725</colOff>
      <row>689</row>
      <rowOff>-85725</rowOff>
    </to>
    <pic>
      <nvPicPr>
        <cNvPr id="683" name="Image 683" descr="Picture"/>
        <cNvPicPr/>
      </nvPicPr>
      <blipFill>
        <a:blip xmlns:a="http://schemas.openxmlformats.org/drawingml/2006/main" xmlns:r="http://schemas.openxmlformats.org/officeDocument/2006/relationships" cstate="print" r:embed="rId683"/>
        <a:stretch xmlns:a="http://schemas.openxmlformats.org/drawingml/2006/main">
          <a:fillRect/>
        </a:stretch>
      </blipFill>
      <spPr>
        <a:prstGeom xmlns:a="http://schemas.openxmlformats.org/drawingml/2006/main" prst="rect"/>
      </spPr>
    </pic>
    <clientData/>
  </twoCellAnchor>
  <twoCellAnchor editAs="twoCell">
    <from>
      <col>0</col>
      <colOff>85725</colOff>
      <row>689</row>
      <rowOff>85725</rowOff>
    </from>
    <to>
      <col>1</col>
      <colOff>-85725</colOff>
      <row>690</row>
      <rowOff>-85725</rowOff>
    </to>
    <pic>
      <nvPicPr>
        <cNvPr id="684" name="Image 684" descr="Picture"/>
        <cNvPicPr/>
      </nvPicPr>
      <blipFill>
        <a:blip xmlns:a="http://schemas.openxmlformats.org/drawingml/2006/main" xmlns:r="http://schemas.openxmlformats.org/officeDocument/2006/relationships" cstate="print" r:embed="rId684"/>
        <a:stretch xmlns:a="http://schemas.openxmlformats.org/drawingml/2006/main">
          <a:fillRect/>
        </a:stretch>
      </blipFill>
      <spPr>
        <a:prstGeom xmlns:a="http://schemas.openxmlformats.org/drawingml/2006/main" prst="rect"/>
      </spPr>
    </pic>
    <clientData/>
  </twoCellAnchor>
  <twoCellAnchor editAs="twoCell">
    <from>
      <col>0</col>
      <colOff>85725</colOff>
      <row>690</row>
      <rowOff>85725</rowOff>
    </from>
    <to>
      <col>1</col>
      <colOff>-85725</colOff>
      <row>691</row>
      <rowOff>-85725</rowOff>
    </to>
    <pic>
      <nvPicPr>
        <cNvPr id="685" name="Image 685" descr="Picture"/>
        <cNvPicPr/>
      </nvPicPr>
      <blipFill>
        <a:blip xmlns:a="http://schemas.openxmlformats.org/drawingml/2006/main" xmlns:r="http://schemas.openxmlformats.org/officeDocument/2006/relationships" cstate="print" r:embed="rId685"/>
        <a:stretch xmlns:a="http://schemas.openxmlformats.org/drawingml/2006/main">
          <a:fillRect/>
        </a:stretch>
      </blipFill>
      <spPr>
        <a:prstGeom xmlns:a="http://schemas.openxmlformats.org/drawingml/2006/main" prst="rect"/>
      </spPr>
    </pic>
    <clientData/>
  </twoCellAnchor>
  <twoCellAnchor editAs="twoCell">
    <from>
      <col>0</col>
      <colOff>85725</colOff>
      <row>691</row>
      <rowOff>85725</rowOff>
    </from>
    <to>
      <col>1</col>
      <colOff>-85725</colOff>
      <row>692</row>
      <rowOff>-85725</rowOff>
    </to>
    <pic>
      <nvPicPr>
        <cNvPr id="686" name="Image 686" descr="Picture"/>
        <cNvPicPr/>
      </nvPicPr>
      <blipFill>
        <a:blip xmlns:a="http://schemas.openxmlformats.org/drawingml/2006/main" xmlns:r="http://schemas.openxmlformats.org/officeDocument/2006/relationships" cstate="print" r:embed="rId686"/>
        <a:stretch xmlns:a="http://schemas.openxmlformats.org/drawingml/2006/main">
          <a:fillRect/>
        </a:stretch>
      </blipFill>
      <spPr>
        <a:prstGeom xmlns:a="http://schemas.openxmlformats.org/drawingml/2006/main" prst="rect"/>
      </spPr>
    </pic>
    <clientData/>
  </twoCellAnchor>
  <twoCellAnchor editAs="twoCell">
    <from>
      <col>0</col>
      <colOff>85725</colOff>
      <row>692</row>
      <rowOff>85725</rowOff>
    </from>
    <to>
      <col>1</col>
      <colOff>-85725</colOff>
      <row>693</row>
      <rowOff>-85725</rowOff>
    </to>
    <pic>
      <nvPicPr>
        <cNvPr id="687" name="Image 687" descr="Picture"/>
        <cNvPicPr/>
      </nvPicPr>
      <blipFill>
        <a:blip xmlns:a="http://schemas.openxmlformats.org/drawingml/2006/main" xmlns:r="http://schemas.openxmlformats.org/officeDocument/2006/relationships" cstate="print" r:embed="rId687"/>
        <a:stretch xmlns:a="http://schemas.openxmlformats.org/drawingml/2006/main">
          <a:fillRect/>
        </a:stretch>
      </blipFill>
      <spPr>
        <a:prstGeom xmlns:a="http://schemas.openxmlformats.org/drawingml/2006/main" prst="rect"/>
      </spPr>
    </pic>
    <clientData/>
  </twoCellAnchor>
  <twoCellAnchor editAs="twoCell">
    <from>
      <col>0</col>
      <colOff>85725</colOff>
      <row>693</row>
      <rowOff>85725</rowOff>
    </from>
    <to>
      <col>1</col>
      <colOff>-85725</colOff>
      <row>694</row>
      <rowOff>-85725</rowOff>
    </to>
    <pic>
      <nvPicPr>
        <cNvPr id="688" name="Image 688" descr="Picture"/>
        <cNvPicPr/>
      </nvPicPr>
      <blipFill>
        <a:blip xmlns:a="http://schemas.openxmlformats.org/drawingml/2006/main" xmlns:r="http://schemas.openxmlformats.org/officeDocument/2006/relationships" cstate="print" r:embed="rId688"/>
        <a:stretch xmlns:a="http://schemas.openxmlformats.org/drawingml/2006/main">
          <a:fillRect/>
        </a:stretch>
      </blipFill>
      <spPr>
        <a:prstGeom xmlns:a="http://schemas.openxmlformats.org/drawingml/2006/main" prst="rect"/>
      </spPr>
    </pic>
    <clientData/>
  </twoCellAnchor>
  <twoCellAnchor editAs="twoCell">
    <from>
      <col>0</col>
      <colOff>85725</colOff>
      <row>694</row>
      <rowOff>85725</rowOff>
    </from>
    <to>
      <col>1</col>
      <colOff>-85725</colOff>
      <row>695</row>
      <rowOff>-85725</rowOff>
    </to>
    <pic>
      <nvPicPr>
        <cNvPr id="689" name="Image 689" descr="Picture"/>
        <cNvPicPr/>
      </nvPicPr>
      <blipFill>
        <a:blip xmlns:a="http://schemas.openxmlformats.org/drawingml/2006/main" xmlns:r="http://schemas.openxmlformats.org/officeDocument/2006/relationships" cstate="print" r:embed="rId689"/>
        <a:stretch xmlns:a="http://schemas.openxmlformats.org/drawingml/2006/main">
          <a:fillRect/>
        </a:stretch>
      </blipFill>
      <spPr>
        <a:prstGeom xmlns:a="http://schemas.openxmlformats.org/drawingml/2006/main" prst="rect"/>
      </spPr>
    </pic>
    <clientData/>
  </twoCellAnchor>
  <twoCellAnchor editAs="twoCell">
    <from>
      <col>0</col>
      <colOff>85725</colOff>
      <row>695</row>
      <rowOff>85725</rowOff>
    </from>
    <to>
      <col>1</col>
      <colOff>-85725</colOff>
      <row>696</row>
      <rowOff>-85725</rowOff>
    </to>
    <pic>
      <nvPicPr>
        <cNvPr id="690" name="Image 690" descr="Picture"/>
        <cNvPicPr/>
      </nvPicPr>
      <blipFill>
        <a:blip xmlns:a="http://schemas.openxmlformats.org/drawingml/2006/main" xmlns:r="http://schemas.openxmlformats.org/officeDocument/2006/relationships" cstate="print" r:embed="rId690"/>
        <a:stretch xmlns:a="http://schemas.openxmlformats.org/drawingml/2006/main">
          <a:fillRect/>
        </a:stretch>
      </blipFill>
      <spPr>
        <a:prstGeom xmlns:a="http://schemas.openxmlformats.org/drawingml/2006/main" prst="rect"/>
      </spPr>
    </pic>
    <clientData/>
  </twoCellAnchor>
  <twoCellAnchor editAs="twoCell">
    <from>
      <col>0</col>
      <colOff>85725</colOff>
      <row>696</row>
      <rowOff>85725</rowOff>
    </from>
    <to>
      <col>1</col>
      <colOff>-85725</colOff>
      <row>697</row>
      <rowOff>-85725</rowOff>
    </to>
    <pic>
      <nvPicPr>
        <cNvPr id="691" name="Image 691" descr="Picture"/>
        <cNvPicPr/>
      </nvPicPr>
      <blipFill>
        <a:blip xmlns:a="http://schemas.openxmlformats.org/drawingml/2006/main" xmlns:r="http://schemas.openxmlformats.org/officeDocument/2006/relationships" cstate="print" r:embed="rId691"/>
        <a:stretch xmlns:a="http://schemas.openxmlformats.org/drawingml/2006/main">
          <a:fillRect/>
        </a:stretch>
      </blipFill>
      <spPr>
        <a:prstGeom xmlns:a="http://schemas.openxmlformats.org/drawingml/2006/main" prst="rect"/>
      </spPr>
    </pic>
    <clientData/>
  </twoCellAnchor>
  <twoCellAnchor editAs="twoCell">
    <from>
      <col>0</col>
      <colOff>85725</colOff>
      <row>697</row>
      <rowOff>85725</rowOff>
    </from>
    <to>
      <col>1</col>
      <colOff>-85725</colOff>
      <row>698</row>
      <rowOff>-85725</rowOff>
    </to>
    <pic>
      <nvPicPr>
        <cNvPr id="692" name="Image 692" descr="Picture"/>
        <cNvPicPr/>
      </nvPicPr>
      <blipFill>
        <a:blip xmlns:a="http://schemas.openxmlformats.org/drawingml/2006/main" xmlns:r="http://schemas.openxmlformats.org/officeDocument/2006/relationships" cstate="print" r:embed="rId692"/>
        <a:stretch xmlns:a="http://schemas.openxmlformats.org/drawingml/2006/main">
          <a:fillRect/>
        </a:stretch>
      </blipFill>
      <spPr>
        <a:prstGeom xmlns:a="http://schemas.openxmlformats.org/drawingml/2006/main" prst="rect"/>
      </spPr>
    </pic>
    <clientData/>
  </twoCellAnchor>
  <twoCellAnchor editAs="twoCell">
    <from>
      <col>0</col>
      <colOff>85725</colOff>
      <row>698</row>
      <rowOff>85725</rowOff>
    </from>
    <to>
      <col>1</col>
      <colOff>-85725</colOff>
      <row>699</row>
      <rowOff>-85725</rowOff>
    </to>
    <pic>
      <nvPicPr>
        <cNvPr id="693" name="Image 693" descr="Picture"/>
        <cNvPicPr/>
      </nvPicPr>
      <blipFill>
        <a:blip xmlns:a="http://schemas.openxmlformats.org/drawingml/2006/main" xmlns:r="http://schemas.openxmlformats.org/officeDocument/2006/relationships" cstate="print" r:embed="rId693"/>
        <a:stretch xmlns:a="http://schemas.openxmlformats.org/drawingml/2006/main">
          <a:fillRect/>
        </a:stretch>
      </blipFill>
      <spPr>
        <a:prstGeom xmlns:a="http://schemas.openxmlformats.org/drawingml/2006/main" prst="rect"/>
      </spPr>
    </pic>
    <clientData/>
  </twoCellAnchor>
  <twoCellAnchor editAs="twoCell">
    <from>
      <col>0</col>
      <colOff>85725</colOff>
      <row>699</row>
      <rowOff>85725</rowOff>
    </from>
    <to>
      <col>1</col>
      <colOff>-85725</colOff>
      <row>700</row>
      <rowOff>-85725</rowOff>
    </to>
    <pic>
      <nvPicPr>
        <cNvPr id="694" name="Image 694" descr="Picture"/>
        <cNvPicPr/>
      </nvPicPr>
      <blipFill>
        <a:blip xmlns:a="http://schemas.openxmlformats.org/drawingml/2006/main" xmlns:r="http://schemas.openxmlformats.org/officeDocument/2006/relationships" cstate="print" r:embed="rId694"/>
        <a:stretch xmlns:a="http://schemas.openxmlformats.org/drawingml/2006/main">
          <a:fillRect/>
        </a:stretch>
      </blipFill>
      <spPr>
        <a:prstGeom xmlns:a="http://schemas.openxmlformats.org/drawingml/2006/main" prst="rect"/>
      </spPr>
    </pic>
    <clientData/>
  </twoCellAnchor>
  <twoCellAnchor editAs="twoCell">
    <from>
      <col>0</col>
      <colOff>85725</colOff>
      <row>700</row>
      <rowOff>85725</rowOff>
    </from>
    <to>
      <col>1</col>
      <colOff>-85725</colOff>
      <row>701</row>
      <rowOff>-85725</rowOff>
    </to>
    <pic>
      <nvPicPr>
        <cNvPr id="695" name="Image 695" descr="Picture"/>
        <cNvPicPr/>
      </nvPicPr>
      <blipFill>
        <a:blip xmlns:a="http://schemas.openxmlformats.org/drawingml/2006/main" xmlns:r="http://schemas.openxmlformats.org/officeDocument/2006/relationships" cstate="print" r:embed="rId695"/>
        <a:stretch xmlns:a="http://schemas.openxmlformats.org/drawingml/2006/main">
          <a:fillRect/>
        </a:stretch>
      </blipFill>
      <spPr>
        <a:prstGeom xmlns:a="http://schemas.openxmlformats.org/drawingml/2006/main" prst="rect"/>
      </spPr>
    </pic>
    <clientData/>
  </twoCellAnchor>
  <twoCellAnchor editAs="twoCell">
    <from>
      <col>0</col>
      <colOff>85725</colOff>
      <row>701</row>
      <rowOff>85725</rowOff>
    </from>
    <to>
      <col>1</col>
      <colOff>-85725</colOff>
      <row>702</row>
      <rowOff>-85725</rowOff>
    </to>
    <pic>
      <nvPicPr>
        <cNvPr id="696" name="Image 696" descr="Picture"/>
        <cNvPicPr/>
      </nvPicPr>
      <blipFill>
        <a:blip xmlns:a="http://schemas.openxmlformats.org/drawingml/2006/main" xmlns:r="http://schemas.openxmlformats.org/officeDocument/2006/relationships" cstate="print" r:embed="rId696"/>
        <a:stretch xmlns:a="http://schemas.openxmlformats.org/drawingml/2006/main">
          <a:fillRect/>
        </a:stretch>
      </blipFill>
      <spPr>
        <a:prstGeom xmlns:a="http://schemas.openxmlformats.org/drawingml/2006/main" prst="rect"/>
      </spPr>
    </pic>
    <clientData/>
  </twoCellAnchor>
  <twoCellAnchor editAs="twoCell">
    <from>
      <col>0</col>
      <colOff>85725</colOff>
      <row>702</row>
      <rowOff>85725</rowOff>
    </from>
    <to>
      <col>1</col>
      <colOff>-85725</colOff>
      <row>703</row>
      <rowOff>-85725</rowOff>
    </to>
    <pic>
      <nvPicPr>
        <cNvPr id="697" name="Image 697" descr="Picture"/>
        <cNvPicPr/>
      </nvPicPr>
      <blipFill>
        <a:blip xmlns:a="http://schemas.openxmlformats.org/drawingml/2006/main" xmlns:r="http://schemas.openxmlformats.org/officeDocument/2006/relationships" cstate="print" r:embed="rId697"/>
        <a:stretch xmlns:a="http://schemas.openxmlformats.org/drawingml/2006/main">
          <a:fillRect/>
        </a:stretch>
      </blipFill>
      <spPr>
        <a:prstGeom xmlns:a="http://schemas.openxmlformats.org/drawingml/2006/main" prst="rect"/>
      </spPr>
    </pic>
    <clientData/>
  </twoCellAnchor>
  <twoCellAnchor editAs="twoCell">
    <from>
      <col>0</col>
      <colOff>85725</colOff>
      <row>703</row>
      <rowOff>85725</rowOff>
    </from>
    <to>
      <col>1</col>
      <colOff>-85725</colOff>
      <row>704</row>
      <rowOff>-85725</rowOff>
    </to>
    <pic>
      <nvPicPr>
        <cNvPr id="698" name="Image 698" descr="Picture"/>
        <cNvPicPr/>
      </nvPicPr>
      <blipFill>
        <a:blip xmlns:a="http://schemas.openxmlformats.org/drawingml/2006/main" xmlns:r="http://schemas.openxmlformats.org/officeDocument/2006/relationships" cstate="print" r:embed="rId698"/>
        <a:stretch xmlns:a="http://schemas.openxmlformats.org/drawingml/2006/main">
          <a:fillRect/>
        </a:stretch>
      </blipFill>
      <spPr>
        <a:prstGeom xmlns:a="http://schemas.openxmlformats.org/drawingml/2006/main" prst="rect"/>
      </spPr>
    </pic>
    <clientData/>
  </twoCellAnchor>
  <twoCellAnchor editAs="twoCell">
    <from>
      <col>0</col>
      <colOff>85725</colOff>
      <row>704</row>
      <rowOff>85725</rowOff>
    </from>
    <to>
      <col>1</col>
      <colOff>-85725</colOff>
      <row>705</row>
      <rowOff>-85725</rowOff>
    </to>
    <pic>
      <nvPicPr>
        <cNvPr id="699" name="Image 699" descr="Picture"/>
        <cNvPicPr/>
      </nvPicPr>
      <blipFill>
        <a:blip xmlns:a="http://schemas.openxmlformats.org/drawingml/2006/main" xmlns:r="http://schemas.openxmlformats.org/officeDocument/2006/relationships" cstate="print" r:embed="rId699"/>
        <a:stretch xmlns:a="http://schemas.openxmlformats.org/drawingml/2006/main">
          <a:fillRect/>
        </a:stretch>
      </blipFill>
      <spPr>
        <a:prstGeom xmlns:a="http://schemas.openxmlformats.org/drawingml/2006/main" prst="rect"/>
      </spPr>
    </pic>
    <clientData/>
  </twoCellAnchor>
  <twoCellAnchor editAs="twoCell">
    <from>
      <col>0</col>
      <colOff>85725</colOff>
      <row>705</row>
      <rowOff>85725</rowOff>
    </from>
    <to>
      <col>1</col>
      <colOff>-85725</colOff>
      <row>706</row>
      <rowOff>-85725</rowOff>
    </to>
    <pic>
      <nvPicPr>
        <cNvPr id="700" name="Image 700" descr="Picture"/>
        <cNvPicPr/>
      </nvPicPr>
      <blipFill>
        <a:blip xmlns:a="http://schemas.openxmlformats.org/drawingml/2006/main" xmlns:r="http://schemas.openxmlformats.org/officeDocument/2006/relationships" cstate="print" r:embed="rId700"/>
        <a:stretch xmlns:a="http://schemas.openxmlformats.org/drawingml/2006/main">
          <a:fillRect/>
        </a:stretch>
      </blipFill>
      <spPr>
        <a:prstGeom xmlns:a="http://schemas.openxmlformats.org/drawingml/2006/main" prst="rect"/>
      </spPr>
    </pic>
    <clientData/>
  </twoCellAnchor>
  <twoCellAnchor editAs="twoCell">
    <from>
      <col>0</col>
      <colOff>85725</colOff>
      <row>706</row>
      <rowOff>85725</rowOff>
    </from>
    <to>
      <col>1</col>
      <colOff>-85725</colOff>
      <row>707</row>
      <rowOff>-85725</rowOff>
    </to>
    <pic>
      <nvPicPr>
        <cNvPr id="701" name="Image 701" descr="Picture"/>
        <cNvPicPr/>
      </nvPicPr>
      <blipFill>
        <a:blip xmlns:a="http://schemas.openxmlformats.org/drawingml/2006/main" xmlns:r="http://schemas.openxmlformats.org/officeDocument/2006/relationships" cstate="print" r:embed="rId701"/>
        <a:stretch xmlns:a="http://schemas.openxmlformats.org/drawingml/2006/main">
          <a:fillRect/>
        </a:stretch>
      </blipFill>
      <spPr>
        <a:prstGeom xmlns:a="http://schemas.openxmlformats.org/drawingml/2006/main" prst="rect"/>
      </spPr>
    </pic>
    <clientData/>
  </twoCellAnchor>
  <twoCellAnchor editAs="twoCell">
    <from>
      <col>0</col>
      <colOff>85725</colOff>
      <row>707</row>
      <rowOff>85725</rowOff>
    </from>
    <to>
      <col>1</col>
      <colOff>-85725</colOff>
      <row>708</row>
      <rowOff>-85725</rowOff>
    </to>
    <pic>
      <nvPicPr>
        <cNvPr id="702" name="Image 702" descr="Picture"/>
        <cNvPicPr/>
      </nvPicPr>
      <blipFill>
        <a:blip xmlns:a="http://schemas.openxmlformats.org/drawingml/2006/main" xmlns:r="http://schemas.openxmlformats.org/officeDocument/2006/relationships" cstate="print" r:embed="rId702"/>
        <a:stretch xmlns:a="http://schemas.openxmlformats.org/drawingml/2006/main">
          <a:fillRect/>
        </a:stretch>
      </blipFill>
      <spPr>
        <a:prstGeom xmlns:a="http://schemas.openxmlformats.org/drawingml/2006/main" prst="rect"/>
      </spPr>
    </pic>
    <clientData/>
  </twoCellAnchor>
  <twoCellAnchor editAs="twoCell">
    <from>
      <col>0</col>
      <colOff>85725</colOff>
      <row>708</row>
      <rowOff>85725</rowOff>
    </from>
    <to>
      <col>1</col>
      <colOff>-85725</colOff>
      <row>709</row>
      <rowOff>-85725</rowOff>
    </to>
    <pic>
      <nvPicPr>
        <cNvPr id="703" name="Image 703" descr="Picture"/>
        <cNvPicPr/>
      </nvPicPr>
      <blipFill>
        <a:blip xmlns:a="http://schemas.openxmlformats.org/drawingml/2006/main" xmlns:r="http://schemas.openxmlformats.org/officeDocument/2006/relationships" cstate="print" r:embed="rId703"/>
        <a:stretch xmlns:a="http://schemas.openxmlformats.org/drawingml/2006/main">
          <a:fillRect/>
        </a:stretch>
      </blipFill>
      <spPr>
        <a:prstGeom xmlns:a="http://schemas.openxmlformats.org/drawingml/2006/main" prst="rect"/>
      </spPr>
    </pic>
    <clientData/>
  </twoCellAnchor>
  <twoCellAnchor editAs="twoCell">
    <from>
      <col>0</col>
      <colOff>85725</colOff>
      <row>709</row>
      <rowOff>85725</rowOff>
    </from>
    <to>
      <col>1</col>
      <colOff>-85725</colOff>
      <row>710</row>
      <rowOff>-85725</rowOff>
    </to>
    <pic>
      <nvPicPr>
        <cNvPr id="704" name="Image 704" descr="Picture"/>
        <cNvPicPr/>
      </nvPicPr>
      <blipFill>
        <a:blip xmlns:a="http://schemas.openxmlformats.org/drawingml/2006/main" xmlns:r="http://schemas.openxmlformats.org/officeDocument/2006/relationships" cstate="print" r:embed="rId704"/>
        <a:stretch xmlns:a="http://schemas.openxmlformats.org/drawingml/2006/main">
          <a:fillRect/>
        </a:stretch>
      </blipFill>
      <spPr>
        <a:prstGeom xmlns:a="http://schemas.openxmlformats.org/drawingml/2006/main" prst="rect"/>
      </spPr>
    </pic>
    <clientData/>
  </twoCellAnchor>
  <twoCellAnchor editAs="twoCell">
    <from>
      <col>0</col>
      <colOff>85725</colOff>
      <row>710</row>
      <rowOff>85725</rowOff>
    </from>
    <to>
      <col>1</col>
      <colOff>-85725</colOff>
      <row>711</row>
      <rowOff>-85725</rowOff>
    </to>
    <pic>
      <nvPicPr>
        <cNvPr id="705" name="Image 705" descr="Picture"/>
        <cNvPicPr/>
      </nvPicPr>
      <blipFill>
        <a:blip xmlns:a="http://schemas.openxmlformats.org/drawingml/2006/main" xmlns:r="http://schemas.openxmlformats.org/officeDocument/2006/relationships" cstate="print" r:embed="rId705"/>
        <a:stretch xmlns:a="http://schemas.openxmlformats.org/drawingml/2006/main">
          <a:fillRect/>
        </a:stretch>
      </blipFill>
      <spPr>
        <a:prstGeom xmlns:a="http://schemas.openxmlformats.org/drawingml/2006/main" prst="rect"/>
      </spPr>
    </pic>
    <clientData/>
  </twoCellAnchor>
  <twoCellAnchor editAs="twoCell">
    <from>
      <col>0</col>
      <colOff>85725</colOff>
      <row>711</row>
      <rowOff>85725</rowOff>
    </from>
    <to>
      <col>1</col>
      <colOff>-85725</colOff>
      <row>712</row>
      <rowOff>-85725</rowOff>
    </to>
    <pic>
      <nvPicPr>
        <cNvPr id="706" name="Image 706" descr="Picture"/>
        <cNvPicPr/>
      </nvPicPr>
      <blipFill>
        <a:blip xmlns:a="http://schemas.openxmlformats.org/drawingml/2006/main" xmlns:r="http://schemas.openxmlformats.org/officeDocument/2006/relationships" cstate="print" r:embed="rId706"/>
        <a:stretch xmlns:a="http://schemas.openxmlformats.org/drawingml/2006/main">
          <a:fillRect/>
        </a:stretch>
      </blipFill>
      <spPr>
        <a:prstGeom xmlns:a="http://schemas.openxmlformats.org/drawingml/2006/main" prst="rect"/>
      </spPr>
    </pic>
    <clientData/>
  </twoCellAnchor>
  <twoCellAnchor editAs="twoCell">
    <from>
      <col>0</col>
      <colOff>85725</colOff>
      <row>712</row>
      <rowOff>85725</rowOff>
    </from>
    <to>
      <col>1</col>
      <colOff>-85725</colOff>
      <row>713</row>
      <rowOff>-85725</rowOff>
    </to>
    <pic>
      <nvPicPr>
        <cNvPr id="707" name="Image 707" descr="Picture"/>
        <cNvPicPr/>
      </nvPicPr>
      <blipFill>
        <a:blip xmlns:a="http://schemas.openxmlformats.org/drawingml/2006/main" xmlns:r="http://schemas.openxmlformats.org/officeDocument/2006/relationships" cstate="print" r:embed="rId707"/>
        <a:stretch xmlns:a="http://schemas.openxmlformats.org/drawingml/2006/main">
          <a:fillRect/>
        </a:stretch>
      </blipFill>
      <spPr>
        <a:prstGeom xmlns:a="http://schemas.openxmlformats.org/drawingml/2006/main" prst="rect"/>
      </spPr>
    </pic>
    <clientData/>
  </twoCellAnchor>
  <twoCellAnchor editAs="twoCell">
    <from>
      <col>0</col>
      <colOff>85725</colOff>
      <row>713</row>
      <rowOff>85725</rowOff>
    </from>
    <to>
      <col>1</col>
      <colOff>-85725</colOff>
      <row>714</row>
      <rowOff>-85725</rowOff>
    </to>
    <pic>
      <nvPicPr>
        <cNvPr id="708" name="Image 708" descr="Picture"/>
        <cNvPicPr/>
      </nvPicPr>
      <blipFill>
        <a:blip xmlns:a="http://schemas.openxmlformats.org/drawingml/2006/main" xmlns:r="http://schemas.openxmlformats.org/officeDocument/2006/relationships" cstate="print" r:embed="rId708"/>
        <a:stretch xmlns:a="http://schemas.openxmlformats.org/drawingml/2006/main">
          <a:fillRect/>
        </a:stretch>
      </blipFill>
      <spPr>
        <a:prstGeom xmlns:a="http://schemas.openxmlformats.org/drawingml/2006/main" prst="rect"/>
      </spPr>
    </pic>
    <clientData/>
  </twoCellAnchor>
  <twoCellAnchor editAs="twoCell">
    <from>
      <col>0</col>
      <colOff>85725</colOff>
      <row>714</row>
      <rowOff>85725</rowOff>
    </from>
    <to>
      <col>1</col>
      <colOff>-85725</colOff>
      <row>715</row>
      <rowOff>-85725</rowOff>
    </to>
    <pic>
      <nvPicPr>
        <cNvPr id="709" name="Image 709" descr="Picture"/>
        <cNvPicPr/>
      </nvPicPr>
      <blipFill>
        <a:blip xmlns:a="http://schemas.openxmlformats.org/drawingml/2006/main" xmlns:r="http://schemas.openxmlformats.org/officeDocument/2006/relationships" cstate="print" r:embed="rId709"/>
        <a:stretch xmlns:a="http://schemas.openxmlformats.org/drawingml/2006/main">
          <a:fillRect/>
        </a:stretch>
      </blipFill>
      <spPr>
        <a:prstGeom xmlns:a="http://schemas.openxmlformats.org/drawingml/2006/main" prst="rect"/>
      </spPr>
    </pic>
    <clientData/>
  </twoCellAnchor>
  <twoCellAnchor editAs="twoCell">
    <from>
      <col>0</col>
      <colOff>85725</colOff>
      <row>715</row>
      <rowOff>85725</rowOff>
    </from>
    <to>
      <col>1</col>
      <colOff>-85725</colOff>
      <row>716</row>
      <rowOff>-85725</rowOff>
    </to>
    <pic>
      <nvPicPr>
        <cNvPr id="710" name="Image 710" descr="Picture"/>
        <cNvPicPr/>
      </nvPicPr>
      <blipFill>
        <a:blip xmlns:a="http://schemas.openxmlformats.org/drawingml/2006/main" xmlns:r="http://schemas.openxmlformats.org/officeDocument/2006/relationships" cstate="print" r:embed="rId710"/>
        <a:stretch xmlns:a="http://schemas.openxmlformats.org/drawingml/2006/main">
          <a:fillRect/>
        </a:stretch>
      </blipFill>
      <spPr>
        <a:prstGeom xmlns:a="http://schemas.openxmlformats.org/drawingml/2006/main" prst="rect"/>
      </spPr>
    </pic>
    <clientData/>
  </twoCellAnchor>
  <twoCellAnchor editAs="twoCell">
    <from>
      <col>0</col>
      <colOff>85725</colOff>
      <row>716</row>
      <rowOff>85725</rowOff>
    </from>
    <to>
      <col>1</col>
      <colOff>-85725</colOff>
      <row>717</row>
      <rowOff>-85725</rowOff>
    </to>
    <pic>
      <nvPicPr>
        <cNvPr id="711" name="Image 711" descr="Picture"/>
        <cNvPicPr/>
      </nvPicPr>
      <blipFill>
        <a:blip xmlns:a="http://schemas.openxmlformats.org/drawingml/2006/main" xmlns:r="http://schemas.openxmlformats.org/officeDocument/2006/relationships" cstate="print" r:embed="rId711"/>
        <a:stretch xmlns:a="http://schemas.openxmlformats.org/drawingml/2006/main">
          <a:fillRect/>
        </a:stretch>
      </blipFill>
      <spPr>
        <a:prstGeom xmlns:a="http://schemas.openxmlformats.org/drawingml/2006/main" prst="rect"/>
      </spPr>
    </pic>
    <clientData/>
  </twoCellAnchor>
  <twoCellAnchor editAs="twoCell">
    <from>
      <col>0</col>
      <colOff>85725</colOff>
      <row>717</row>
      <rowOff>85725</rowOff>
    </from>
    <to>
      <col>1</col>
      <colOff>-85725</colOff>
      <row>718</row>
      <rowOff>-85725</rowOff>
    </to>
    <pic>
      <nvPicPr>
        <cNvPr id="712" name="Image 712" descr="Picture"/>
        <cNvPicPr/>
      </nvPicPr>
      <blipFill>
        <a:blip xmlns:a="http://schemas.openxmlformats.org/drawingml/2006/main" xmlns:r="http://schemas.openxmlformats.org/officeDocument/2006/relationships" cstate="print" r:embed="rId712"/>
        <a:stretch xmlns:a="http://schemas.openxmlformats.org/drawingml/2006/main">
          <a:fillRect/>
        </a:stretch>
      </blipFill>
      <spPr>
        <a:prstGeom xmlns:a="http://schemas.openxmlformats.org/drawingml/2006/main" prst="rect"/>
      </spPr>
    </pic>
    <clientData/>
  </twoCellAnchor>
  <twoCellAnchor editAs="twoCell">
    <from>
      <col>0</col>
      <colOff>85725</colOff>
      <row>718</row>
      <rowOff>85725</rowOff>
    </from>
    <to>
      <col>1</col>
      <colOff>-85725</colOff>
      <row>719</row>
      <rowOff>-85725</rowOff>
    </to>
    <pic>
      <nvPicPr>
        <cNvPr id="713" name="Image 713" descr="Picture"/>
        <cNvPicPr/>
      </nvPicPr>
      <blipFill>
        <a:blip xmlns:a="http://schemas.openxmlformats.org/drawingml/2006/main" xmlns:r="http://schemas.openxmlformats.org/officeDocument/2006/relationships" cstate="print" r:embed="rId713"/>
        <a:stretch xmlns:a="http://schemas.openxmlformats.org/drawingml/2006/main">
          <a:fillRect/>
        </a:stretch>
      </blipFill>
      <spPr>
        <a:prstGeom xmlns:a="http://schemas.openxmlformats.org/drawingml/2006/main" prst="rect"/>
      </spPr>
    </pic>
    <clientData/>
  </twoCellAnchor>
  <twoCellAnchor editAs="twoCell">
    <from>
      <col>0</col>
      <colOff>85725</colOff>
      <row>719</row>
      <rowOff>85725</rowOff>
    </from>
    <to>
      <col>1</col>
      <colOff>-85725</colOff>
      <row>720</row>
      <rowOff>-85725</rowOff>
    </to>
    <pic>
      <nvPicPr>
        <cNvPr id="714" name="Image 714" descr="Picture"/>
        <cNvPicPr/>
      </nvPicPr>
      <blipFill>
        <a:blip xmlns:a="http://schemas.openxmlformats.org/drawingml/2006/main" xmlns:r="http://schemas.openxmlformats.org/officeDocument/2006/relationships" cstate="print" r:embed="rId714"/>
        <a:stretch xmlns:a="http://schemas.openxmlformats.org/drawingml/2006/main">
          <a:fillRect/>
        </a:stretch>
      </blipFill>
      <spPr>
        <a:prstGeom xmlns:a="http://schemas.openxmlformats.org/drawingml/2006/main" prst="rect"/>
      </spPr>
    </pic>
    <clientData/>
  </twoCellAnchor>
  <twoCellAnchor editAs="twoCell">
    <from>
      <col>0</col>
      <colOff>85725</colOff>
      <row>720</row>
      <rowOff>85725</rowOff>
    </from>
    <to>
      <col>1</col>
      <colOff>-85725</colOff>
      <row>721</row>
      <rowOff>-85725</rowOff>
    </to>
    <pic>
      <nvPicPr>
        <cNvPr id="715" name="Image 715" descr="Picture"/>
        <cNvPicPr/>
      </nvPicPr>
      <blipFill>
        <a:blip xmlns:a="http://schemas.openxmlformats.org/drawingml/2006/main" xmlns:r="http://schemas.openxmlformats.org/officeDocument/2006/relationships" cstate="print" r:embed="rId715"/>
        <a:stretch xmlns:a="http://schemas.openxmlformats.org/drawingml/2006/main">
          <a:fillRect/>
        </a:stretch>
      </blipFill>
      <spPr>
        <a:prstGeom xmlns:a="http://schemas.openxmlformats.org/drawingml/2006/main" prst="rect"/>
      </spPr>
    </pic>
    <clientData/>
  </twoCellAnchor>
  <twoCellAnchor editAs="twoCell">
    <from>
      <col>0</col>
      <colOff>85725</colOff>
      <row>721</row>
      <rowOff>85725</rowOff>
    </from>
    <to>
      <col>1</col>
      <colOff>-85725</colOff>
      <row>722</row>
      <rowOff>-85725</rowOff>
    </to>
    <pic>
      <nvPicPr>
        <cNvPr id="716" name="Image 716" descr="Picture"/>
        <cNvPicPr/>
      </nvPicPr>
      <blipFill>
        <a:blip xmlns:a="http://schemas.openxmlformats.org/drawingml/2006/main" xmlns:r="http://schemas.openxmlformats.org/officeDocument/2006/relationships" cstate="print" r:embed="rId716"/>
        <a:stretch xmlns:a="http://schemas.openxmlformats.org/drawingml/2006/main">
          <a:fillRect/>
        </a:stretch>
      </blipFill>
      <spPr>
        <a:prstGeom xmlns:a="http://schemas.openxmlformats.org/drawingml/2006/main" prst="rect"/>
      </spPr>
    </pic>
    <clientData/>
  </twoCellAnchor>
  <twoCellAnchor editAs="twoCell">
    <from>
      <col>0</col>
      <colOff>85725</colOff>
      <row>722</row>
      <rowOff>85725</rowOff>
    </from>
    <to>
      <col>1</col>
      <colOff>-85725</colOff>
      <row>723</row>
      <rowOff>-85725</rowOff>
    </to>
    <pic>
      <nvPicPr>
        <cNvPr id="717" name="Image 717" descr="Picture"/>
        <cNvPicPr/>
      </nvPicPr>
      <blipFill>
        <a:blip xmlns:a="http://schemas.openxmlformats.org/drawingml/2006/main" xmlns:r="http://schemas.openxmlformats.org/officeDocument/2006/relationships" cstate="print" r:embed="rId717"/>
        <a:stretch xmlns:a="http://schemas.openxmlformats.org/drawingml/2006/main">
          <a:fillRect/>
        </a:stretch>
      </blipFill>
      <spPr>
        <a:prstGeom xmlns:a="http://schemas.openxmlformats.org/drawingml/2006/main" prst="rect"/>
      </spPr>
    </pic>
    <clientData/>
  </twoCellAnchor>
  <twoCellAnchor editAs="twoCell">
    <from>
      <col>0</col>
      <colOff>85725</colOff>
      <row>723</row>
      <rowOff>85725</rowOff>
    </from>
    <to>
      <col>1</col>
      <colOff>-85725</colOff>
      <row>724</row>
      <rowOff>-85725</rowOff>
    </to>
    <pic>
      <nvPicPr>
        <cNvPr id="718" name="Image 718" descr="Picture"/>
        <cNvPicPr/>
      </nvPicPr>
      <blipFill>
        <a:blip xmlns:a="http://schemas.openxmlformats.org/drawingml/2006/main" xmlns:r="http://schemas.openxmlformats.org/officeDocument/2006/relationships" cstate="print" r:embed="rId718"/>
        <a:stretch xmlns:a="http://schemas.openxmlformats.org/drawingml/2006/main">
          <a:fillRect/>
        </a:stretch>
      </blipFill>
      <spPr>
        <a:prstGeom xmlns:a="http://schemas.openxmlformats.org/drawingml/2006/main" prst="rect"/>
      </spPr>
    </pic>
    <clientData/>
  </twoCellAnchor>
  <twoCellAnchor editAs="twoCell">
    <from>
      <col>0</col>
      <colOff>85725</colOff>
      <row>724</row>
      <rowOff>85725</rowOff>
    </from>
    <to>
      <col>1</col>
      <colOff>-85725</colOff>
      <row>725</row>
      <rowOff>-85725</rowOff>
    </to>
    <pic>
      <nvPicPr>
        <cNvPr id="719" name="Image 719" descr="Picture"/>
        <cNvPicPr/>
      </nvPicPr>
      <blipFill>
        <a:blip xmlns:a="http://schemas.openxmlformats.org/drawingml/2006/main" xmlns:r="http://schemas.openxmlformats.org/officeDocument/2006/relationships" cstate="print" r:embed="rId719"/>
        <a:stretch xmlns:a="http://schemas.openxmlformats.org/drawingml/2006/main">
          <a:fillRect/>
        </a:stretch>
      </blipFill>
      <spPr>
        <a:prstGeom xmlns:a="http://schemas.openxmlformats.org/drawingml/2006/main" prst="rect"/>
      </spPr>
    </pic>
    <clientData/>
  </twoCellAnchor>
  <twoCellAnchor editAs="twoCell">
    <from>
      <col>0</col>
      <colOff>85725</colOff>
      <row>725</row>
      <rowOff>85725</rowOff>
    </from>
    <to>
      <col>1</col>
      <colOff>-85725</colOff>
      <row>726</row>
      <rowOff>-85725</rowOff>
    </to>
    <pic>
      <nvPicPr>
        <cNvPr id="720" name="Image 720" descr="Picture"/>
        <cNvPicPr/>
      </nvPicPr>
      <blipFill>
        <a:blip xmlns:a="http://schemas.openxmlformats.org/drawingml/2006/main" xmlns:r="http://schemas.openxmlformats.org/officeDocument/2006/relationships" cstate="print" r:embed="rId720"/>
        <a:stretch xmlns:a="http://schemas.openxmlformats.org/drawingml/2006/main">
          <a:fillRect/>
        </a:stretch>
      </blipFill>
      <spPr>
        <a:prstGeom xmlns:a="http://schemas.openxmlformats.org/drawingml/2006/main" prst="rect"/>
      </spPr>
    </pic>
    <clientData/>
  </twoCellAnchor>
  <twoCellAnchor editAs="twoCell">
    <from>
      <col>0</col>
      <colOff>85725</colOff>
      <row>726</row>
      <rowOff>85725</rowOff>
    </from>
    <to>
      <col>1</col>
      <colOff>-85725</colOff>
      <row>727</row>
      <rowOff>-85725</rowOff>
    </to>
    <pic>
      <nvPicPr>
        <cNvPr id="721" name="Image 721" descr="Picture"/>
        <cNvPicPr/>
      </nvPicPr>
      <blipFill>
        <a:blip xmlns:a="http://schemas.openxmlformats.org/drawingml/2006/main" xmlns:r="http://schemas.openxmlformats.org/officeDocument/2006/relationships" cstate="print" r:embed="rId721"/>
        <a:stretch xmlns:a="http://schemas.openxmlformats.org/drawingml/2006/main">
          <a:fillRect/>
        </a:stretch>
      </blipFill>
      <spPr>
        <a:prstGeom xmlns:a="http://schemas.openxmlformats.org/drawingml/2006/main" prst="rect"/>
      </spPr>
    </pic>
    <clientData/>
  </twoCellAnchor>
  <twoCellAnchor editAs="twoCell">
    <from>
      <col>0</col>
      <colOff>85725</colOff>
      <row>727</row>
      <rowOff>85725</rowOff>
    </from>
    <to>
      <col>1</col>
      <colOff>-85725</colOff>
      <row>728</row>
      <rowOff>-85725</rowOff>
    </to>
    <pic>
      <nvPicPr>
        <cNvPr id="722" name="Image 722" descr="Picture"/>
        <cNvPicPr/>
      </nvPicPr>
      <blipFill>
        <a:blip xmlns:a="http://schemas.openxmlformats.org/drawingml/2006/main" xmlns:r="http://schemas.openxmlformats.org/officeDocument/2006/relationships" cstate="print" r:embed="rId722"/>
        <a:stretch xmlns:a="http://schemas.openxmlformats.org/drawingml/2006/main">
          <a:fillRect/>
        </a:stretch>
      </blipFill>
      <spPr>
        <a:prstGeom xmlns:a="http://schemas.openxmlformats.org/drawingml/2006/main" prst="rect"/>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104" customWidth="1" min="2" max="2"/>
  </cols>
  <sheetData>
    <row r="1" ht="42" customHeight="1">
      <c r="A1" s="1" t="inlineStr">
        <is>
          <t xml:space="preserve">        Artikelverwaltung Betriebsauflösung – Kurzanleitung</t>
        </is>
      </c>
      <c r="B1" s="2" t="n"/>
    </row>
    <row r="2" ht="28" customHeight="1">
      <c r="A2" s="3" t="inlineStr">
        <is>
          <t>Diese Datei liegt in OneDrive und ist die einzige Quelle der Wahrheit. Bitte immer direkt hier arbeiten – nicht herunterladen, bearbeiten und wieder hochladen.</t>
        </is>
      </c>
    </row>
    <row r="4" ht="12" customHeight="1">
      <c r="A4" s="4" t="inlineStr">
        <is>
          <t>Die Blätter</t>
        </is>
      </c>
      <c r="B4" s="5" t="inlineStr"/>
    </row>
    <row r="5" ht="30" customHeight="1">
      <c r="A5" s="6" t="inlineStr">
        <is>
          <t xml:space="preserve">  Artikelstamm</t>
        </is>
      </c>
      <c r="B5" s="5" t="inlineStr">
        <is>
          <t>Alle Artikel. Hier wird gepflegt. Grau hinterlegte Spalten sind die Felder zum Ausfüllen, alles andere rechnet sich selbst oder bleibt stehen.</t>
        </is>
      </c>
    </row>
    <row r="6" ht="30" customHeight="1">
      <c r="A6" s="6" t="inlineStr">
        <is>
          <t xml:space="preserve">  Verkaufsübersicht</t>
        </is>
      </c>
      <c r="B6" s="5" t="inlineStr">
        <is>
          <t>Reines Auswertungsblatt. Umsatz, offene Rechnungen, Restbestand – rechnet automatisch. Hier nichts eintragen.</t>
        </is>
      </c>
    </row>
    <row r="7" ht="30" customHeight="1">
      <c r="A7" s="6" t="inlineStr">
        <is>
          <t xml:space="preserve">  Kasse</t>
        </is>
      </c>
      <c r="B7" s="5" t="inlineStr">
        <is>
          <t>Barverkäufe je Tag für das Kassenbuch. Pflicht bei einer GmbH (GoBD).</t>
        </is>
      </c>
    </row>
    <row r="8" ht="12" customHeight="1">
      <c r="A8" s="7" t="inlineStr"/>
      <c r="B8" s="5" t="inlineStr"/>
    </row>
    <row r="9" ht="12" customHeight="1">
      <c r="A9" s="4" t="inlineStr">
        <is>
          <t>Die wichtigsten Regeln</t>
        </is>
      </c>
      <c r="B9" s="5" t="inlineStr"/>
    </row>
    <row r="10" ht="30" customHeight="1">
      <c r="A10" s="6" t="inlineStr">
        <is>
          <t xml:space="preserve">  Ein Artikel verkauft</t>
        </is>
      </c>
      <c r="B10" s="5" t="inlineStr">
        <is>
          <t>Status auf „verkauft“, Verkaufspreis, Verkaufte Menge, Käufer und Datum eintragen. Der Rest rechnet sich.</t>
        </is>
      </c>
    </row>
    <row r="11" ht="30" customHeight="1">
      <c r="A11" s="6" t="inlineStr">
        <is>
          <t xml:space="preserve">  Reservierung</t>
        </is>
      </c>
      <c r="B11" s="5" t="inlineStr">
        <is>
          <t>Status auf „reserviert“, Name und Abholtermin eintragen. Ohne Abholtermin keine Reservierung – sonst blockiert die Ware.</t>
        </is>
      </c>
    </row>
    <row r="12" ht="30" customHeight="1">
      <c r="A12" s="6" t="inlineStr">
        <is>
          <t xml:space="preserve">  Restmenge</t>
        </is>
      </c>
      <c r="B12" s="5" t="inlineStr">
        <is>
          <t>Rechnet sich aus Menge minus verkaufter Menge. Nicht überschreiben.</t>
        </is>
      </c>
    </row>
    <row r="13" ht="30" customHeight="1">
      <c r="A13" s="6" t="inlineStr">
        <is>
          <t xml:space="preserve">  Preise</t>
        </is>
      </c>
      <c r="B13" s="5" t="inlineStr">
        <is>
          <t>Endpreis pro Einheit. Die Spalte heißt weiter Preis_netto, es wird aber keine Umsatzsteuer aufgeschlagen: steuerfreie Lieferung gemäß § 4 Nr. 28 UStG.</t>
        </is>
      </c>
    </row>
    <row r="14" ht="30" customHeight="1">
      <c r="A14" s="6" t="inlineStr">
        <is>
          <t xml:space="preserve">  Wertklasse</t>
        </is>
      </c>
      <c r="B14" s="5" t="inlineStr">
        <is>
          <t>A = Wertträger, einzeln vermarkten · B = Einzelposition im Katalog · C = Kleinteil, geht in den Verkaufstag.</t>
        </is>
      </c>
    </row>
    <row r="15" ht="30" customHeight="1">
      <c r="A15" s="6" t="inlineStr">
        <is>
          <t xml:space="preserve">  Barzahlung</t>
        </is>
      </c>
      <c r="B15" s="5" t="inlineStr">
        <is>
          <t>Seit Oktober 2026 wird nur überwiesen. Falls doch einmal bar bezahlt wird: zusätzlich im Blatt „Kasse“ erfassen.</t>
        </is>
      </c>
    </row>
    <row r="16" ht="30" customHeight="1">
      <c r="A16" s="6" t="inlineStr">
        <is>
          <t xml:space="preserve">  Anlagennummer</t>
        </is>
      </c>
      <c r="B16" s="5" t="inlineStr">
        <is>
          <t>Wenn bekannt eintragen – der Steuerberater braucht sie für den Anlagenabgang.</t>
        </is>
      </c>
    </row>
    <row r="17" ht="12" customHeight="1">
      <c r="A17" s="7" t="inlineStr"/>
      <c r="B17" s="5" t="inlineStr"/>
    </row>
    <row r="18" ht="30" customHeight="1">
      <c r="A18" s="4" t="inlineStr">
        <is>
          <t>Hinweise zu den Preisen</t>
        </is>
      </c>
      <c r="B18" s="5" t="inlineStr">
        <is>
          <t>Alle Preise in dieser Datei sind Schätzwerte auf Basis der Fotos. Sie sind zur Überarbeitung gedacht.</t>
        </is>
      </c>
    </row>
    <row r="19" ht="30" customHeight="1">
      <c r="A19" s="6" t="inlineStr">
        <is>
          <t xml:space="preserve">  Preis_geprüft</t>
        </is>
      </c>
      <c r="B19" s="5" t="inlineStr">
        <is>
          <t>„offen“ = Preis ist noch geschätzt und muss kontrolliert werden (dunkelgrau hinterlegt). Nach der Kontrolle „ok“ eintragen. Filter auf „offen“ zeigt die Prüfliste. Artikel mit „offen“ gehen nicht in den Webkatalog.</t>
        </is>
      </c>
    </row>
    <row r="20" ht="30" customHeight="1">
      <c r="A20" s="4" t="inlineStr">
        <is>
          <t>Markenware</t>
        </is>
      </c>
      <c r="B20" s="5" t="inlineStr">
        <is>
          <t>Vitra, Stokke, USM Haller und Kartell sind dort vermerkt, wo die Marke am Stück belegt ist. Für diese Stücke gibt es einen eigenen Gebrauchtmarkt mit Fachhändlern – dort sind höhere Preise erzielbar als im Sammelangebot.</t>
        </is>
      </c>
    </row>
    <row r="21" ht="30" customHeight="1">
      <c r="A21" s="4" t="inlineStr">
        <is>
          <t>Kunst</t>
        </is>
      </c>
      <c r="B21" s="5" t="inlineStr">
        <is>
          <t>Die Acrylbilder sind Eigenarbeiten einer Privatperson, die Schwarzwald-Trachtenmotive sind Kaufware. Beides ist in der Beschreibung vermerkt.</t>
        </is>
      </c>
    </row>
    <row r="22" ht="12" customHeight="1">
      <c r="A22" s="7" t="inlineStr"/>
      <c r="B22" s="5" t="inlineStr"/>
    </row>
    <row r="23" ht="12" customHeight="1">
      <c r="A23" s="4" t="inlineStr">
        <is>
          <t>Für die Prüfrunde</t>
        </is>
      </c>
      <c r="B23" s="5" t="inlineStr"/>
    </row>
    <row r="24" ht="30" customHeight="1">
      <c r="A24" s="6" t="inlineStr">
        <is>
          <t xml:space="preserve">  So geht es am schnellsten</t>
        </is>
      </c>
      <c r="B24" s="5" t="inlineStr">
        <is>
          <t>Von oben nach unten durchgehen: Bild und Bezeichnung ansehen, Preis_netto prüfen oder überschreiben, weiter. Die Räume stehen zusammen, es ist also ein Rundgang durchs Haus.</t>
        </is>
      </c>
    </row>
    <row r="25" ht="30" customHeight="1">
      <c r="A25" s="6" t="inlineStr">
        <is>
          <t xml:space="preserve">  Was angefasst wird</t>
        </is>
      </c>
      <c r="B25" s="5" t="inlineStr">
        <is>
          <t>Nur vier Spalten: Preis_netto, Anlagennr, Anschaffungswert_netto und – falls etwas gar nicht angeboten werden soll – Im_Katalog auf „nein“. Alles andere kann so bleiben.</t>
        </is>
      </c>
    </row>
    <row r="26" ht="30" customHeight="1">
      <c r="A26" s="6" t="inlineStr">
        <is>
          <t xml:space="preserve">  Was man lassen sollte</t>
        </is>
      </c>
      <c r="B26" s="5" t="inlineStr">
        <is>
          <t>Keine Zeilen löschen. Eine fehlende Zeile wird beim Einlesen als „entfällt“ gewertet und verschwindet aus dem Katalog. Soll etwas raus, bitte Aktiv auf „entfällt“ setzen.</t>
        </is>
      </c>
    </row>
    <row r="27" ht="30" customHeight="1">
      <c r="A27" s="6" t="inlineStr">
        <is>
          <t xml:space="preserve">  Das Bild in Spalte A</t>
        </is>
      </c>
      <c r="B27" s="5" t="inlineStr">
        <is>
          <t>Jede Zeile zeigt links das Foto des Artikels – dasselbe Bild, das später im Webkatalog steht. So lässt sich der Preis direkt am Stück beurteilen, ohne die Fotos daneben zu öffnen.</t>
        </is>
      </c>
    </row>
    <row r="28" ht="30" customHeight="1">
      <c r="A28" s="6" t="inlineStr">
        <is>
          <t xml:space="preserve">  Filtern statt Sortieren</t>
        </is>
      </c>
      <c r="B28" s="5" t="inlineStr">
        <is>
          <t>Zum Eingrenzen bitte den Filter in Zeile 2 benutzen (z. B. nur ein Raum). Sortieren ist in diesem Blatt gesperrt: Excel ordnet dabei zwar die Zeilen um, lässt die Bilder aber stehen – danach stünde jedes Foto beim falschen Artikel.</t>
        </is>
      </c>
    </row>
    <row r="29" ht="30" customHeight="1">
      <c r="A29" s="6" t="inlineStr">
        <is>
          <t xml:space="preserve">  Zugeklappte Spalten</t>
        </is>
      </c>
      <c r="B29" s="5" t="inlineStr">
        <is>
          <t>Zweimal sind Spalten als Gruppe zugeklappt: die Detailangaben (Kategorie bis Maße) und ganz rechts die Verkaufsspalten. So steht Preis_netto gleich neben Bild und Bezeichnung. Das Plus über der Spaltenleiste klappt sie auf.</t>
        </is>
      </c>
    </row>
    <row r="30" ht="30" customHeight="1">
      <c r="A30" s="6" t="inlineStr">
        <is>
          <t xml:space="preserve">  Formeln</t>
        </is>
      </c>
      <c r="B30" s="5" t="inlineStr">
        <is>
          <t>Restmenge, Positionswert und Umsatz rechnen sich selbst und sind gegen Überschreiben geschützt.</t>
        </is>
      </c>
    </row>
  </sheetData>
  <mergeCells count="2">
    <mergeCell ref="A2:B2"/>
    <mergeCell ref="A1:B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729"/>
  <sheetViews>
    <sheetView workbookViewId="0">
      <pane xSplit="6" ySplit="2" topLeftCell="G3" activePane="bottomRight" state="frozen"/>
      <selection pane="topRight"/>
      <selection pane="bottomLeft"/>
      <selection pane="bottomRight" activeCell="A1" sqref="A1"/>
    </sheetView>
  </sheetViews>
  <sheetFormatPr baseColWidth="8" defaultRowHeight="15"/>
  <cols>
    <col width="19" customWidth="1" min="1" max="1"/>
    <col width="10" customWidth="1" min="2" max="2"/>
    <col width="10" customWidth="1" min="3" max="3"/>
    <col width="18" customWidth="1" min="4" max="4"/>
    <col width="32" customWidth="1" min="5" max="5"/>
    <col width="7" customWidth="1" min="6" max="6"/>
    <col width="46" customWidth="1" min="7" max="7"/>
    <col hidden="1" outlineLevel="1" width="18" customWidth="1" min="8" max="8"/>
    <col hidden="1" outlineLevel="1" width="14" customWidth="1" min="9" max="9"/>
    <col hidden="1" outlineLevel="1" width="10" customWidth="1" min="10" max="10"/>
    <col hidden="1" outlineLevel="1" width="10" customWidth="1" min="11" max="11"/>
    <col hidden="1" outlineLevel="1" width="22" customWidth="1" min="12" max="12"/>
    <col width="14" customWidth="1" min="13" max="13"/>
    <col width="13" customWidth="1" min="14" max="14"/>
    <col width="10" customWidth="1" min="15" max="15"/>
    <col width="9" customWidth="1" min="16" max="16"/>
    <col width="12" customWidth="1" min="17" max="17"/>
    <col width="17" customWidth="1" min="18" max="18"/>
    <col width="13" customWidth="1" min="19" max="19"/>
    <col width="11" customWidth="1" min="20" max="20"/>
    <col width="12" customWidth="1" min="21" max="21"/>
    <col width="17" customWidth="1" min="22" max="22"/>
    <col width="16" customWidth="1" min="23" max="23"/>
    <col width="9" customWidth="1" min="24" max="24"/>
    <col width="12" customWidth="1" min="25" max="25"/>
    <col width="12" customWidth="1" min="26" max="26"/>
    <col width="14" customWidth="1" min="27" max="27"/>
    <col width="14" customWidth="1" min="28" max="28"/>
    <col width="14" customWidth="1" min="29" max="29"/>
    <col width="22" customWidth="1" min="30" max="30"/>
    <col hidden="1" outlineLevel="1" width="17" customWidth="1" min="31" max="31"/>
    <col hidden="1" outlineLevel="1" width="14" customWidth="1" min="32" max="32"/>
    <col hidden="1" outlineLevel="1" width="14" customWidth="1" min="33" max="33"/>
    <col hidden="1" outlineLevel="1" width="24" customWidth="1" min="34" max="34"/>
    <col hidden="1" outlineLevel="1" width="14" customWidth="1" min="35" max="35"/>
    <col hidden="1" outlineLevel="1" width="11" customWidth="1" min="36" max="36"/>
    <col hidden="1" outlineLevel="1" width="13" customWidth="1" min="37" max="37"/>
    <col hidden="1" outlineLevel="1" width="13" customWidth="1" min="38" max="38"/>
    <col width="40" customWidth="1" min="39" max="39"/>
    <col width="32" customWidth="1" min="40" max="40"/>
  </cols>
  <sheetData>
    <row r="1" ht="16" customHeight="1">
      <c r="A1" s="8" t="inlineStr">
        <is>
          <t>STAMMDATEN</t>
        </is>
      </c>
      <c r="B1" s="9" t="n"/>
      <c r="C1" s="9" t="n"/>
      <c r="D1" s="9" t="n"/>
      <c r="E1" s="9" t="n"/>
      <c r="F1" s="9" t="n"/>
      <c r="G1" s="9" t="n"/>
      <c r="H1" s="9" t="n"/>
      <c r="I1" s="9" t="n"/>
      <c r="J1" s="9" t="n"/>
      <c r="K1" s="9" t="n"/>
      <c r="L1" s="9" t="n"/>
      <c r="M1" s="9" t="n"/>
      <c r="N1" s="9" t="n"/>
      <c r="O1" s="9" t="n"/>
      <c r="P1" s="9" t="n"/>
      <c r="Q1" s="10" t="inlineStr">
        <is>
          <t>BUCHHALTUNG</t>
        </is>
      </c>
      <c r="R1" s="9" t="n"/>
      <c r="S1" s="11" t="inlineStr">
        <is>
          <t>PREIS</t>
        </is>
      </c>
      <c r="T1" s="9" t="n"/>
      <c r="U1" s="9" t="n"/>
      <c r="V1" s="9" t="n"/>
      <c r="W1" s="12" t="inlineStr">
        <is>
          <t>VERMARKTUNG</t>
        </is>
      </c>
      <c r="X1" s="9" t="n"/>
      <c r="Y1" s="9" t="n"/>
      <c r="Z1" s="9" t="n"/>
      <c r="AA1" s="9" t="n"/>
      <c r="AB1" s="9" t="n"/>
      <c r="AC1" s="9" t="n"/>
      <c r="AD1" s="9" t="n"/>
      <c r="AE1" s="11" t="inlineStr">
        <is>
          <t>VERKAUF</t>
        </is>
      </c>
      <c r="AF1" s="9" t="n"/>
      <c r="AG1" s="9" t="n"/>
      <c r="AH1" s="9" t="n"/>
      <c r="AI1" s="10" t="inlineStr">
        <is>
          <t>KAUFMÄNNISCH</t>
        </is>
      </c>
      <c r="AJ1" s="9" t="n"/>
      <c r="AK1" s="9" t="n"/>
      <c r="AL1" s="9" t="n"/>
      <c r="AM1" s="13" t="inlineStr">
        <is>
          <t>NOTIZEN</t>
        </is>
      </c>
      <c r="AN1" s="9" t="n"/>
    </row>
    <row r="2" ht="32" customHeight="1">
      <c r="A2" s="14" t="inlineStr">
        <is>
          <t>Bild</t>
        </is>
      </c>
      <c r="B2" s="14" t="inlineStr">
        <is>
          <t>ArtNr</t>
        </is>
      </c>
      <c r="C2" s="14" t="inlineStr">
        <is>
          <t>Raumcode</t>
        </is>
      </c>
      <c r="D2" s="14" t="inlineStr">
        <is>
          <t>Raum</t>
        </is>
      </c>
      <c r="E2" s="14" t="inlineStr">
        <is>
          <t>Bezeichnung</t>
        </is>
      </c>
      <c r="F2" s="15" t="inlineStr">
        <is>
          <t>Menge</t>
        </is>
      </c>
      <c r="G2" s="14" t="inlineStr">
        <is>
          <t>Beschreibung</t>
        </is>
      </c>
      <c r="H2" s="14" t="inlineStr">
        <is>
          <t>Kategorie</t>
        </is>
      </c>
      <c r="I2" s="14" t="inlineStr">
        <is>
          <t>Weitere_ArtNr</t>
        </is>
      </c>
      <c r="J2" s="14" t="inlineStr">
        <is>
          <t>Wertklasse</t>
        </is>
      </c>
      <c r="K2" s="14" t="inlineStr">
        <is>
          <t>Einheit</t>
        </is>
      </c>
      <c r="L2" s="15" t="inlineStr">
        <is>
          <t>Maße</t>
        </is>
      </c>
      <c r="M2" s="14" t="inlineStr">
        <is>
          <t>Zustand</t>
        </is>
      </c>
      <c r="N2" s="15" t="inlineStr">
        <is>
          <t>Verkauft_Menge</t>
        </is>
      </c>
      <c r="O2" s="14" t="inlineStr">
        <is>
          <t>Restmenge</t>
        </is>
      </c>
      <c r="P2" s="15" t="inlineStr">
        <is>
          <t>Aktiv</t>
        </is>
      </c>
      <c r="Q2" s="15" t="inlineStr">
        <is>
          <t>Anlagennr</t>
        </is>
      </c>
      <c r="R2" s="15" t="inlineStr">
        <is>
          <t>Anschaffungswert_netto</t>
        </is>
      </c>
      <c r="S2" s="15" t="inlineStr">
        <is>
          <t>Preis_netto</t>
        </is>
      </c>
      <c r="T2" s="15" t="inlineStr">
        <is>
          <t>Preisbasis</t>
        </is>
      </c>
      <c r="U2" s="15" t="inlineStr">
        <is>
          <t>Preis_geprüft</t>
        </is>
      </c>
      <c r="V2" s="14" t="inlineStr">
        <is>
          <t>Positionswert_netto</t>
        </is>
      </c>
      <c r="W2" s="14" t="inlineStr">
        <is>
          <t>Versand</t>
        </is>
      </c>
      <c r="X2" s="14" t="inlineStr">
        <is>
          <t>Foto</t>
        </is>
      </c>
      <c r="Y2" s="15" t="inlineStr">
        <is>
          <t>Im_Katalog</t>
        </is>
      </c>
      <c r="Z2" s="15" t="inlineStr">
        <is>
          <t>Status</t>
        </is>
      </c>
      <c r="AA2" s="15" t="inlineStr">
        <is>
          <t>Marke</t>
        </is>
      </c>
      <c r="AB2" s="15" t="inlineStr">
        <is>
          <t>Bündel</t>
        </is>
      </c>
      <c r="AC2" s="15" t="inlineStr">
        <is>
          <t>Kanal</t>
        </is>
      </c>
      <c r="AD2" s="15" t="inlineStr">
        <is>
          <t>Reserviert_für</t>
        </is>
      </c>
      <c r="AE2" s="15" t="inlineStr">
        <is>
          <t>Verkaufspreis_netto</t>
        </is>
      </c>
      <c r="AF2" s="14" t="inlineStr">
        <is>
          <t>Umsatz_netto</t>
        </is>
      </c>
      <c r="AG2" s="15" t="inlineStr">
        <is>
          <t>Verkaufsdatum</t>
        </is>
      </c>
      <c r="AH2" s="15" t="inlineStr">
        <is>
          <t>Käufer</t>
        </is>
      </c>
      <c r="AI2" s="15" t="inlineStr">
        <is>
          <t>Rechnungsnr</t>
        </is>
      </c>
      <c r="AJ2" s="15" t="inlineStr">
        <is>
          <t>Zahlung</t>
        </is>
      </c>
      <c r="AK2" s="15" t="inlineStr">
        <is>
          <t>Zahlart</t>
        </is>
      </c>
      <c r="AL2" s="15" t="inlineStr">
        <is>
          <t>Abholtermin</t>
        </is>
      </c>
      <c r="AM2" s="14" t="inlineStr">
        <is>
          <t>Mengenhinweis</t>
        </is>
      </c>
      <c r="AN2" s="15" t="inlineStr">
        <is>
          <t>Bemerkung</t>
        </is>
      </c>
    </row>
    <row r="3" ht="98.8" customHeight="1">
      <c r="A3" s="16" t="n"/>
      <c r="B3" s="16" t="inlineStr">
        <is>
          <t>BA04-01</t>
        </is>
      </c>
      <c r="C3" s="16" t="inlineStr">
        <is>
          <t>BA04</t>
        </is>
      </c>
      <c r="D3" s="16" t="inlineStr">
        <is>
          <t>Gruppenraum</t>
        </is>
      </c>
      <c r="E3" s="16" t="inlineStr">
        <is>
          <t>Rattankörbe 8 Stück</t>
        </is>
      </c>
      <c r="F3" s="17" t="n">
        <v>1</v>
      </c>
      <c r="G3" s="18" t="inlineStr">
        <is>
          <t>Rattankörbe 8 Stück</t>
        </is>
      </c>
      <c r="H3" s="16" t="inlineStr">
        <is>
          <t>Deko</t>
        </is>
      </c>
      <c r="I3" s="16" t="n"/>
      <c r="J3" s="16" t="inlineStr">
        <is>
          <t>C</t>
        </is>
      </c>
      <c r="K3" s="16" t="inlineStr">
        <is>
          <t>Set</t>
        </is>
      </c>
      <c r="L3" s="19" t="n"/>
      <c r="M3" s="16" t="inlineStr">
        <is>
          <t>gebraucht</t>
        </is>
      </c>
      <c r="N3" s="17" t="n"/>
      <c r="O3" s="20">
        <f>F3-IF(N3="",0,N3)</f>
        <v/>
      </c>
      <c r="P3" s="19" t="inlineStr">
        <is>
          <t>ja</t>
        </is>
      </c>
      <c r="Q3" s="19" t="n"/>
      <c r="R3" s="21" t="n"/>
      <c r="S3" s="21" t="n">
        <v>40</v>
      </c>
      <c r="T3" s="19" t="inlineStr">
        <is>
          <t>Fix</t>
        </is>
      </c>
      <c r="U3" s="19" t="inlineStr">
        <is>
          <t>ok</t>
        </is>
      </c>
      <c r="V3" s="22">
        <f>O3*S3</f>
        <v/>
      </c>
      <c r="W3" s="16" t="inlineStr">
        <is>
          <t>nur Abholung</t>
        </is>
      </c>
      <c r="X3" s="16" t="inlineStr">
        <is>
          <t>F-062</t>
        </is>
      </c>
      <c r="Y3" s="19" t="inlineStr">
        <is>
          <t>ja</t>
        </is>
      </c>
      <c r="Z3" s="19" t="inlineStr">
        <is>
          <t>reserviert</t>
        </is>
      </c>
      <c r="AA3" s="19" t="n"/>
      <c r="AB3" s="19" t="n"/>
      <c r="AC3" s="19" t="inlineStr">
        <is>
          <t>Webkatalog</t>
        </is>
      </c>
      <c r="AD3" s="19" t="inlineStr">
        <is>
          <t>Ann - Katrin Fischer</t>
        </is>
      </c>
      <c r="AE3" s="21" t="n"/>
      <c r="AF3" s="22">
        <f>IF(N3="","",N3*AE3)</f>
        <v/>
      </c>
      <c r="AG3" s="19" t="n"/>
      <c r="AH3" s="19" t="n"/>
      <c r="AI3" s="19" t="n"/>
      <c r="AJ3" s="19" t="n"/>
      <c r="AK3" s="19" t="n"/>
      <c r="AL3" s="19" t="inlineStr">
        <is>
          <t>22.10.2026 15:00</t>
        </is>
      </c>
      <c r="AM3" s="18" t="inlineStr">
        <is>
          <t>1 Set Körbe. Ohne Regal</t>
        </is>
      </c>
      <c r="AN3" s="23" t="inlineStr">
        <is>
          <t>Notiz aus der ersten Liste: 1 Regal mit 6 Körben im Bild · Webkatalog: Barzahlung</t>
        </is>
      </c>
    </row>
    <row r="4" ht="98.8" customHeight="1">
      <c r="A4" s="16" t="n"/>
      <c r="B4" s="16" t="inlineStr">
        <is>
          <t>BA04-02</t>
        </is>
      </c>
      <c r="C4" s="16" t="inlineStr">
        <is>
          <t>BA04</t>
        </is>
      </c>
      <c r="D4" s="16" t="inlineStr">
        <is>
          <t>Gruppenraum</t>
        </is>
      </c>
      <c r="E4" s="16" t="inlineStr">
        <is>
          <t>Holzkiste Obstkistenoptik</t>
        </is>
      </c>
      <c r="F4" s="17" t="n">
        <v>4</v>
      </c>
      <c r="G4" s="18" t="inlineStr">
        <is>
          <t>Alte Holzkiste, unbehandelt, als Aufbewahrung</t>
        </is>
      </c>
      <c r="H4" s="16" t="inlineStr">
        <is>
          <t>Deko</t>
        </is>
      </c>
      <c r="I4" s="16" t="n"/>
      <c r="J4" s="16" t="inlineStr">
        <is>
          <t>C</t>
        </is>
      </c>
      <c r="K4" s="16" t="inlineStr">
        <is>
          <t>Stück</t>
        </is>
      </c>
      <c r="L4" s="19" t="n"/>
      <c r="M4" s="16" t="inlineStr">
        <is>
          <t>gebraucht</t>
        </is>
      </c>
      <c r="N4" s="17" t="n"/>
      <c r="O4" s="20">
        <f>F4-IF(N4="",0,N4)</f>
        <v/>
      </c>
      <c r="P4" s="19" t="inlineStr">
        <is>
          <t>entfällt</t>
        </is>
      </c>
      <c r="Q4" s="19" t="n"/>
      <c r="R4" s="21" t="n"/>
      <c r="S4" s="21" t="n">
        <v>15</v>
      </c>
      <c r="T4" s="19" t="inlineStr">
        <is>
          <t>Fix</t>
        </is>
      </c>
      <c r="U4" s="19" t="n"/>
      <c r="V4" s="22">
        <f>O4*S4</f>
        <v/>
      </c>
      <c r="W4" s="16" t="inlineStr">
        <is>
          <t>nur Abholung</t>
        </is>
      </c>
      <c r="X4" s="16" t="inlineStr">
        <is>
          <t>F-063</t>
        </is>
      </c>
      <c r="Y4" s="19" t="inlineStr">
        <is>
          <t>ja</t>
        </is>
      </c>
      <c r="Z4" s="19" t="inlineStr">
        <is>
          <t>verfügbar</t>
        </is>
      </c>
      <c r="AA4" s="19" t="n"/>
      <c r="AB4" s="19" t="n"/>
      <c r="AC4" s="19" t="n"/>
      <c r="AD4" s="19" t="n"/>
      <c r="AE4" s="21" t="n"/>
      <c r="AF4" s="22">
        <f>IF(N4="","",N4*AE4)</f>
        <v/>
      </c>
      <c r="AG4" s="19" t="n"/>
      <c r="AH4" s="19" t="n"/>
      <c r="AI4" s="19" t="n"/>
      <c r="AJ4" s="19" t="n"/>
      <c r="AK4" s="19" t="n"/>
      <c r="AL4" s="19" t="n"/>
      <c r="AM4" s="18" t="n"/>
      <c r="AN4" s="23" t="n"/>
    </row>
    <row r="5" ht="98.8" customHeight="1">
      <c r="A5" s="16" t="n"/>
      <c r="B5" s="16" t="inlineStr">
        <is>
          <t>BA08-01</t>
        </is>
      </c>
      <c r="C5" s="16" t="inlineStr">
        <is>
          <t>BA08</t>
        </is>
      </c>
      <c r="D5" s="16" t="inlineStr">
        <is>
          <t>Atelier</t>
        </is>
      </c>
      <c r="E5" s="16" t="inlineStr">
        <is>
          <t>Konvolut Mal- und Bastelfarben</t>
        </is>
      </c>
      <c r="F5" s="17" t="n">
        <v>1</v>
      </c>
      <c r="G5" s="18" t="inlineStr">
        <is>
          <t>Creall Fingerpaint: jeweils 1 angefangene Flasche braun, gelb, hellrosa, dunkelrot, violett, weiß und hellblau; jeweils 1 ungeöffnete Flasche schwarz, blau, dunkelblau, hellgrün und hellblau;   Insgesamt Plakatfarbe (Moje Bambino) 2 ungeöffnete Flaschen braun, weiß, violett und schwarz, 1 ungeöffnete Flasche orange, grün, dunkelblau und gelb, 3 ungeöffnete Flaschen hellrosa und rot sowie jeweils ca. 1/2 Flasche gelb, hellrosa, violett, jeweils angebraucht ( nur geringe Menge entnommen) 2x blau, 2x dunkelblau 1x hellgrün und 1x orange</t>
        </is>
      </c>
      <c r="H5" s="16" t="inlineStr">
        <is>
          <t>Verbrauchsmaterial</t>
        </is>
      </c>
      <c r="I5" s="16" t="n"/>
      <c r="J5" s="16" t="inlineStr">
        <is>
          <t>C</t>
        </is>
      </c>
      <c r="K5" s="16" t="inlineStr">
        <is>
          <t>Konvolut</t>
        </is>
      </c>
      <c r="L5" s="19" t="n"/>
      <c r="M5" s="16" t="inlineStr">
        <is>
          <t>gebraucht</t>
        </is>
      </c>
      <c r="N5" s="17" t="n"/>
      <c r="O5" s="20">
        <f>F5-IF(N5="",0,N5)</f>
        <v/>
      </c>
      <c r="P5" s="19" t="inlineStr">
        <is>
          <t>ja</t>
        </is>
      </c>
      <c r="Q5" s="19" t="n"/>
      <c r="R5" s="21" t="n"/>
      <c r="S5" s="21" t="n">
        <v>120</v>
      </c>
      <c r="T5" s="19" t="inlineStr">
        <is>
          <t>Fix</t>
        </is>
      </c>
      <c r="U5" s="19" t="inlineStr">
        <is>
          <t>ok</t>
        </is>
      </c>
      <c r="V5" s="22">
        <f>O5*S5</f>
        <v/>
      </c>
      <c r="W5" s="16" t="inlineStr">
        <is>
          <t>nur Abholung</t>
        </is>
      </c>
      <c r="X5" s="16" t="inlineStr">
        <is>
          <t>F-065</t>
        </is>
      </c>
      <c r="Y5" s="19" t="inlineStr">
        <is>
          <t>ja</t>
        </is>
      </c>
      <c r="Z5" s="19" t="inlineStr">
        <is>
          <t>verfügbar</t>
        </is>
      </c>
      <c r="AA5" s="19" t="n"/>
      <c r="AB5" s="19" t="n"/>
      <c r="AC5" s="19" t="n"/>
      <c r="AD5" s="19" t="n"/>
      <c r="AE5" s="21" t="n"/>
      <c r="AF5" s="22">
        <f>IF(N5="","",N5*AE5)</f>
        <v/>
      </c>
      <c r="AG5" s="19" t="n"/>
      <c r="AH5" s="19" t="n"/>
      <c r="AI5" s="19" t="n"/>
      <c r="AJ5" s="19" t="n"/>
      <c r="AK5" s="19" t="n"/>
      <c r="AL5" s="19" t="n"/>
      <c r="AM5" s="18" t="inlineStr">
        <is>
          <t>div. Farben der Farbpalette, teilweise bereits angebraucht</t>
        </is>
      </c>
      <c r="AN5" s="23" t="n"/>
    </row>
    <row r="6" ht="98.8" customHeight="1">
      <c r="A6" s="16" t="n"/>
      <c r="B6" s="16" t="inlineStr">
        <is>
          <t>BA08-02</t>
        </is>
      </c>
      <c r="C6" s="16" t="inlineStr">
        <is>
          <t>BA08</t>
        </is>
      </c>
      <c r="D6" s="16" t="inlineStr">
        <is>
          <t>Atelier</t>
        </is>
      </c>
      <c r="E6" s="16" t="inlineStr">
        <is>
          <t>Acrylfarben-Sortiment</t>
        </is>
      </c>
      <c r="F6" s="17" t="n">
        <v>1</v>
      </c>
      <c r="G6" s="18" t="inlineStr">
        <is>
          <t>Karton mit Acrylfarben 2xgrau, 1x blau, 2x dunkelbraun, 1x grün, 1x gelb (bereits angebraucht), 1x hellgrün 2x rot, 3x hellbraun, 1x türkis, 2x oliv, 1x orange, 3x phtalo grün, 4x braun Herstellungsdatum: 10/24; bis auf eine Tube sind alle Farben unbenutzt</t>
        </is>
      </c>
      <c r="H6" s="16" t="inlineStr">
        <is>
          <t>Verbrauchsmaterial</t>
        </is>
      </c>
      <c r="I6" s="16" t="n"/>
      <c r="J6" s="16" t="inlineStr">
        <is>
          <t>C</t>
        </is>
      </c>
      <c r="K6" s="16" t="inlineStr">
        <is>
          <t>Konvolut</t>
        </is>
      </c>
      <c r="L6" s="19" t="n"/>
      <c r="M6" s="16" t="inlineStr">
        <is>
          <t>neuwertig</t>
        </is>
      </c>
      <c r="N6" s="17" t="n"/>
      <c r="O6" s="20">
        <f>F6-IF(N6="",0,N6)</f>
        <v/>
      </c>
      <c r="P6" s="19" t="inlineStr">
        <is>
          <t>entfällt</t>
        </is>
      </c>
      <c r="Q6" s="19" t="n"/>
      <c r="R6" s="21" t="n"/>
      <c r="S6" s="21" t="n">
        <v>48</v>
      </c>
      <c r="T6" s="19" t="inlineStr">
        <is>
          <t>Fix</t>
        </is>
      </c>
      <c r="U6" s="19" t="inlineStr">
        <is>
          <t>ok</t>
        </is>
      </c>
      <c r="V6" s="22">
        <f>O6*S6</f>
        <v/>
      </c>
      <c r="W6" s="16" t="inlineStr">
        <is>
          <t>nur Abholung</t>
        </is>
      </c>
      <c r="X6" s="16" t="inlineStr">
        <is>
          <t>F-546</t>
        </is>
      </c>
      <c r="Y6" s="19" t="inlineStr">
        <is>
          <t>ja</t>
        </is>
      </c>
      <c r="Z6" s="19" t="inlineStr">
        <is>
          <t>verfügbar</t>
        </is>
      </c>
      <c r="AA6" s="19" t="n"/>
      <c r="AB6" s="19" t="n"/>
      <c r="AC6" s="19" t="n"/>
      <c r="AD6" s="19" t="n"/>
      <c r="AE6" s="21" t="n"/>
      <c r="AF6" s="22">
        <f>IF(N6="","",N6*AE6)</f>
        <v/>
      </c>
      <c r="AG6" s="19" t="n"/>
      <c r="AH6" s="19" t="n"/>
      <c r="AI6" s="19" t="n"/>
      <c r="AJ6" s="19" t="n"/>
      <c r="AK6" s="19" t="n"/>
      <c r="AL6" s="19" t="n"/>
      <c r="AM6" s="18" t="n"/>
      <c r="AN6" s="23" t="inlineStr">
        <is>
          <t>13.10.2026: auf Wunsch der Nutzerin aus dem Katalog (entfällt).</t>
        </is>
      </c>
    </row>
    <row r="7" ht="98.8" customHeight="1">
      <c r="A7" s="16" t="n"/>
      <c r="B7" s="16" t="inlineStr">
        <is>
          <t>BA08-03</t>
        </is>
      </c>
      <c r="C7" s="16" t="inlineStr">
        <is>
          <t>BA08</t>
        </is>
      </c>
      <c r="D7" s="16" t="inlineStr">
        <is>
          <t>Atelier</t>
        </is>
      </c>
      <c r="E7" s="16" t="inlineStr">
        <is>
          <t>Konvolut Bastelmaterial</t>
        </is>
      </c>
      <c r="F7" s="17" t="n">
        <v>1</v>
      </c>
      <c r="G7" s="18" t="inlineStr">
        <is>
          <t>1 Karton Bastelmaterial bestehend aus diverse Kunststoff-Perlen, Bänder, Glitzer, Holzperlen, Bügelperlen, Schnüre alles in verschiedenen Farben und Formen; Basteldraht, Streuglitzer,Sand etc.</t>
        </is>
      </c>
      <c r="H7" s="16" t="inlineStr">
        <is>
          <t>Verbrauchsmaterial</t>
        </is>
      </c>
      <c r="I7" s="16" t="n"/>
      <c r="J7" s="16" t="inlineStr">
        <is>
          <t>C</t>
        </is>
      </c>
      <c r="K7" s="16" t="inlineStr">
        <is>
          <t>Konvolut</t>
        </is>
      </c>
      <c r="L7" s="19" t="n"/>
      <c r="M7" s="16" t="inlineStr">
        <is>
          <t>gut</t>
        </is>
      </c>
      <c r="N7" s="17" t="n">
        <v>1</v>
      </c>
      <c r="O7" s="20">
        <f>F7-IF(N7="",0,N7)</f>
        <v/>
      </c>
      <c r="P7" s="19" t="inlineStr">
        <is>
          <t>ja</t>
        </is>
      </c>
      <c r="Q7" s="19" t="n"/>
      <c r="R7" s="21" t="n"/>
      <c r="S7" s="21" t="n">
        <v>50</v>
      </c>
      <c r="T7" s="19" t="inlineStr">
        <is>
          <t>Fix</t>
        </is>
      </c>
      <c r="U7" s="19" t="inlineStr">
        <is>
          <t>ok</t>
        </is>
      </c>
      <c r="V7" s="22">
        <f>O7*S7</f>
        <v/>
      </c>
      <c r="W7" s="16" t="inlineStr">
        <is>
          <t>nur Abholung</t>
        </is>
      </c>
      <c r="X7" s="16" t="inlineStr">
        <is>
          <t>F-070</t>
        </is>
      </c>
      <c r="Y7" s="19" t="inlineStr">
        <is>
          <t>ja</t>
        </is>
      </c>
      <c r="Z7" s="19" t="inlineStr">
        <is>
          <t>verkauft</t>
        </is>
      </c>
      <c r="AA7" s="19" t="n"/>
      <c r="AB7" s="19" t="n"/>
      <c r="AC7" s="19" t="inlineStr">
        <is>
          <t>Webkatalog</t>
        </is>
      </c>
      <c r="AD7" s="19" t="n"/>
      <c r="AE7" s="21" t="n">
        <v>50</v>
      </c>
      <c r="AF7" s="22">
        <f>IF(N7="","",N7*AE7)</f>
        <v/>
      </c>
      <c r="AG7" s="19" t="inlineStr">
        <is>
          <t>14.10.2026</t>
        </is>
      </c>
      <c r="AH7" s="19" t="inlineStr">
        <is>
          <t>Maren Kipp</t>
        </is>
      </c>
      <c r="AI7" s="19" t="inlineStr">
        <is>
          <t>4000114</t>
        </is>
      </c>
      <c r="AJ7" s="19" t="inlineStr">
        <is>
          <t>bezahlt</t>
        </is>
      </c>
      <c r="AK7" s="19" t="n"/>
      <c r="AL7" s="19" t="inlineStr">
        <is>
          <t>09.11.2026 08:00</t>
        </is>
      </c>
      <c r="AM7" s="18" t="n"/>
      <c r="AN7" s="23" t="n"/>
    </row>
    <row r="8" ht="98.8" customHeight="1">
      <c r="A8" s="16" t="n"/>
      <c r="B8" s="16" t="inlineStr">
        <is>
          <t>BA08-04</t>
        </is>
      </c>
      <c r="C8" s="16" t="inlineStr">
        <is>
          <t>BA08</t>
        </is>
      </c>
      <c r="D8" s="16" t="inlineStr">
        <is>
          <t>Atelier</t>
        </is>
      </c>
      <c r="E8" s="16" t="inlineStr">
        <is>
          <t>buntes Tonpapier</t>
        </is>
      </c>
      <c r="F8" s="17" t="n">
        <v>1</v>
      </c>
      <c r="G8" s="18" t="inlineStr">
        <is>
          <t>buntes Tonpapier -70x50cm 1x schwarz, 5x weiß, 4x rot; 9x hochrot, 11x gelb, 6x orange, 8x lila, 4x hellblau, 5x dunkelblau 5x blau, 12x hellgrün, 19x dunkelgrün  Größe 60x42: 16x pink, 2x dunkelgrün; 42x30cm: 19x pink</t>
        </is>
      </c>
      <c r="H8" s="16" t="inlineStr">
        <is>
          <t>Verbrauchsmaterial</t>
        </is>
      </c>
      <c r="I8" s="16" t="n"/>
      <c r="J8" s="16" t="inlineStr">
        <is>
          <t>B</t>
        </is>
      </c>
      <c r="K8" s="16" t="inlineStr">
        <is>
          <t>Konvolut</t>
        </is>
      </c>
      <c r="L8" s="19" t="n"/>
      <c r="M8" s="16" t="inlineStr">
        <is>
          <t>neuwertig</t>
        </is>
      </c>
      <c r="N8" s="17" t="n"/>
      <c r="O8" s="20">
        <f>F8-IF(N8="",0,N8)</f>
        <v/>
      </c>
      <c r="P8" s="19" t="inlineStr">
        <is>
          <t>ja</t>
        </is>
      </c>
      <c r="Q8" s="19" t="n"/>
      <c r="R8" s="21" t="n"/>
      <c r="S8" s="21" t="n">
        <v>50</v>
      </c>
      <c r="T8" s="19" t="inlineStr">
        <is>
          <t>Fix</t>
        </is>
      </c>
      <c r="U8" s="19" t="inlineStr">
        <is>
          <t>ok</t>
        </is>
      </c>
      <c r="V8" s="22">
        <f>O8*S8</f>
        <v/>
      </c>
      <c r="W8" s="16" t="inlineStr">
        <is>
          <t>nur Abholung</t>
        </is>
      </c>
      <c r="X8" s="16" t="inlineStr">
        <is>
          <t>F-555</t>
        </is>
      </c>
      <c r="Y8" s="19" t="inlineStr">
        <is>
          <t>ja</t>
        </is>
      </c>
      <c r="Z8" s="19" t="inlineStr">
        <is>
          <t>verfügbar</t>
        </is>
      </c>
      <c r="AA8" s="19" t="n"/>
      <c r="AB8" s="19" t="n"/>
      <c r="AC8" s="19" t="n"/>
      <c r="AD8" s="19" t="n"/>
      <c r="AE8" s="21" t="n"/>
      <c r="AF8" s="22">
        <f>IF(N8="","",N8*AE8)</f>
        <v/>
      </c>
      <c r="AG8" s="19" t="n"/>
      <c r="AH8" s="19" t="n"/>
      <c r="AI8" s="19" t="n"/>
      <c r="AJ8" s="19" t="n"/>
      <c r="AK8" s="19" t="n"/>
      <c r="AL8" s="19" t="n"/>
      <c r="AM8" s="18" t="inlineStr">
        <is>
          <t>verschiedene Farben und Größen</t>
        </is>
      </c>
      <c r="AN8" s="23" t="n"/>
    </row>
    <row r="9" ht="98.8" customHeight="1">
      <c r="A9" s="16" t="n"/>
      <c r="B9" s="16" t="inlineStr">
        <is>
          <t>BA09-01</t>
        </is>
      </c>
      <c r="C9" s="16" t="inlineStr">
        <is>
          <t>BA09</t>
        </is>
      </c>
      <c r="D9" s="16" t="inlineStr">
        <is>
          <t>Personalraum</t>
        </is>
      </c>
      <c r="E9" s="16" t="inlineStr">
        <is>
          <t>Deko Metallruten mit Pompons</t>
        </is>
      </c>
      <c r="F9" s="17" t="n">
        <v>2</v>
      </c>
      <c r="G9" s="18" t="inlineStr">
        <is>
          <t>Metallruten mit roten Wollbommeln in Birkenstammfuß</t>
        </is>
      </c>
      <c r="H9" s="16" t="inlineStr">
        <is>
          <t>Deko</t>
        </is>
      </c>
      <c r="I9" s="16" t="n"/>
      <c r="J9" s="16" t="inlineStr">
        <is>
          <t>C</t>
        </is>
      </c>
      <c r="K9" s="16" t="inlineStr">
        <is>
          <t>Stück</t>
        </is>
      </c>
      <c r="L9" s="19" t="n"/>
      <c r="M9" s="16" t="inlineStr">
        <is>
          <t>gut</t>
        </is>
      </c>
      <c r="N9" s="17" t="n"/>
      <c r="O9" s="20">
        <f>F9-IF(N9="",0,N9)</f>
        <v/>
      </c>
      <c r="P9" s="19" t="inlineStr">
        <is>
          <t>ja</t>
        </is>
      </c>
      <c r="Q9" s="19" t="n"/>
      <c r="R9" s="21" t="n"/>
      <c r="S9" s="21" t="n">
        <v>15</v>
      </c>
      <c r="T9" s="19" t="inlineStr">
        <is>
          <t>Fix</t>
        </is>
      </c>
      <c r="U9" s="19" t="inlineStr">
        <is>
          <t>ok</t>
        </is>
      </c>
      <c r="V9" s="22">
        <f>O9*S9</f>
        <v/>
      </c>
      <c r="W9" s="16" t="inlineStr">
        <is>
          <t>nur Abholung</t>
        </is>
      </c>
      <c r="X9" s="16" t="inlineStr">
        <is>
          <t>F-044</t>
        </is>
      </c>
      <c r="Y9" s="19" t="inlineStr">
        <is>
          <t>ja</t>
        </is>
      </c>
      <c r="Z9" s="19" t="inlineStr">
        <is>
          <t>verfügbar</t>
        </is>
      </c>
      <c r="AA9" s="19" t="n"/>
      <c r="AB9" s="19" t="n"/>
      <c r="AC9" s="19" t="n"/>
      <c r="AD9" s="19" t="n"/>
      <c r="AE9" s="21" t="n"/>
      <c r="AF9" s="22">
        <f>IF(N9="","",N9*AE9)</f>
        <v/>
      </c>
      <c r="AG9" s="19" t="n"/>
      <c r="AH9" s="19" t="n"/>
      <c r="AI9" s="19" t="n"/>
      <c r="AJ9" s="19" t="n"/>
      <c r="AK9" s="19" t="n"/>
      <c r="AL9" s="19" t="n"/>
      <c r="AM9" s="18" t="n"/>
      <c r="AN9" s="23" t="inlineStr">
        <is>
          <t>Notiz aus der ersten Liste: 2 Stück im Bild</t>
        </is>
      </c>
    </row>
    <row r="10" ht="98.8" customHeight="1">
      <c r="A10" s="16" t="n"/>
      <c r="B10" s="16" t="inlineStr">
        <is>
          <t>BA09-02</t>
        </is>
      </c>
      <c r="C10" s="16" t="inlineStr">
        <is>
          <t>BA09</t>
        </is>
      </c>
      <c r="D10" s="16" t="inlineStr">
        <is>
          <t>Personalraum</t>
        </is>
      </c>
      <c r="E10" s="16" t="inlineStr">
        <is>
          <t>Elefantenfuß groß</t>
        </is>
      </c>
      <c r="F10" s="17" t="n">
        <v>1</v>
      </c>
      <c r="G10" s="18" t="inlineStr">
        <is>
          <t>Beaucarnea, große Zimmerpflanze im Topf und kleine Zimmerpflanze im Topf</t>
        </is>
      </c>
      <c r="H10" s="16" t="inlineStr">
        <is>
          <t>Pflanzen</t>
        </is>
      </c>
      <c r="I10" s="16" t="n"/>
      <c r="J10" s="16" t="inlineStr">
        <is>
          <t>C</t>
        </is>
      </c>
      <c r="K10" s="16" t="inlineStr">
        <is>
          <t>Set</t>
        </is>
      </c>
      <c r="L10" s="19" t="n"/>
      <c r="M10" s="16" t="inlineStr">
        <is>
          <t>gut</t>
        </is>
      </c>
      <c r="N10" s="17" t="n"/>
      <c r="O10" s="20">
        <f>F10-IF(N10="",0,N10)</f>
        <v/>
      </c>
      <c r="P10" s="19" t="inlineStr">
        <is>
          <t>ja</t>
        </is>
      </c>
      <c r="Q10" s="19" t="n"/>
      <c r="R10" s="21" t="n"/>
      <c r="S10" s="21" t="n">
        <v>30</v>
      </c>
      <c r="T10" s="19" t="inlineStr">
        <is>
          <t>Fix</t>
        </is>
      </c>
      <c r="U10" s="19" t="inlineStr">
        <is>
          <t>ok</t>
        </is>
      </c>
      <c r="V10" s="22">
        <f>O10*S10</f>
        <v/>
      </c>
      <c r="W10" s="16" t="inlineStr">
        <is>
          <t>nur Abholung</t>
        </is>
      </c>
      <c r="X10" s="16" t="inlineStr">
        <is>
          <t>F-045</t>
        </is>
      </c>
      <c r="Y10" s="19" t="inlineStr">
        <is>
          <t>ja</t>
        </is>
      </c>
      <c r="Z10" s="19" t="inlineStr">
        <is>
          <t>verfügbar</t>
        </is>
      </c>
      <c r="AA10" s="19" t="n"/>
      <c r="AB10" s="19" t="n"/>
      <c r="AC10" s="19" t="n"/>
      <c r="AD10" s="19" t="n"/>
      <c r="AE10" s="21" t="n"/>
      <c r="AF10" s="22">
        <f>IF(N10="","",N10*AE10)</f>
        <v/>
      </c>
      <c r="AG10" s="19" t="n"/>
      <c r="AH10" s="19" t="n"/>
      <c r="AI10" s="19" t="n"/>
      <c r="AJ10" s="19" t="n"/>
      <c r="AK10" s="19" t="n"/>
      <c r="AL10" s="19" t="n"/>
      <c r="AM10" s="18" t="n"/>
      <c r="AN10" s="23" t="inlineStr">
        <is>
          <t>Notiz aus der ersten Liste: 1 Pflanze im Bild</t>
        </is>
      </c>
    </row>
    <row r="11" ht="98.8" customHeight="1">
      <c r="A11" s="16" t="n"/>
      <c r="B11" s="16" t="inlineStr">
        <is>
          <t>BA09-03</t>
        </is>
      </c>
      <c r="C11" s="16" t="inlineStr">
        <is>
          <t>BA09</t>
        </is>
      </c>
      <c r="D11" s="16" t="inlineStr">
        <is>
          <t>Personalraum</t>
        </is>
      </c>
      <c r="E11" s="16" t="inlineStr">
        <is>
          <t>Werte-Rad</t>
        </is>
      </c>
      <c r="F11" s="17" t="n">
        <v>1</v>
      </c>
      <c r="G11" s="18" t="inlineStr">
        <is>
          <t>Drehbares Holzrad zur Visualisierung von Leitwerten, Eigenbau</t>
        </is>
      </c>
      <c r="H11" s="16" t="inlineStr">
        <is>
          <t>Kita-Ausstattung</t>
        </is>
      </c>
      <c r="I11" s="16" t="n"/>
      <c r="J11" s="16" t="inlineStr">
        <is>
          <t>C</t>
        </is>
      </c>
      <c r="K11" s="16" t="inlineStr">
        <is>
          <t>Stück</t>
        </is>
      </c>
      <c r="L11" s="19" t="n"/>
      <c r="M11" s="16" t="inlineStr">
        <is>
          <t>gut</t>
        </is>
      </c>
      <c r="N11" s="17" t="n"/>
      <c r="O11" s="20">
        <f>F11-IF(N11="",0,N11)</f>
        <v/>
      </c>
      <c r="P11" s="19" t="inlineStr">
        <is>
          <t>ja</t>
        </is>
      </c>
      <c r="Q11" s="19" t="n"/>
      <c r="R11" s="21" t="n"/>
      <c r="S11" s="21" t="n">
        <v>40</v>
      </c>
      <c r="T11" s="19" t="inlineStr">
        <is>
          <t>Fix</t>
        </is>
      </c>
      <c r="U11" s="19" t="inlineStr">
        <is>
          <t>ok</t>
        </is>
      </c>
      <c r="V11" s="22">
        <f>O11*S11</f>
        <v/>
      </c>
      <c r="W11" s="16" t="inlineStr">
        <is>
          <t>nur Abholung</t>
        </is>
      </c>
      <c r="X11" s="16" t="inlineStr">
        <is>
          <t>F-046</t>
        </is>
      </c>
      <c r="Y11" s="19" t="inlineStr">
        <is>
          <t>ja</t>
        </is>
      </c>
      <c r="Z11" s="19" t="inlineStr">
        <is>
          <t>verfügbar</t>
        </is>
      </c>
      <c r="AA11" s="19" t="n"/>
      <c r="AB11" s="19" t="n"/>
      <c r="AC11" s="19" t="n"/>
      <c r="AD11" s="19" t="n"/>
      <c r="AE11" s="21" t="n"/>
      <c r="AF11" s="22">
        <f>IF(N11="","",N11*AE11)</f>
        <v/>
      </c>
      <c r="AG11" s="19" t="n"/>
      <c r="AH11" s="19" t="n"/>
      <c r="AI11" s="19" t="n"/>
      <c r="AJ11" s="19" t="n"/>
      <c r="AK11" s="19" t="n"/>
      <c r="AL11" s="19" t="n"/>
      <c r="AM11" s="18" t="n"/>
      <c r="AN11" s="23" t="inlineStr">
        <is>
          <t>Notiz aus der ersten Liste: 1 Stück im Bild</t>
        </is>
      </c>
    </row>
    <row r="12" ht="98.8" customHeight="1">
      <c r="A12" s="16" t="n"/>
      <c r="B12" s="16" t="inlineStr">
        <is>
          <t>BA09-04</t>
        </is>
      </c>
      <c r="C12" s="16" t="inlineStr">
        <is>
          <t>BA09</t>
        </is>
      </c>
      <c r="D12" s="16" t="inlineStr">
        <is>
          <t>Personalraum</t>
        </is>
      </c>
      <c r="E12" s="16" t="inlineStr">
        <is>
          <t>USM Haller Tisch</t>
        </is>
      </c>
      <c r="F12" s="17" t="n">
        <v>1</v>
      </c>
      <c r="G12" s="18" t="inlineStr">
        <is>
          <t>USM Haller, weiße Tischplatte, verchromtes Rohrgestell mit Kugelverbindern, ca. 200 x 100 cm</t>
        </is>
      </c>
      <c r="H12" s="16" t="inlineStr">
        <is>
          <t>Möbel</t>
        </is>
      </c>
      <c r="I12" s="16" t="n"/>
      <c r="J12" s="16" t="inlineStr">
        <is>
          <t>A</t>
        </is>
      </c>
      <c r="K12" s="16" t="inlineStr">
        <is>
          <t>Stück</t>
        </is>
      </c>
      <c r="L12" s="19" t="n"/>
      <c r="M12" s="16" t="inlineStr">
        <is>
          <t>gut</t>
        </is>
      </c>
      <c r="N12" s="17" t="n"/>
      <c r="O12" s="20">
        <f>F12-IF(N12="",0,N12)</f>
        <v/>
      </c>
      <c r="P12" s="19" t="inlineStr">
        <is>
          <t>ja</t>
        </is>
      </c>
      <c r="Q12" s="19" t="n"/>
      <c r="R12" s="21" t="n"/>
      <c r="S12" s="21" t="n">
        <v>750</v>
      </c>
      <c r="T12" s="19" t="inlineStr">
        <is>
          <t>VHB</t>
        </is>
      </c>
      <c r="U12" s="19" t="inlineStr">
        <is>
          <t>ok</t>
        </is>
      </c>
      <c r="V12" s="22">
        <f>O12*S12</f>
        <v/>
      </c>
      <c r="W12" s="16" t="inlineStr">
        <is>
          <t>nur Abholung</t>
        </is>
      </c>
      <c r="X12" s="16" t="inlineStr">
        <is>
          <t>F-047</t>
        </is>
      </c>
      <c r="Y12" s="19" t="inlineStr">
        <is>
          <t>ja</t>
        </is>
      </c>
      <c r="Z12" s="19" t="inlineStr">
        <is>
          <t>verfügbar</t>
        </is>
      </c>
      <c r="AA12" s="19" t="inlineStr">
        <is>
          <t>USM Haller</t>
        </is>
      </c>
      <c r="AB12" s="19" t="inlineStr">
        <is>
          <t>Designklassiker</t>
        </is>
      </c>
      <c r="AC12" s="19" t="n"/>
      <c r="AD12" s="19" t="n"/>
      <c r="AE12" s="21" t="n"/>
      <c r="AF12" s="22">
        <f>IF(N12="","",N12*AE12)</f>
        <v/>
      </c>
      <c r="AG12" s="19" t="n"/>
      <c r="AH12" s="19" t="n"/>
      <c r="AI12" s="19" t="n"/>
      <c r="AJ12" s="19" t="n"/>
      <c r="AK12" s="19" t="n"/>
      <c r="AL12" s="19" t="n"/>
      <c r="AM12" s="18" t="n"/>
      <c r="AN12" s="23" t="inlineStr">
        <is>
          <t>Notiz aus der ersten Liste: 1 Tisch im Bild</t>
        </is>
      </c>
    </row>
    <row r="13" ht="98.8" customHeight="1">
      <c r="A13" s="16" t="n"/>
      <c r="B13" s="16" t="inlineStr">
        <is>
          <t>BA09-05</t>
        </is>
      </c>
      <c r="C13" s="16" t="inlineStr">
        <is>
          <t>BA09</t>
        </is>
      </c>
      <c r="D13" s="16" t="inlineStr">
        <is>
          <t>Personalraum</t>
        </is>
      </c>
      <c r="E13" s="16" t="inlineStr">
        <is>
          <t>Kartell Masters Stuhl</t>
        </is>
      </c>
      <c r="F13" s="17" t="n">
        <v>4</v>
      </c>
      <c r="G13" s="18" t="inlineStr">
        <is>
          <t>Kartell Masters, Design Philippe Starck, schwarz</t>
        </is>
      </c>
      <c r="H13" s="16" t="inlineStr">
        <is>
          <t>Möbel</t>
        </is>
      </c>
      <c r="I13" s="16" t="n"/>
      <c r="J13" s="16" t="inlineStr">
        <is>
          <t>A</t>
        </is>
      </c>
      <c r="K13" s="16" t="inlineStr">
        <is>
          <t>Stück</t>
        </is>
      </c>
      <c r="L13" s="19" t="n"/>
      <c r="M13" s="16" t="inlineStr">
        <is>
          <t>gebraucht</t>
        </is>
      </c>
      <c r="N13" s="17" t="n"/>
      <c r="O13" s="20">
        <f>F13-IF(N13="",0,N13)</f>
        <v/>
      </c>
      <c r="P13" s="19" t="inlineStr">
        <is>
          <t>ja</t>
        </is>
      </c>
      <c r="Q13" s="19" t="inlineStr">
        <is>
          <t>670026</t>
        </is>
      </c>
      <c r="R13" s="21" t="n">
        <v>690.02</v>
      </c>
      <c r="S13" s="21" t="n">
        <v>120</v>
      </c>
      <c r="T13" s="19" t="inlineStr">
        <is>
          <t>Fix</t>
        </is>
      </c>
      <c r="U13" s="19" t="inlineStr">
        <is>
          <t>ok</t>
        </is>
      </c>
      <c r="V13" s="22">
        <f>O13*S13</f>
        <v/>
      </c>
      <c r="W13" s="16" t="inlineStr">
        <is>
          <t>nur Abholung</t>
        </is>
      </c>
      <c r="X13" s="16" t="inlineStr">
        <is>
          <t>F-048</t>
        </is>
      </c>
      <c r="Y13" s="19" t="inlineStr">
        <is>
          <t>ja</t>
        </is>
      </c>
      <c r="Z13" s="19" t="inlineStr">
        <is>
          <t>verfügbar</t>
        </is>
      </c>
      <c r="AA13" s="19" t="inlineStr">
        <is>
          <t>Kartell</t>
        </is>
      </c>
      <c r="AB13" s="19" t="inlineStr">
        <is>
          <t>Designklassiker</t>
        </is>
      </c>
      <c r="AC13" s="19" t="n"/>
      <c r="AD13" s="19" t="n"/>
      <c r="AE13" s="21" t="n"/>
      <c r="AF13" s="22">
        <f>IF(N13="","",N13*AE13)</f>
        <v/>
      </c>
      <c r="AG13" s="19" t="n"/>
      <c r="AH13" s="19" t="n"/>
      <c r="AI13" s="19" t="n"/>
      <c r="AJ13" s="19" t="n"/>
      <c r="AK13" s="19" t="n"/>
      <c r="AL13" s="19" t="n"/>
      <c r="AM13" s="18" t="inlineStr">
        <is>
          <t>insgesamt 4 Stück</t>
        </is>
      </c>
      <c r="AN13" s="23" t="n"/>
    </row>
    <row r="14" ht="98.8" customHeight="1">
      <c r="A14" s="16" t="n"/>
      <c r="B14" s="16" t="inlineStr">
        <is>
          <t>BA10-01</t>
        </is>
      </c>
      <c r="C14" s="16" t="inlineStr">
        <is>
          <t>BA10</t>
        </is>
      </c>
      <c r="D14" s="16" t="inlineStr">
        <is>
          <t>Ruheraum</t>
        </is>
      </c>
      <c r="E14" s="16" t="inlineStr">
        <is>
          <t>Glastisch rund mit Chromgestell</t>
        </is>
      </c>
      <c r="F14" s="17" t="n">
        <v>1</v>
      </c>
      <c r="G14" s="18" t="inlineStr">
        <is>
          <t>Runde Glasplatte teilsatiniert, Chromgestell inkl. 4 Stühle 105 cm Durchmesser</t>
        </is>
      </c>
      <c r="H14" s="16" t="inlineStr">
        <is>
          <t>Möbel</t>
        </is>
      </c>
      <c r="I14" s="16" t="n"/>
      <c r="J14" s="16" t="inlineStr">
        <is>
          <t>B</t>
        </is>
      </c>
      <c r="K14" s="16" t="inlineStr">
        <is>
          <t>Stück</t>
        </is>
      </c>
      <c r="L14" s="19" t="n"/>
      <c r="M14" s="16" t="inlineStr">
        <is>
          <t>gebraucht</t>
        </is>
      </c>
      <c r="N14" s="17" t="n"/>
      <c r="O14" s="20">
        <f>F14-IF(N14="",0,N14)</f>
        <v/>
      </c>
      <c r="P14" s="19" t="inlineStr">
        <is>
          <t>ja</t>
        </is>
      </c>
      <c r="Q14" s="19" t="n"/>
      <c r="R14" s="21" t="n"/>
      <c r="S14" s="21" t="n">
        <v>150</v>
      </c>
      <c r="T14" s="19" t="inlineStr">
        <is>
          <t>Fix</t>
        </is>
      </c>
      <c r="U14" s="19" t="inlineStr">
        <is>
          <t>ok</t>
        </is>
      </c>
      <c r="V14" s="22">
        <f>O14*S14</f>
        <v/>
      </c>
      <c r="W14" s="16" t="inlineStr">
        <is>
          <t>nur Abholung</t>
        </is>
      </c>
      <c r="X14" s="16" t="inlineStr">
        <is>
          <t>F-057</t>
        </is>
      </c>
      <c r="Y14" s="19" t="inlineStr">
        <is>
          <t>ja</t>
        </is>
      </c>
      <c r="Z14" s="19" t="inlineStr">
        <is>
          <t>verfügbar</t>
        </is>
      </c>
      <c r="AA14" s="19" t="n"/>
      <c r="AB14" s="19" t="n"/>
      <c r="AC14" s="19" t="n"/>
      <c r="AD14" s="19" t="n"/>
      <c r="AE14" s="21" t="n"/>
      <c r="AF14" s="22">
        <f>IF(N14="","",N14*AE14)</f>
        <v/>
      </c>
      <c r="AG14" s="19" t="n"/>
      <c r="AH14" s="19" t="n"/>
      <c r="AI14" s="19" t="n"/>
      <c r="AJ14" s="19" t="n"/>
      <c r="AK14" s="19" t="n"/>
      <c r="AL14" s="19" t="n"/>
      <c r="AM14" s="18" t="n"/>
      <c r="AN14" s="23" t="inlineStr">
        <is>
          <t>Notiz aus der ersten Liste: 1 Tisch im Bild</t>
        </is>
      </c>
    </row>
    <row r="15" ht="98.8" customHeight="1">
      <c r="A15" s="16" t="n"/>
      <c r="B15" s="16" t="inlineStr">
        <is>
          <t>BA10-02</t>
        </is>
      </c>
      <c r="C15" s="16" t="inlineStr">
        <is>
          <t>BA10</t>
        </is>
      </c>
      <c r="D15" s="16" t="inlineStr">
        <is>
          <t>Ruheraum</t>
        </is>
      </c>
      <c r="E15" s="16" t="inlineStr">
        <is>
          <t>Samtsofa bordeaux, 2-Sitzer</t>
        </is>
      </c>
      <c r="F15" s="17" t="n">
        <v>2</v>
      </c>
      <c r="G15" s="18" t="inlineStr">
        <is>
          <t>Samtbezug dunkelrot, gesteppte Rückenlehne, dunkle Holzbeine ca. 160cm breit</t>
        </is>
      </c>
      <c r="H15" s="16" t="inlineStr">
        <is>
          <t>Möbel</t>
        </is>
      </c>
      <c r="I15" s="16" t="n"/>
      <c r="J15" s="16" t="inlineStr">
        <is>
          <t>B</t>
        </is>
      </c>
      <c r="K15" s="16" t="inlineStr">
        <is>
          <t>Stück</t>
        </is>
      </c>
      <c r="L15" s="19" t="n"/>
      <c r="M15" s="16" t="inlineStr">
        <is>
          <t>gebraucht</t>
        </is>
      </c>
      <c r="N15" s="17" t="n"/>
      <c r="O15" s="20">
        <f>F15-IF(N15="",0,N15)</f>
        <v/>
      </c>
      <c r="P15" s="19" t="inlineStr">
        <is>
          <t>ja</t>
        </is>
      </c>
      <c r="Q15" s="19" t="inlineStr">
        <is>
          <t>670017</t>
        </is>
      </c>
      <c r="R15" s="21" t="n">
        <v>585.33</v>
      </c>
      <c r="S15" s="21" t="n">
        <v>300</v>
      </c>
      <c r="T15" s="19" t="inlineStr">
        <is>
          <t>VHB</t>
        </is>
      </c>
      <c r="U15" s="19" t="inlineStr">
        <is>
          <t>ok</t>
        </is>
      </c>
      <c r="V15" s="22">
        <f>O15*S15</f>
        <v/>
      </c>
      <c r="W15" s="16" t="inlineStr">
        <is>
          <t>nur Abholung</t>
        </is>
      </c>
      <c r="X15" s="16" t="inlineStr">
        <is>
          <t>F-058</t>
        </is>
      </c>
      <c r="Y15" s="19" t="inlineStr">
        <is>
          <t>ja</t>
        </is>
      </c>
      <c r="Z15" s="19" t="inlineStr">
        <is>
          <t>verfügbar</t>
        </is>
      </c>
      <c r="AA15" s="19" t="n"/>
      <c r="AB15" s="19" t="n"/>
      <c r="AC15" s="19" t="n"/>
      <c r="AD15" s="19" t="n"/>
      <c r="AE15" s="21" t="n"/>
      <c r="AF15" s="22">
        <f>IF(N15="","",N15*AE15)</f>
        <v/>
      </c>
      <c r="AG15" s="19" t="n"/>
      <c r="AH15" s="19" t="n"/>
      <c r="AI15" s="19" t="n"/>
      <c r="AJ15" s="19" t="n"/>
      <c r="AK15" s="19" t="n"/>
      <c r="AL15" s="19" t="n"/>
      <c r="AM15" s="18" t="n"/>
      <c r="AN15" s="23" t="inlineStr">
        <is>
          <t>Notiz aus der ersten Liste: 1 Sofa im Bild</t>
        </is>
      </c>
    </row>
    <row r="16" ht="98.8" customHeight="1">
      <c r="A16" s="16" t="n"/>
      <c r="B16" s="16" t="inlineStr">
        <is>
          <t>BA10-03</t>
        </is>
      </c>
      <c r="C16" s="16" t="inlineStr">
        <is>
          <t>BA10</t>
        </is>
      </c>
      <c r="D16" s="16" t="inlineStr">
        <is>
          <t>Ruheraum</t>
        </is>
      </c>
      <c r="E16" s="16" t="inlineStr">
        <is>
          <t>Sessel mit Bezug, weiß lackiert</t>
        </is>
      </c>
      <c r="F16" s="17" t="n">
        <v>2</v>
      </c>
      <c r="G16" s="18" t="inlineStr">
        <is>
          <t>Relaxsessel Alcantara, Alu, hellgrauer Bezug, mit Nackenkissen; Sitzteil ausziehbar als Fußauflage;  Lehne verstellbar</t>
        </is>
      </c>
      <c r="H16" s="16" t="inlineStr">
        <is>
          <t>Möbel</t>
        </is>
      </c>
      <c r="I16" s="16" t="n"/>
      <c r="J16" s="16" t="inlineStr">
        <is>
          <t>C</t>
        </is>
      </c>
      <c r="K16" s="16" t="inlineStr">
        <is>
          <t>Stück</t>
        </is>
      </c>
      <c r="L16" s="19" t="n"/>
      <c r="M16" s="16" t="inlineStr">
        <is>
          <t>gebraucht</t>
        </is>
      </c>
      <c r="N16" s="17" t="n"/>
      <c r="O16" s="20">
        <f>F16-IF(N16="",0,N16)</f>
        <v/>
      </c>
      <c r="P16" s="19" t="inlineStr">
        <is>
          <t>ja</t>
        </is>
      </c>
      <c r="Q16" s="19" t="n"/>
      <c r="R16" s="21" t="n"/>
      <c r="S16" s="21" t="n">
        <v>200</v>
      </c>
      <c r="T16" s="19" t="inlineStr">
        <is>
          <t>VHB</t>
        </is>
      </c>
      <c r="U16" s="19" t="inlineStr">
        <is>
          <t>ok</t>
        </is>
      </c>
      <c r="V16" s="22">
        <f>O16*S16</f>
        <v/>
      </c>
      <c r="W16" s="16" t="inlineStr">
        <is>
          <t>nur Abholung</t>
        </is>
      </c>
      <c r="X16" s="16" t="inlineStr">
        <is>
          <t>F-591</t>
        </is>
      </c>
      <c r="Y16" s="19" t="inlineStr">
        <is>
          <t>ja</t>
        </is>
      </c>
      <c r="Z16" s="19" t="inlineStr">
        <is>
          <t>verfügbar</t>
        </is>
      </c>
      <c r="AA16" s="19" t="n"/>
      <c r="AB16" s="19" t="n"/>
      <c r="AC16" s="19" t="n"/>
      <c r="AD16" s="19" t="n"/>
      <c r="AE16" s="21" t="n"/>
      <c r="AF16" s="22">
        <f>IF(N16="","",N16*AE16)</f>
        <v/>
      </c>
      <c r="AG16" s="19" t="n"/>
      <c r="AH16" s="19" t="n"/>
      <c r="AI16" s="19" t="n"/>
      <c r="AJ16" s="19" t="n"/>
      <c r="AK16" s="19" t="n"/>
      <c r="AL16" s="19" t="n"/>
      <c r="AM16" s="18" t="n"/>
      <c r="AN16" s="23" t="inlineStr">
        <is>
          <t>Notiz aus der ersten Liste: 1 Sessel im Bild</t>
        </is>
      </c>
    </row>
    <row r="17" ht="98.8" customHeight="1">
      <c r="A17" s="16" t="n"/>
      <c r="B17" s="16" t="inlineStr">
        <is>
          <t>BA10-04</t>
        </is>
      </c>
      <c r="C17" s="16" t="inlineStr">
        <is>
          <t>BA10</t>
        </is>
      </c>
      <c r="D17" s="16" t="inlineStr">
        <is>
          <t>Ruheraum</t>
        </is>
      </c>
      <c r="E17" s="16" t="inlineStr">
        <is>
          <t>Hocker grau mit Hairpin-Beinen</t>
        </is>
      </c>
      <c r="F17" s="17" t="n">
        <v>1</v>
      </c>
      <c r="G17" s="18" t="inlineStr">
        <is>
          <t>Hocker grau 
Runder Polsterhocker grau, mit Stauraum ohne Deko</t>
        </is>
      </c>
      <c r="H17" s="16" t="inlineStr">
        <is>
          <t>Möbel</t>
        </is>
      </c>
      <c r="I17" s="16" t="n"/>
      <c r="J17" s="16" t="inlineStr">
        <is>
          <t>C</t>
        </is>
      </c>
      <c r="K17" s="16" t="inlineStr">
        <is>
          <t>Stück</t>
        </is>
      </c>
      <c r="L17" s="19" t="n"/>
      <c r="M17" s="16" t="inlineStr">
        <is>
          <t>gebraucht</t>
        </is>
      </c>
      <c r="N17" s="17" t="n"/>
      <c r="O17" s="20">
        <f>F17-IF(N17="",0,N17)</f>
        <v/>
      </c>
      <c r="P17" s="19" t="inlineStr">
        <is>
          <t>ja</t>
        </is>
      </c>
      <c r="Q17" s="19" t="n"/>
      <c r="R17" s="21" t="n"/>
      <c r="S17" s="21" t="n">
        <v>35</v>
      </c>
      <c r="T17" s="19" t="inlineStr">
        <is>
          <t>Fix</t>
        </is>
      </c>
      <c r="U17" s="19" t="inlineStr">
        <is>
          <t>ok</t>
        </is>
      </c>
      <c r="V17" s="22">
        <f>O17*S17</f>
        <v/>
      </c>
      <c r="W17" s="16" t="inlineStr">
        <is>
          <t>nur Abholung</t>
        </is>
      </c>
      <c r="X17" s="16" t="inlineStr">
        <is>
          <t>F-592</t>
        </is>
      </c>
      <c r="Y17" s="19" t="inlineStr">
        <is>
          <t>ja</t>
        </is>
      </c>
      <c r="Z17" s="19" t="inlineStr">
        <is>
          <t>verfügbar</t>
        </is>
      </c>
      <c r="AA17" s="19" t="n"/>
      <c r="AB17" s="19" t="n"/>
      <c r="AC17" s="19" t="n"/>
      <c r="AD17" s="19" t="n"/>
      <c r="AE17" s="21" t="n"/>
      <c r="AF17" s="22">
        <f>IF(N17="","",N17*AE17)</f>
        <v/>
      </c>
      <c r="AG17" s="19" t="n"/>
      <c r="AH17" s="19" t="n"/>
      <c r="AI17" s="19" t="n"/>
      <c r="AJ17" s="19" t="n"/>
      <c r="AK17" s="19" t="n"/>
      <c r="AL17" s="19" t="n"/>
      <c r="AM17" s="18" t="n"/>
      <c r="AN17" s="23" t="n"/>
    </row>
    <row r="18" ht="98.8" customHeight="1">
      <c r="A18" s="16" t="n"/>
      <c r="B18" s="16" t="inlineStr">
        <is>
          <t>BA10-05</t>
        </is>
      </c>
      <c r="C18" s="16" t="inlineStr">
        <is>
          <t>BA10</t>
        </is>
      </c>
      <c r="D18" s="16" t="inlineStr">
        <is>
          <t>Ruheraum</t>
        </is>
      </c>
      <c r="E18" s="16" t="inlineStr">
        <is>
          <t>Ohrensessel grau mit Kufengestell</t>
        </is>
      </c>
      <c r="F18" s="17" t="n">
        <v>2</v>
      </c>
      <c r="G18" s="18" t="inlineStr">
        <is>
          <t>Polstersessel hellgrau, schwarzes Kufengestell aus Rundstahl ohne Kissen / Auflage</t>
        </is>
      </c>
      <c r="H18" s="16" t="inlineStr">
        <is>
          <t>Möbel</t>
        </is>
      </c>
      <c r="I18" s="16" t="n"/>
      <c r="J18" s="16" t="inlineStr">
        <is>
          <t>B</t>
        </is>
      </c>
      <c r="K18" s="16" t="inlineStr">
        <is>
          <t>Stück</t>
        </is>
      </c>
      <c r="L18" s="19" t="n"/>
      <c r="M18" s="16" t="inlineStr">
        <is>
          <t>gebraucht</t>
        </is>
      </c>
      <c r="N18" s="17" t="n">
        <v>2</v>
      </c>
      <c r="O18" s="20">
        <f>F18-IF(N18="",0,N18)</f>
        <v/>
      </c>
      <c r="P18" s="19" t="inlineStr">
        <is>
          <t>ja</t>
        </is>
      </c>
      <c r="Q18" s="19" t="n"/>
      <c r="R18" s="21" t="n"/>
      <c r="S18" s="21" t="n">
        <v>100</v>
      </c>
      <c r="T18" s="19" t="inlineStr">
        <is>
          <t>Fix</t>
        </is>
      </c>
      <c r="U18" s="19" t="inlineStr">
        <is>
          <t>ok</t>
        </is>
      </c>
      <c r="V18" s="22">
        <f>O18*S18</f>
        <v/>
      </c>
      <c r="W18" s="16" t="inlineStr">
        <is>
          <t>nur Abholung</t>
        </is>
      </c>
      <c r="X18" s="16" t="inlineStr">
        <is>
          <t>F-594</t>
        </is>
      </c>
      <c r="Y18" s="19" t="inlineStr">
        <is>
          <t>ja</t>
        </is>
      </c>
      <c r="Z18" s="19" t="inlineStr">
        <is>
          <t>verkauft</t>
        </is>
      </c>
      <c r="AA18" s="19" t="n"/>
      <c r="AB18" s="19" t="n"/>
      <c r="AC18" s="19" t="inlineStr">
        <is>
          <t>Webkatalog</t>
        </is>
      </c>
      <c r="AD18" s="19" t="n"/>
      <c r="AE18" s="21" t="n">
        <v>100</v>
      </c>
      <c r="AF18" s="22">
        <f>IF(N18="","",N18*AE18)</f>
        <v/>
      </c>
      <c r="AG18" s="19" t="inlineStr">
        <is>
          <t>16.10.2026</t>
        </is>
      </c>
      <c r="AH18" s="19" t="inlineStr">
        <is>
          <t>Christian Migowski, Boos</t>
        </is>
      </c>
      <c r="AI18" s="19" t="inlineStr">
        <is>
          <t>4000135, 4000116</t>
        </is>
      </c>
      <c r="AJ18" s="19" t="inlineStr">
        <is>
          <t>bezahlt</t>
        </is>
      </c>
      <c r="AK18" s="19" t="n"/>
      <c r="AL18" s="19" t="inlineStr">
        <is>
          <t>21.10.2026 07:30, 26.10.2026 08:00</t>
        </is>
      </c>
      <c r="AM18" s="18" t="n"/>
      <c r="AN18" s="23" t="inlineStr">
        <is>
          <t>Notiz aus der ersten Liste: 2 Sessel im Bild</t>
        </is>
      </c>
    </row>
    <row r="19" ht="98.8" customHeight="1">
      <c r="A19" s="16" t="n"/>
      <c r="B19" s="16" t="inlineStr">
        <is>
          <t>BA10-06</t>
        </is>
      </c>
      <c r="C19" s="16" t="inlineStr">
        <is>
          <t>BA10</t>
        </is>
      </c>
      <c r="D19" s="16" t="inlineStr">
        <is>
          <t>Ruheraum</t>
        </is>
      </c>
      <c r="E19" s="16" t="inlineStr">
        <is>
          <t>Hocker grau, passend</t>
        </is>
      </c>
      <c r="F19" s="17" t="n">
        <v>2</v>
      </c>
      <c r="G19" s="18" t="inlineStr">
        <is>
          <t>Polsterhocker hellgrau, schwarzes Kufengestell, passend zu den Sesseln 45x50cm</t>
        </is>
      </c>
      <c r="H19" s="16" t="inlineStr">
        <is>
          <t>Möbel</t>
        </is>
      </c>
      <c r="I19" s="16" t="n"/>
      <c r="J19" s="16" t="inlineStr">
        <is>
          <t>C</t>
        </is>
      </c>
      <c r="K19" s="16" t="inlineStr">
        <is>
          <t>Stück</t>
        </is>
      </c>
      <c r="L19" s="19" t="n"/>
      <c r="M19" s="16" t="inlineStr">
        <is>
          <t>gebraucht</t>
        </is>
      </c>
      <c r="N19" s="17" t="n">
        <v>2</v>
      </c>
      <c r="O19" s="20">
        <f>F19-IF(N19="",0,N19)</f>
        <v/>
      </c>
      <c r="P19" s="19" t="inlineStr">
        <is>
          <t>ja</t>
        </is>
      </c>
      <c r="Q19" s="19" t="n"/>
      <c r="R19" s="21" t="n"/>
      <c r="S19" s="21" t="n">
        <v>30</v>
      </c>
      <c r="T19" s="19" t="inlineStr">
        <is>
          <t>Fix</t>
        </is>
      </c>
      <c r="U19" s="19" t="inlineStr">
        <is>
          <t>ok</t>
        </is>
      </c>
      <c r="V19" s="22">
        <f>O19*S19</f>
        <v/>
      </c>
      <c r="W19" s="16" t="inlineStr">
        <is>
          <t>nur Abholung</t>
        </is>
      </c>
      <c r="X19" s="16" t="inlineStr">
        <is>
          <t>F-056</t>
        </is>
      </c>
      <c r="Y19" s="19" t="inlineStr">
        <is>
          <t>ja</t>
        </is>
      </c>
      <c r="Z19" s="19" t="inlineStr">
        <is>
          <t>verkauft</t>
        </is>
      </c>
      <c r="AA19" s="19" t="n"/>
      <c r="AB19" s="19" t="n"/>
      <c r="AC19" s="19" t="inlineStr">
        <is>
          <t>Webkatalog</t>
        </is>
      </c>
      <c r="AD19" s="19" t="n"/>
      <c r="AE19" s="21" t="n">
        <v>30</v>
      </c>
      <c r="AF19" s="22">
        <f>IF(N19="","",N19*AE19)</f>
        <v/>
      </c>
      <c r="AG19" s="19" t="inlineStr">
        <is>
          <t>16.10.2026</t>
        </is>
      </c>
      <c r="AH19" s="19" t="inlineStr">
        <is>
          <t>Christian Migowski, Boos</t>
        </is>
      </c>
      <c r="AI19" s="19" t="inlineStr">
        <is>
          <t>4000135, 4000116</t>
        </is>
      </c>
      <c r="AJ19" s="19" t="inlineStr">
        <is>
          <t>bezahlt</t>
        </is>
      </c>
      <c r="AK19" s="19" t="n"/>
      <c r="AL19" s="19" t="inlineStr">
        <is>
          <t>21.10.2026 07:30, 26.10.2026 08:00</t>
        </is>
      </c>
      <c r="AM19" s="18" t="n"/>
      <c r="AN19" s="23" t="inlineStr">
        <is>
          <t>Notiz aus der ersten Liste: 2 Hocker im Bild</t>
        </is>
      </c>
    </row>
    <row r="20" ht="98.8" customHeight="1">
      <c r="A20" s="16" t="n"/>
      <c r="B20" s="16" t="inlineStr">
        <is>
          <t>BA10-07</t>
        </is>
      </c>
      <c r="C20" s="16" t="inlineStr">
        <is>
          <t>BA10</t>
        </is>
      </c>
      <c r="D20" s="16" t="inlineStr">
        <is>
          <t>Ruheraum</t>
        </is>
      </c>
      <c r="E20" s="16" t="inlineStr">
        <is>
          <t>Beistelltisch rund grau</t>
        </is>
      </c>
      <c r="F20" s="17" t="n">
        <v>1</v>
      </c>
      <c r="G20" s="18" t="inlineStr">
        <is>
          <t>Runde Platte grau, schwarze Hairpin-Beine; 50cm Durchmesser</t>
        </is>
      </c>
      <c r="H20" s="16" t="inlineStr">
        <is>
          <t>Möbel</t>
        </is>
      </c>
      <c r="I20" s="16" t="n"/>
      <c r="J20" s="16" t="inlineStr">
        <is>
          <t>C</t>
        </is>
      </c>
      <c r="K20" s="16" t="inlineStr">
        <is>
          <t>Stück</t>
        </is>
      </c>
      <c r="L20" s="19" t="n"/>
      <c r="M20" s="16" t="inlineStr">
        <is>
          <t>gut</t>
        </is>
      </c>
      <c r="N20" s="17" t="n"/>
      <c r="O20" s="20">
        <f>F20-IF(N20="",0,N20)</f>
        <v/>
      </c>
      <c r="P20" s="19" t="inlineStr">
        <is>
          <t>ja</t>
        </is>
      </c>
      <c r="Q20" s="19" t="n"/>
      <c r="R20" s="21" t="n"/>
      <c r="S20" s="21" t="n">
        <v>30</v>
      </c>
      <c r="T20" s="19" t="inlineStr">
        <is>
          <t>Fix</t>
        </is>
      </c>
      <c r="U20" s="19" t="inlineStr">
        <is>
          <t>ok</t>
        </is>
      </c>
      <c r="V20" s="22">
        <f>O20*S20</f>
        <v/>
      </c>
      <c r="W20" s="16" t="inlineStr">
        <is>
          <t>nur Abholung</t>
        </is>
      </c>
      <c r="X20" s="16" t="inlineStr">
        <is>
          <t>F-593</t>
        </is>
      </c>
      <c r="Y20" s="19" t="inlineStr">
        <is>
          <t>ja</t>
        </is>
      </c>
      <c r="Z20" s="19" t="inlineStr">
        <is>
          <t>verfügbar</t>
        </is>
      </c>
      <c r="AA20" s="19" t="n"/>
      <c r="AB20" s="19" t="n"/>
      <c r="AC20" s="19" t="n"/>
      <c r="AD20" s="19" t="n"/>
      <c r="AE20" s="21" t="n"/>
      <c r="AF20" s="22">
        <f>IF(N20="","",N20*AE20)</f>
        <v/>
      </c>
      <c r="AG20" s="19" t="n"/>
      <c r="AH20" s="19" t="n"/>
      <c r="AI20" s="19" t="n"/>
      <c r="AJ20" s="19" t="n"/>
      <c r="AK20" s="19" t="n"/>
      <c r="AL20" s="19" t="n"/>
      <c r="AM20" s="18" t="n"/>
      <c r="AN20" s="23" t="inlineStr">
        <is>
          <t>Notiz aus der ersten Liste: 1 Tisch im Bild</t>
        </is>
      </c>
    </row>
    <row r="21" ht="98.8" customHeight="1">
      <c r="A21" s="16" t="n"/>
      <c r="B21" s="16" t="inlineStr">
        <is>
          <t>BA10-08</t>
        </is>
      </c>
      <c r="C21" s="16" t="inlineStr">
        <is>
          <t>BA10</t>
        </is>
      </c>
      <c r="D21" s="16" t="inlineStr">
        <is>
          <t>Ruheraum</t>
        </is>
      </c>
      <c r="E21" s="16" t="inlineStr">
        <is>
          <t>Pendelleuchte Drahtgeflecht</t>
        </is>
      </c>
      <c r="F21" s="17" t="n">
        <v>2</v>
      </c>
      <c r="G21" s="18" t="inlineStr">
        <is>
          <t>Geometrische Drahtleuchte schwarz, Ikosaederform</t>
        </is>
      </c>
      <c r="H21" s="16" t="inlineStr">
        <is>
          <t>Leuchten</t>
        </is>
      </c>
      <c r="I21" s="16" t="n"/>
      <c r="J21" s="16" t="inlineStr">
        <is>
          <t>C</t>
        </is>
      </c>
      <c r="K21" s="16" t="inlineStr">
        <is>
          <t>Stück</t>
        </is>
      </c>
      <c r="L21" s="19" t="n"/>
      <c r="M21" s="16" t="inlineStr">
        <is>
          <t>gut</t>
        </is>
      </c>
      <c r="N21" s="17" t="n"/>
      <c r="O21" s="20">
        <f>F21-IF(N21="",0,N21)</f>
        <v/>
      </c>
      <c r="P21" s="19" t="inlineStr">
        <is>
          <t>ja</t>
        </is>
      </c>
      <c r="Q21" s="19" t="n"/>
      <c r="R21" s="21" t="n"/>
      <c r="S21" s="21" t="n">
        <v>55</v>
      </c>
      <c r="T21" s="19" t="inlineStr">
        <is>
          <t>Fix</t>
        </is>
      </c>
      <c r="U21" s="19" t="inlineStr">
        <is>
          <t>ok</t>
        </is>
      </c>
      <c r="V21" s="22">
        <f>O21*S21</f>
        <v/>
      </c>
      <c r="W21" s="16" t="inlineStr">
        <is>
          <t>nur Abholung</t>
        </is>
      </c>
      <c r="X21" s="16" t="inlineStr">
        <is>
          <t>F-061</t>
        </is>
      </c>
      <c r="Y21" s="19" t="inlineStr">
        <is>
          <t>ja</t>
        </is>
      </c>
      <c r="Z21" s="19" t="inlineStr">
        <is>
          <t>verfügbar</t>
        </is>
      </c>
      <c r="AA21" s="19" t="n"/>
      <c r="AB21" s="19" t="n"/>
      <c r="AC21" s="19" t="n"/>
      <c r="AD21" s="19" t="n"/>
      <c r="AE21" s="21" t="n"/>
      <c r="AF21" s="22">
        <f>IF(N21="","",N21*AE21)</f>
        <v/>
      </c>
      <c r="AG21" s="19" t="n"/>
      <c r="AH21" s="19" t="n"/>
      <c r="AI21" s="19" t="n"/>
      <c r="AJ21" s="19" t="n"/>
      <c r="AK21" s="19" t="n"/>
      <c r="AL21" s="19" t="n"/>
      <c r="AM21" s="18" t="n"/>
      <c r="AN21" s="23" t="inlineStr">
        <is>
          <t>Notiz aus der ersten Liste: 1 Leuchte im Bild</t>
        </is>
      </c>
    </row>
    <row r="22" ht="98.8" customHeight="1">
      <c r="A22" s="16" t="n"/>
      <c r="B22" s="16" t="inlineStr">
        <is>
          <t>BA12-01</t>
        </is>
      </c>
      <c r="C22" s="16" t="inlineStr">
        <is>
          <t>BA12</t>
        </is>
      </c>
      <c r="D22" s="16" t="inlineStr">
        <is>
          <t>Personal-WC</t>
        </is>
      </c>
      <c r="E22" s="16" t="inlineStr">
        <is>
          <t>Ast-Mobile mit Papierwaben</t>
        </is>
      </c>
      <c r="F22" s="17" t="n">
        <v>1</v>
      </c>
      <c r="G22" s="18" t="inlineStr">
        <is>
          <t>Deko-Mobile: Birkenast mit Papierwaben, Sternen und Filzhäusern</t>
        </is>
      </c>
      <c r="H22" s="16" t="inlineStr">
        <is>
          <t>Deko</t>
        </is>
      </c>
      <c r="I22" s="16" t="n"/>
      <c r="J22" s="16" t="inlineStr">
        <is>
          <t>C</t>
        </is>
      </c>
      <c r="K22" s="16" t="inlineStr">
        <is>
          <t>Stück</t>
        </is>
      </c>
      <c r="L22" s="19" t="n"/>
      <c r="M22" s="16" t="inlineStr">
        <is>
          <t>gut</t>
        </is>
      </c>
      <c r="N22" s="17" t="n"/>
      <c r="O22" s="20">
        <f>F22-IF(N22="",0,N22)</f>
        <v/>
      </c>
      <c r="P22" s="19" t="inlineStr">
        <is>
          <t>ja</t>
        </is>
      </c>
      <c r="Q22" s="19" t="n"/>
      <c r="R22" s="21" t="n"/>
      <c r="S22" s="21" t="n">
        <v>30</v>
      </c>
      <c r="T22" s="19" t="inlineStr">
        <is>
          <t>Fix</t>
        </is>
      </c>
      <c r="U22" s="19" t="inlineStr">
        <is>
          <t>ok</t>
        </is>
      </c>
      <c r="V22" s="22">
        <f>O22*S22</f>
        <v/>
      </c>
      <c r="W22" s="16" t="inlineStr">
        <is>
          <t>nur Abholung</t>
        </is>
      </c>
      <c r="X22" s="16" t="inlineStr">
        <is>
          <t>F-055</t>
        </is>
      </c>
      <c r="Y22" s="19" t="inlineStr">
        <is>
          <t>ja</t>
        </is>
      </c>
      <c r="Z22" s="19" t="inlineStr">
        <is>
          <t>verfügbar</t>
        </is>
      </c>
      <c r="AA22" s="19" t="n"/>
      <c r="AB22" s="19" t="n"/>
      <c r="AC22" s="19" t="n"/>
      <c r="AD22" s="19" t="n"/>
      <c r="AE22" s="21" t="n"/>
      <c r="AF22" s="22">
        <f>IF(N22="","",N22*AE22)</f>
        <v/>
      </c>
      <c r="AG22" s="19" t="n"/>
      <c r="AH22" s="19" t="n"/>
      <c r="AI22" s="19" t="n"/>
      <c r="AJ22" s="19" t="n"/>
      <c r="AK22" s="19" t="n"/>
      <c r="AL22" s="19" t="n"/>
      <c r="AM22" s="18" t="n"/>
      <c r="AN22" s="23" t="inlineStr">
        <is>
          <t>Notiz aus der ersten Liste: 1 Mobile im Bild</t>
        </is>
      </c>
    </row>
    <row r="23" ht="98.8" customHeight="1">
      <c r="A23" s="16" t="n"/>
      <c r="B23" s="16" t="inlineStr">
        <is>
          <t>BE01-01</t>
        </is>
      </c>
      <c r="C23" s="16" t="inlineStr">
        <is>
          <t>BE01</t>
        </is>
      </c>
      <c r="D23" s="16" t="inlineStr">
        <is>
          <t>Flur</t>
        </is>
      </c>
      <c r="E23" s="16" t="inlineStr">
        <is>
          <t>Barockspiegel schwarz, oval</t>
        </is>
      </c>
      <c r="F23" s="17" t="n">
        <v>3</v>
      </c>
      <c r="G23" s="18" t="inlineStr">
        <is>
          <t>Verzierter Rahmen schwarz, oval, zwei Größen</t>
        </is>
      </c>
      <c r="H23" s="16" t="inlineStr">
        <is>
          <t>Deko</t>
        </is>
      </c>
      <c r="I23" s="16" t="n"/>
      <c r="J23" s="16" t="inlineStr">
        <is>
          <t>C</t>
        </is>
      </c>
      <c r="K23" s="16" t="inlineStr">
        <is>
          <t>Stück</t>
        </is>
      </c>
      <c r="L23" s="19" t="n"/>
      <c r="M23" s="16" t="inlineStr">
        <is>
          <t>gut</t>
        </is>
      </c>
      <c r="N23" s="17" t="n"/>
      <c r="O23" s="20">
        <f>F23-IF(N23="",0,N23)</f>
        <v/>
      </c>
      <c r="P23" s="19" t="inlineStr">
        <is>
          <t>ja</t>
        </is>
      </c>
      <c r="Q23" s="19" t="n"/>
      <c r="R23" s="21" t="n"/>
      <c r="S23" s="21" t="n">
        <v>45</v>
      </c>
      <c r="T23" s="19" t="inlineStr">
        <is>
          <t>Fix</t>
        </is>
      </c>
      <c r="U23" s="19" t="inlineStr">
        <is>
          <t>ok</t>
        </is>
      </c>
      <c r="V23" s="22">
        <f>O23*S23</f>
        <v/>
      </c>
      <c r="W23" s="16" t="inlineStr">
        <is>
          <t>nur Abholung</t>
        </is>
      </c>
      <c r="X23" s="16" t="inlineStr">
        <is>
          <t>F-051</t>
        </is>
      </c>
      <c r="Y23" s="19" t="inlineStr">
        <is>
          <t>ja</t>
        </is>
      </c>
      <c r="Z23" s="19" t="inlineStr">
        <is>
          <t>verfügbar</t>
        </is>
      </c>
      <c r="AA23" s="19" t="n"/>
      <c r="AB23" s="19" t="n"/>
      <c r="AC23" s="19" t="n"/>
      <c r="AD23" s="19" t="n"/>
      <c r="AE23" s="21" t="n"/>
      <c r="AF23" s="22">
        <f>IF(N23="","",N23*AE23)</f>
        <v/>
      </c>
      <c r="AG23" s="19" t="n"/>
      <c r="AH23" s="19" t="n"/>
      <c r="AI23" s="19" t="n"/>
      <c r="AJ23" s="19" t="n"/>
      <c r="AK23" s="19" t="n"/>
      <c r="AL23" s="19" t="n"/>
      <c r="AM23" s="18" t="n"/>
      <c r="AN23" s="23" t="inlineStr">
        <is>
          <t>Notiz aus der ersten Liste: 2 Stück im Bild</t>
        </is>
      </c>
    </row>
    <row r="24" ht="98.8" customHeight="1">
      <c r="A24" s="16" t="n"/>
      <c r="B24" s="16" t="inlineStr">
        <is>
          <t>BE01-02</t>
        </is>
      </c>
      <c r="C24" s="16" t="inlineStr">
        <is>
          <t>BE01</t>
        </is>
      </c>
      <c r="D24" s="16" t="inlineStr">
        <is>
          <t>Flur</t>
        </is>
      </c>
      <c r="E24" s="16" t="inlineStr">
        <is>
          <t>Bilderrahmen mit Kinderzeichnung</t>
        </is>
      </c>
      <c r="F24" s="17" t="n">
        <v>3</v>
      </c>
      <c r="G24" s="18" t="inlineStr">
        <is>
          <t>Gerahmte Kinderzeichnungen/Drucke, schwarz gerahmt</t>
        </is>
      </c>
      <c r="H24" s="16" t="inlineStr">
        <is>
          <t>Deko</t>
        </is>
      </c>
      <c r="I24" s="16" t="n"/>
      <c r="J24" s="16" t="inlineStr">
        <is>
          <t>C</t>
        </is>
      </c>
      <c r="K24" s="16" t="inlineStr">
        <is>
          <t>Set</t>
        </is>
      </c>
      <c r="L24" s="19" t="n"/>
      <c r="M24" s="16" t="inlineStr">
        <is>
          <t>gut</t>
        </is>
      </c>
      <c r="N24" s="17" t="n"/>
      <c r="O24" s="20">
        <f>F24-IF(N24="",0,N24)</f>
        <v/>
      </c>
      <c r="P24" s="19" t="inlineStr">
        <is>
          <t>ja</t>
        </is>
      </c>
      <c r="Q24" s="19" t="n"/>
      <c r="R24" s="21" t="n"/>
      <c r="S24" s="21" t="n">
        <v>30</v>
      </c>
      <c r="T24" s="19" t="inlineStr">
        <is>
          <t>Fix</t>
        </is>
      </c>
      <c r="U24" s="19" t="inlineStr">
        <is>
          <t>ok</t>
        </is>
      </c>
      <c r="V24" s="22">
        <f>O24*S24</f>
        <v/>
      </c>
      <c r="W24" s="16" t="inlineStr">
        <is>
          <t>nur Abholung</t>
        </is>
      </c>
      <c r="X24" s="16" t="inlineStr">
        <is>
          <t>F-053</t>
        </is>
      </c>
      <c r="Y24" s="19" t="inlineStr">
        <is>
          <t>ja</t>
        </is>
      </c>
      <c r="Z24" s="19" t="inlineStr">
        <is>
          <t>verfügbar</t>
        </is>
      </c>
      <c r="AA24" s="19" t="n"/>
      <c r="AB24" s="19" t="n"/>
      <c r="AC24" s="19" t="n"/>
      <c r="AD24" s="19" t="n"/>
      <c r="AE24" s="21" t="n"/>
      <c r="AF24" s="22">
        <f>IF(N24="","",N24*AE24)</f>
        <v/>
      </c>
      <c r="AG24" s="19" t="n"/>
      <c r="AH24" s="19" t="n"/>
      <c r="AI24" s="19" t="n"/>
      <c r="AJ24" s="19" t="n"/>
      <c r="AK24" s="19" t="n"/>
      <c r="AL24" s="19" t="n"/>
      <c r="AM24" s="18" t="n"/>
      <c r="AN24" s="23" t="inlineStr">
        <is>
          <t>Notiz aus der ersten Liste: 3 Rahmen im Bild</t>
        </is>
      </c>
    </row>
    <row r="25" ht="98.8" customHeight="1">
      <c r="A25" s="16" t="n"/>
      <c r="B25" s="16" t="inlineStr">
        <is>
          <t>BE01-03</t>
        </is>
      </c>
      <c r="C25" s="16" t="inlineStr">
        <is>
          <t>BE01</t>
        </is>
      </c>
      <c r="D25" s="16" t="inlineStr">
        <is>
          <t>Flur</t>
        </is>
      </c>
      <c r="E25" s="16" t="inlineStr">
        <is>
          <t>Wandregal-Würfel schwarz</t>
        </is>
      </c>
      <c r="F25" s="17" t="n">
        <v>2</v>
      </c>
      <c r="G25" s="18" t="inlineStr">
        <is>
          <t>Offene Regalwürfel zur Wandmontage, schwarz</t>
        </is>
      </c>
      <c r="H25" s="16" t="inlineStr">
        <is>
          <t>Möbel</t>
        </is>
      </c>
      <c r="I25" s="16" t="n"/>
      <c r="J25" s="16" t="inlineStr">
        <is>
          <t>C</t>
        </is>
      </c>
      <c r="K25" s="16" t="inlineStr">
        <is>
          <t>Stück</t>
        </is>
      </c>
      <c r="L25" s="19" t="n"/>
      <c r="M25" s="16" t="inlineStr">
        <is>
          <t>gut</t>
        </is>
      </c>
      <c r="N25" s="17" t="n"/>
      <c r="O25" s="20">
        <f>F25-IF(N25="",0,N25)</f>
        <v/>
      </c>
      <c r="P25" s="19" t="inlineStr">
        <is>
          <t>ja</t>
        </is>
      </c>
      <c r="Q25" s="19" t="n"/>
      <c r="R25" s="21" t="n"/>
      <c r="S25" s="21" t="n">
        <v>40</v>
      </c>
      <c r="T25" s="19" t="inlineStr">
        <is>
          <t>Fix</t>
        </is>
      </c>
      <c r="U25" s="19" t="inlineStr">
        <is>
          <t>ok</t>
        </is>
      </c>
      <c r="V25" s="22">
        <f>O25*S25</f>
        <v/>
      </c>
      <c r="W25" s="16" t="inlineStr">
        <is>
          <t>nur Abholung</t>
        </is>
      </c>
      <c r="X25" s="16" t="inlineStr">
        <is>
          <t>F-054</t>
        </is>
      </c>
      <c r="Y25" s="19" t="inlineStr">
        <is>
          <t>ja</t>
        </is>
      </c>
      <c r="Z25" s="19" t="inlineStr">
        <is>
          <t>verfügbar</t>
        </is>
      </c>
      <c r="AA25" s="19" t="n"/>
      <c r="AB25" s="19" t="n"/>
      <c r="AC25" s="19" t="n"/>
      <c r="AD25" s="19" t="n"/>
      <c r="AE25" s="21" t="n"/>
      <c r="AF25" s="22">
        <f>IF(N25="","",N25*AE25)</f>
        <v/>
      </c>
      <c r="AG25" s="19" t="n"/>
      <c r="AH25" s="19" t="n"/>
      <c r="AI25" s="19" t="n"/>
      <c r="AJ25" s="19" t="n"/>
      <c r="AK25" s="19" t="n"/>
      <c r="AL25" s="19" t="n"/>
      <c r="AM25" s="18" t="inlineStr">
        <is>
          <t>bestehend aus 2 Würfeln</t>
        </is>
      </c>
      <c r="AN25" s="23" t="inlineStr">
        <is>
          <t>Sie stehen inzwischen im Atelier (BA08) – die Nummer BE01-03 bleibt.</t>
        </is>
      </c>
    </row>
    <row r="26" ht="98.8" customHeight="1">
      <c r="A26" s="16" t="n"/>
      <c r="B26" s="16" t="inlineStr">
        <is>
          <t>BE06-01</t>
        </is>
      </c>
      <c r="C26" s="16" t="inlineStr">
        <is>
          <t>BE06</t>
        </is>
      </c>
      <c r="D26" s="16" t="inlineStr">
        <is>
          <t>Gruppenraum</t>
        </is>
      </c>
      <c r="E26" s="16" t="inlineStr">
        <is>
          <t>Wandgestell Holz mit Schnüren</t>
        </is>
      </c>
      <c r="F26" s="17" t="n">
        <v>1</v>
      </c>
      <c r="G26" s="18" t="inlineStr">
        <is>
          <t>Holzrahmen mit gespannten Schnüren und Wäscheklammern zum Aufhängen von Bildern</t>
        </is>
      </c>
      <c r="H26" s="16" t="inlineStr">
        <is>
          <t>Kita-Ausstattung</t>
        </is>
      </c>
      <c r="I26" s="16" t="n"/>
      <c r="J26" s="16" t="inlineStr">
        <is>
          <t>C</t>
        </is>
      </c>
      <c r="K26" s="16" t="inlineStr">
        <is>
          <t>Stück</t>
        </is>
      </c>
      <c r="L26" s="19" t="n"/>
      <c r="M26" s="16" t="inlineStr">
        <is>
          <t>gebraucht</t>
        </is>
      </c>
      <c r="N26" s="17" t="n"/>
      <c r="O26" s="20">
        <f>F26-IF(N26="",0,N26)</f>
        <v/>
      </c>
      <c r="P26" s="19" t="inlineStr">
        <is>
          <t>ja</t>
        </is>
      </c>
      <c r="Q26" s="19" t="n"/>
      <c r="R26" s="21" t="n"/>
      <c r="S26" s="21" t="n">
        <v>45</v>
      </c>
      <c r="T26" s="19" t="inlineStr">
        <is>
          <t>Fix</t>
        </is>
      </c>
      <c r="U26" s="19" t="inlineStr">
        <is>
          <t>ok</t>
        </is>
      </c>
      <c r="V26" s="22">
        <f>O26*S26</f>
        <v/>
      </c>
      <c r="W26" s="16" t="inlineStr">
        <is>
          <t>nur Abholung</t>
        </is>
      </c>
      <c r="X26" s="16" t="inlineStr">
        <is>
          <t>F-042</t>
        </is>
      </c>
      <c r="Y26" s="19" t="inlineStr">
        <is>
          <t>ja</t>
        </is>
      </c>
      <c r="Z26" s="19" t="inlineStr">
        <is>
          <t>verfügbar</t>
        </is>
      </c>
      <c r="AA26" s="19" t="n"/>
      <c r="AB26" s="19" t="n"/>
      <c r="AC26" s="19" t="n"/>
      <c r="AD26" s="19" t="n"/>
      <c r="AE26" s="21" t="n"/>
      <c r="AF26" s="22">
        <f>IF(N26="","",N26*AE26)</f>
        <v/>
      </c>
      <c r="AG26" s="19" t="n"/>
      <c r="AH26" s="19" t="n"/>
      <c r="AI26" s="19" t="n"/>
      <c r="AJ26" s="19" t="n"/>
      <c r="AK26" s="19" t="n"/>
      <c r="AL26" s="19" t="n"/>
      <c r="AM26" s="18" t="n"/>
      <c r="AN26" s="23" t="inlineStr">
        <is>
          <t>Notiz aus der ersten Liste: 1 Stück im Bild</t>
        </is>
      </c>
    </row>
    <row r="27" ht="98.8" customHeight="1">
      <c r="A27" s="16" t="n"/>
      <c r="B27" s="16" t="inlineStr">
        <is>
          <t>BE06-02</t>
        </is>
      </c>
      <c r="C27" s="16" t="inlineStr">
        <is>
          <t>BE06</t>
        </is>
      </c>
      <c r="D27" s="16" t="inlineStr">
        <is>
          <t>Gruppenraum</t>
        </is>
      </c>
      <c r="E27" s="16" t="inlineStr">
        <is>
          <t>Designsofa anthrazit</t>
        </is>
      </c>
      <c r="F27" s="17" t="n">
        <v>1</v>
      </c>
      <c r="G27" s="18" t="inlineStr">
        <is>
          <t>Geschwungene Form, Wollstoff anthrazit, dunkle Metallbeine, 3-Sitzer</t>
        </is>
      </c>
      <c r="H27" s="16" t="inlineStr">
        <is>
          <t>Möbel</t>
        </is>
      </c>
      <c r="I27" s="16" t="n"/>
      <c r="J27" s="16" t="inlineStr">
        <is>
          <t>A</t>
        </is>
      </c>
      <c r="K27" s="16" t="inlineStr">
        <is>
          <t>Stück</t>
        </is>
      </c>
      <c r="L27" s="19" t="n"/>
      <c r="M27" s="16" t="inlineStr">
        <is>
          <t>gut</t>
        </is>
      </c>
      <c r="N27" s="17" t="n">
        <v>1</v>
      </c>
      <c r="O27" s="20">
        <f>F27-IF(N27="",0,N27)</f>
        <v/>
      </c>
      <c r="P27" s="19" t="inlineStr">
        <is>
          <t>ja</t>
        </is>
      </c>
      <c r="Q27" s="19" t="inlineStr">
        <is>
          <t>670012</t>
        </is>
      </c>
      <c r="R27" s="21" t="n">
        <v>1198</v>
      </c>
      <c r="S27" s="21" t="n">
        <v>650</v>
      </c>
      <c r="T27" s="19" t="inlineStr">
        <is>
          <t>VHB</t>
        </is>
      </c>
      <c r="U27" s="19" t="inlineStr">
        <is>
          <t>ok</t>
        </is>
      </c>
      <c r="V27" s="22">
        <f>O27*S27</f>
        <v/>
      </c>
      <c r="W27" s="16" t="inlineStr">
        <is>
          <t>nur Abholung</t>
        </is>
      </c>
      <c r="X27" s="16" t="inlineStr">
        <is>
          <t>F-043</t>
        </is>
      </c>
      <c r="Y27" s="19" t="inlineStr">
        <is>
          <t>ja</t>
        </is>
      </c>
      <c r="Z27" s="19" t="inlineStr">
        <is>
          <t>verkauft</t>
        </is>
      </c>
      <c r="AA27" s="19" t="n"/>
      <c r="AB27" s="19" t="n"/>
      <c r="AC27" s="19" t="inlineStr">
        <is>
          <t>Webkatalog</t>
        </is>
      </c>
      <c r="AD27" s="19" t="n"/>
      <c r="AE27" s="21" t="n">
        <v>600</v>
      </c>
      <c r="AF27" s="22">
        <f>IF(N27="","",N27*AE27)</f>
        <v/>
      </c>
      <c r="AG27" s="19" t="inlineStr">
        <is>
          <t>19.10.2026</t>
        </is>
      </c>
      <c r="AH27" s="19" t="inlineStr">
        <is>
          <t>Hagen Rebholz</t>
        </is>
      </c>
      <c r="AI27" s="19" t="inlineStr">
        <is>
          <t>4000133</t>
        </is>
      </c>
      <c r="AJ27" s="19" t="inlineStr">
        <is>
          <t>bezahlt</t>
        </is>
      </c>
      <c r="AK27" s="19" t="n"/>
      <c r="AL27" s="19" t="inlineStr">
        <is>
          <t>21.10.2026 07:30</t>
        </is>
      </c>
      <c r="AM27" s="18" t="n"/>
      <c r="AN27" s="23" t="inlineStr">
        <is>
          <t>Notiz aus der ersten Liste: 1 Sofa im Bild</t>
        </is>
      </c>
    </row>
    <row r="28" ht="98.8" customHeight="1">
      <c r="A28" s="16" t="n"/>
      <c r="B28" s="16" t="inlineStr">
        <is>
          <t>BE10-01</t>
        </is>
      </c>
      <c r="C28" s="16" t="inlineStr">
        <is>
          <t>BE10</t>
        </is>
      </c>
      <c r="D28" s="16" t="inlineStr">
        <is>
          <t>Büro und Besprechung</t>
        </is>
      </c>
      <c r="E28" s="16" t="inlineStr">
        <is>
          <t>LED-Ring-Pendelleuchte</t>
        </is>
      </c>
      <c r="F28" s="17" t="n">
        <v>1</v>
      </c>
      <c r="G28" s="18" t="inlineStr">
        <is>
          <t>Große Pendelleuchte: mehrere beleuchtete Ringe in unterschiedlichen Größen an dünnen Seilen, 2x 80cm Durchmesser, 2x ca. 60cm Durchmesser</t>
        </is>
      </c>
      <c r="H28" s="16" t="inlineStr">
        <is>
          <t>Leuchten</t>
        </is>
      </c>
      <c r="I28" s="16" t="n"/>
      <c r="J28" s="16" t="inlineStr">
        <is>
          <t>A</t>
        </is>
      </c>
      <c r="K28" s="16" t="inlineStr">
        <is>
          <t>Set</t>
        </is>
      </c>
      <c r="L28" s="19" t="n"/>
      <c r="M28" s="16" t="inlineStr">
        <is>
          <t>gut</t>
        </is>
      </c>
      <c r="N28" s="17" t="n">
        <v>1</v>
      </c>
      <c r="O28" s="20">
        <f>F28-IF(N28="",0,N28)</f>
        <v/>
      </c>
      <c r="P28" s="19" t="inlineStr">
        <is>
          <t>ja</t>
        </is>
      </c>
      <c r="Q28" s="19" t="n"/>
      <c r="R28" s="21" t="n"/>
      <c r="S28" s="21" t="n">
        <v>400</v>
      </c>
      <c r="T28" s="19" t="inlineStr">
        <is>
          <t>VHB</t>
        </is>
      </c>
      <c r="U28" s="19" t="inlineStr">
        <is>
          <t>ok</t>
        </is>
      </c>
      <c r="V28" s="22">
        <f>O28*S28</f>
        <v/>
      </c>
      <c r="W28" s="16" t="inlineStr">
        <is>
          <t>nur Abholung</t>
        </is>
      </c>
      <c r="X28" s="16" t="inlineStr">
        <is>
          <t>F-021</t>
        </is>
      </c>
      <c r="Y28" s="19" t="inlineStr">
        <is>
          <t>ja</t>
        </is>
      </c>
      <c r="Z28" s="19" t="inlineStr">
        <is>
          <t>verkauft</t>
        </is>
      </c>
      <c r="AA28" s="19" t="n"/>
      <c r="AB28" s="19" t="n"/>
      <c r="AC28" s="19" t="inlineStr">
        <is>
          <t>Webkatalog</t>
        </is>
      </c>
      <c r="AD28" s="19" t="n"/>
      <c r="AE28" s="21" t="n">
        <v>400</v>
      </c>
      <c r="AF28" s="22">
        <f>IF(N28="","",N28*AE28)</f>
        <v/>
      </c>
      <c r="AG28" s="19" t="inlineStr">
        <is>
          <t>19.10.2026</t>
        </is>
      </c>
      <c r="AH28" s="19" t="inlineStr">
        <is>
          <t>Hagen Rebholz</t>
        </is>
      </c>
      <c r="AI28" s="19" t="inlineStr">
        <is>
          <t>4000133</t>
        </is>
      </c>
      <c r="AJ28" s="19" t="inlineStr">
        <is>
          <t>bezahlt</t>
        </is>
      </c>
      <c r="AK28" s="19" t="n"/>
      <c r="AL28" s="19" t="inlineStr">
        <is>
          <t>21.10.2026 07:30</t>
        </is>
      </c>
      <c r="AM28" s="18" t="inlineStr">
        <is>
          <t>Set aus 4 Leuchten (2 × Ø 80 cm, 2 × Ø ca. 60 cm), nur zusammen.</t>
        </is>
      </c>
      <c r="AN28" s="23" t="inlineStr">
        <is>
          <t>16.10.: alle 4 Leuchten als 1 Set für 400 € an Rebholz (#49, RG 4000133).</t>
        </is>
      </c>
    </row>
    <row r="29" ht="98.8" customHeight="1">
      <c r="A29" s="16" t="n"/>
      <c r="B29" s="16" t="inlineStr">
        <is>
          <t>BE10-02</t>
        </is>
      </c>
      <c r="C29" s="16" t="inlineStr">
        <is>
          <t>BE10</t>
        </is>
      </c>
      <c r="D29" s="16" t="inlineStr">
        <is>
          <t>Büro und Besprechung</t>
        </is>
      </c>
      <c r="E29" s="16" t="inlineStr">
        <is>
          <t>Pachira groß im Übertopf</t>
        </is>
      </c>
      <c r="F29" s="17" t="n">
        <v>1</v>
      </c>
      <c r="G29" s="18" t="inlineStr">
        <is>
          <t>Glückskastanie, große Pflanze, weißer Übertopf</t>
        </is>
      </c>
      <c r="H29" s="16" t="inlineStr">
        <is>
          <t>Pflanzen</t>
        </is>
      </c>
      <c r="I29" s="16" t="n"/>
      <c r="J29" s="16" t="inlineStr">
        <is>
          <t>C</t>
        </is>
      </c>
      <c r="K29" s="16" t="inlineStr">
        <is>
          <t>Stück</t>
        </is>
      </c>
      <c r="L29" s="19" t="n"/>
      <c r="M29" s="16" t="inlineStr">
        <is>
          <t>gut</t>
        </is>
      </c>
      <c r="N29" s="17" t="n"/>
      <c r="O29" s="20">
        <f>F29-IF(N29="",0,N29)</f>
        <v/>
      </c>
      <c r="P29" s="19" t="inlineStr">
        <is>
          <t>ja</t>
        </is>
      </c>
      <c r="Q29" s="19" t="n"/>
      <c r="R29" s="21" t="n"/>
      <c r="S29" s="21" t="n">
        <v>80</v>
      </c>
      <c r="T29" s="19" t="inlineStr">
        <is>
          <t>Fix</t>
        </is>
      </c>
      <c r="U29" s="19" t="inlineStr">
        <is>
          <t>ok</t>
        </is>
      </c>
      <c r="V29" s="22">
        <f>O29*S29</f>
        <v/>
      </c>
      <c r="W29" s="16" t="inlineStr">
        <is>
          <t>nur Abholung</t>
        </is>
      </c>
      <c r="X29" s="16" t="inlineStr">
        <is>
          <t>F-025</t>
        </is>
      </c>
      <c r="Y29" s="19" t="inlineStr">
        <is>
          <t>ja</t>
        </is>
      </c>
      <c r="Z29" s="19" t="inlineStr">
        <is>
          <t>verfügbar</t>
        </is>
      </c>
      <c r="AA29" s="19" t="n"/>
      <c r="AB29" s="19" t="n"/>
      <c r="AC29" s="19" t="n"/>
      <c r="AD29" s="19" t="n"/>
      <c r="AE29" s="21" t="n"/>
      <c r="AF29" s="22">
        <f>IF(N29="","",N29*AE29)</f>
        <v/>
      </c>
      <c r="AG29" s="19" t="n"/>
      <c r="AH29" s="19" t="n"/>
      <c r="AI29" s="19" t="n"/>
      <c r="AJ29" s="19" t="n"/>
      <c r="AK29" s="19" t="n"/>
      <c r="AL29" s="19" t="n"/>
      <c r="AM29" s="18" t="n"/>
      <c r="AN29" s="23" t="inlineStr">
        <is>
          <t>Notiz aus der ersten Liste: 1 Pflanze im Bild</t>
        </is>
      </c>
    </row>
    <row r="30" ht="98.8" customHeight="1">
      <c r="A30" s="16" t="n"/>
      <c r="B30" s="16" t="inlineStr">
        <is>
          <t>BE10-03</t>
        </is>
      </c>
      <c r="C30" s="16" t="inlineStr">
        <is>
          <t>BE10</t>
        </is>
      </c>
      <c r="D30" s="16" t="inlineStr">
        <is>
          <t>Büro und Besprechung</t>
        </is>
      </c>
      <c r="E30" s="16" t="inlineStr">
        <is>
          <t>Moderationswand fahrbar</t>
        </is>
      </c>
      <c r="F30" s="17" t="n">
        <v>1</v>
      </c>
      <c r="G30" s="18" t="inlineStr">
        <is>
          <t>Pinnwand/Stellwand grau, auf Rollen, beidseitig Höhe Wand: 150; Gesamthöhe: 185cm; Breite: 120cm</t>
        </is>
      </c>
      <c r="H30" s="16" t="inlineStr">
        <is>
          <t>Büro</t>
        </is>
      </c>
      <c r="I30" s="16" t="n"/>
      <c r="J30" s="16" t="inlineStr">
        <is>
          <t>B</t>
        </is>
      </c>
      <c r="K30" s="16" t="inlineStr">
        <is>
          <t>Stück</t>
        </is>
      </c>
      <c r="L30" s="19" t="n"/>
      <c r="M30" s="16" t="inlineStr">
        <is>
          <t>gut</t>
        </is>
      </c>
      <c r="N30" s="17" t="n"/>
      <c r="O30" s="20">
        <f>F30-IF(N30="",0,N30)</f>
        <v/>
      </c>
      <c r="P30" s="19" t="inlineStr">
        <is>
          <t>ja</t>
        </is>
      </c>
      <c r="Q30" s="19" t="n"/>
      <c r="R30" s="21" t="n"/>
      <c r="S30" s="21" t="n">
        <v>50</v>
      </c>
      <c r="T30" s="19" t="inlineStr">
        <is>
          <t>Fix</t>
        </is>
      </c>
      <c r="U30" s="19" t="inlineStr">
        <is>
          <t>ok</t>
        </is>
      </c>
      <c r="V30" s="22">
        <f>O30*S30</f>
        <v/>
      </c>
      <c r="W30" s="16" t="inlineStr">
        <is>
          <t>nur Abholung</t>
        </is>
      </c>
      <c r="X30" s="16" t="inlineStr">
        <is>
          <t>F-026</t>
        </is>
      </c>
      <c r="Y30" s="19" t="inlineStr">
        <is>
          <t>ja</t>
        </is>
      </c>
      <c r="Z30" s="19" t="inlineStr">
        <is>
          <t>reserviert</t>
        </is>
      </c>
      <c r="AA30" s="19" t="n"/>
      <c r="AB30" s="19" t="n"/>
      <c r="AC30" s="19" t="inlineStr">
        <is>
          <t>Webkatalog</t>
        </is>
      </c>
      <c r="AD30" s="19" t="inlineStr">
        <is>
          <t>Ricarda König</t>
        </is>
      </c>
      <c r="AE30" s="21" t="n"/>
      <c r="AF30" s="22">
        <f>IF(N30="","",N30*AE30)</f>
        <v/>
      </c>
      <c r="AG30" s="19" t="n"/>
      <c r="AH30" s="19" t="n"/>
      <c r="AI30" s="19" t="inlineStr">
        <is>
          <t>4000143</t>
        </is>
      </c>
      <c r="AJ30" s="19" t="n"/>
      <c r="AK30" s="19" t="n"/>
      <c r="AL30" s="19" t="inlineStr">
        <is>
          <t>16.11.2026 09:00</t>
        </is>
      </c>
      <c r="AM30" s="18" t="n"/>
      <c r="AN30" s="23" t="inlineStr">
        <is>
          <t>Notiz aus der ersten Liste: 1 Stück im Bild</t>
        </is>
      </c>
    </row>
    <row r="31" ht="98.8" customHeight="1">
      <c r="A31" s="16" t="n"/>
      <c r="B31" s="16" t="inlineStr">
        <is>
          <t>BE10-04</t>
        </is>
      </c>
      <c r="C31" s="16" t="inlineStr">
        <is>
          <t>BE10</t>
        </is>
      </c>
      <c r="D31" s="16" t="inlineStr">
        <is>
          <t>Büro und Besprechung</t>
        </is>
      </c>
      <c r="E31" s="16" t="inlineStr">
        <is>
          <t>Besprechungstisch weiß, Hersteller MDF Italia "Tense" groß 100x270cm</t>
        </is>
      </c>
      <c r="F31" s="17" t="n">
        <v>1</v>
      </c>
      <c r="G31" s="18" t="inlineStr">
        <is>
          <t>Konferenztisch Hersteller: MDF Italia "Tense", weiße Platte, für ca. 8-10 Personen</t>
        </is>
      </c>
      <c r="H31" s="16" t="inlineStr">
        <is>
          <t>Büro</t>
        </is>
      </c>
      <c r="I31" s="16" t="n"/>
      <c r="J31" s="16" t="inlineStr">
        <is>
          <t>B</t>
        </is>
      </c>
      <c r="K31" s="16" t="inlineStr">
        <is>
          <t>Stück</t>
        </is>
      </c>
      <c r="L31" s="19" t="n"/>
      <c r="M31" s="16" t="inlineStr">
        <is>
          <t>gut</t>
        </is>
      </c>
      <c r="N31" s="17" t="n"/>
      <c r="O31" s="20">
        <f>F31-IF(N31="",0,N31)</f>
        <v/>
      </c>
      <c r="P31" s="19" t="inlineStr">
        <is>
          <t>entfällt</t>
        </is>
      </c>
      <c r="Q31" s="19" t="n"/>
      <c r="R31" s="21" t="n"/>
      <c r="S31" s="21" t="n">
        <v>2500</v>
      </c>
      <c r="T31" s="19" t="inlineStr">
        <is>
          <t>VHB</t>
        </is>
      </c>
      <c r="U31" s="19" t="n"/>
      <c r="V31" s="22">
        <f>O31*S31</f>
        <v/>
      </c>
      <c r="W31" s="16" t="inlineStr">
        <is>
          <t>nur Abholung</t>
        </is>
      </c>
      <c r="X31" s="16" t="inlineStr">
        <is>
          <t>F-616</t>
        </is>
      </c>
      <c r="Y31" s="19" t="inlineStr">
        <is>
          <t>ja</t>
        </is>
      </c>
      <c r="Z31" s="19" t="inlineStr">
        <is>
          <t>verfügbar</t>
        </is>
      </c>
      <c r="AA31" s="19" t="inlineStr">
        <is>
          <t>MDF Italia</t>
        </is>
      </c>
      <c r="AB31" s="19" t="n"/>
      <c r="AC31" s="19" t="n"/>
      <c r="AD31" s="19" t="n"/>
      <c r="AE31" s="21" t="n"/>
      <c r="AF31" s="22">
        <f>IF(N31="","",N31*AE31)</f>
        <v/>
      </c>
      <c r="AG31" s="19" t="n"/>
      <c r="AH31" s="19" t="n"/>
      <c r="AI31" s="19" t="n"/>
      <c r="AJ31" s="19" t="n"/>
      <c r="AK31" s="19" t="n"/>
      <c r="AL31" s="19" t="n"/>
      <c r="AM31" s="18" t="n"/>
      <c r="AN31" s="23" t="inlineStr">
        <is>
          <t>Neues Foto F-616 (Durchsicht 01.10.2026). Entfällt laut Durchsicht 05.10.2026.</t>
        </is>
      </c>
    </row>
    <row r="32" ht="98.8" customHeight="1">
      <c r="A32" s="16" t="n"/>
      <c r="B32" s="16" t="inlineStr">
        <is>
          <t>BU04-01</t>
        </is>
      </c>
      <c r="C32" s="16" t="inlineStr">
        <is>
          <t>BU04</t>
        </is>
      </c>
      <c r="D32" s="16" t="inlineStr">
        <is>
          <t>Gruppenraum</t>
        </is>
      </c>
      <c r="E32" s="16" t="inlineStr">
        <is>
          <t>Crassula im Topf</t>
        </is>
      </c>
      <c r="F32" s="17" t="n">
        <v>2</v>
      </c>
      <c r="G32" s="18" t="inlineStr">
        <is>
          <t>Geldbaum, Zimmerpflanze im weißen Topf</t>
        </is>
      </c>
      <c r="H32" s="16" t="inlineStr">
        <is>
          <t>Pflanzen</t>
        </is>
      </c>
      <c r="I32" s="16" t="n"/>
      <c r="J32" s="16" t="inlineStr">
        <is>
          <t>C</t>
        </is>
      </c>
      <c r="K32" s="16" t="inlineStr">
        <is>
          <t>Stück</t>
        </is>
      </c>
      <c r="L32" s="19" t="n"/>
      <c r="M32" s="16" t="inlineStr">
        <is>
          <t>gut</t>
        </is>
      </c>
      <c r="N32" s="17" t="n"/>
      <c r="O32" s="20">
        <f>F32-IF(N32="",0,N32)</f>
        <v/>
      </c>
      <c r="P32" s="19" t="inlineStr">
        <is>
          <t>ja</t>
        </is>
      </c>
      <c r="Q32" s="19" t="n"/>
      <c r="R32" s="21" t="n"/>
      <c r="S32" s="21" t="n">
        <v>15</v>
      </c>
      <c r="T32" s="19" t="inlineStr">
        <is>
          <t>Fix</t>
        </is>
      </c>
      <c r="U32" s="19" t="inlineStr">
        <is>
          <t>ok</t>
        </is>
      </c>
      <c r="V32" s="22">
        <f>O32*S32</f>
        <v/>
      </c>
      <c r="W32" s="16" t="inlineStr">
        <is>
          <t>nur Abholung</t>
        </is>
      </c>
      <c r="X32" s="16" t="inlineStr">
        <is>
          <t>F-078</t>
        </is>
      </c>
      <c r="Y32" s="19" t="inlineStr">
        <is>
          <t>ja</t>
        </is>
      </c>
      <c r="Z32" s="19" t="inlineStr">
        <is>
          <t>verfügbar</t>
        </is>
      </c>
      <c r="AA32" s="19" t="n"/>
      <c r="AB32" s="19" t="n"/>
      <c r="AC32" s="19" t="n"/>
      <c r="AD32" s="19" t="n"/>
      <c r="AE32" s="21" t="n"/>
      <c r="AF32" s="22">
        <f>IF(N32="","",N32*AE32)</f>
        <v/>
      </c>
      <c r="AG32" s="19" t="n"/>
      <c r="AH32" s="19" t="n"/>
      <c r="AI32" s="19" t="n"/>
      <c r="AJ32" s="19" t="n"/>
      <c r="AK32" s="19" t="n"/>
      <c r="AL32" s="19" t="n"/>
      <c r="AM32" s="18" t="n"/>
      <c r="AN32" s="23" t="inlineStr">
        <is>
          <t>Notiz aus der ersten Liste: 1 Pflanze im Bild</t>
        </is>
      </c>
    </row>
    <row r="33" ht="98.8" customHeight="1">
      <c r="A33" s="16" t="n"/>
      <c r="B33" s="16" t="inlineStr">
        <is>
          <t>BU04-02</t>
        </is>
      </c>
      <c r="C33" s="16" t="inlineStr">
        <is>
          <t>BU04</t>
        </is>
      </c>
      <c r="D33" s="16" t="inlineStr">
        <is>
          <t>Gruppenraum</t>
        </is>
      </c>
      <c r="E33" s="16" t="inlineStr">
        <is>
          <t>Pflanzkübel Raumteiler weiß Hochglanz</t>
        </is>
      </c>
      <c r="F33" s="17" t="n">
        <v>1</v>
      </c>
      <c r="G33" s="18" t="inlineStr">
        <is>
          <t>Rechteckiger Pflanzkübel als Raumteiler, weiß hochglanz, ca. 80 x 30 x 80 cm</t>
        </is>
      </c>
      <c r="H33" s="16" t="inlineStr">
        <is>
          <t>Pflanzen</t>
        </is>
      </c>
      <c r="I33" s="16" t="n"/>
      <c r="J33" s="16" t="inlineStr">
        <is>
          <t>B</t>
        </is>
      </c>
      <c r="K33" s="16" t="inlineStr">
        <is>
          <t>Stück</t>
        </is>
      </c>
      <c r="L33" s="19" t="n"/>
      <c r="M33" s="16" t="inlineStr">
        <is>
          <t>gut</t>
        </is>
      </c>
      <c r="N33" s="17" t="n"/>
      <c r="O33" s="20">
        <f>F33-IF(N33="",0,N33)</f>
        <v/>
      </c>
      <c r="P33" s="19" t="inlineStr">
        <is>
          <t>ja</t>
        </is>
      </c>
      <c r="Q33" s="19" t="n"/>
      <c r="R33" s="21" t="n"/>
      <c r="S33" s="21" t="n">
        <v>150</v>
      </c>
      <c r="T33" s="19" t="inlineStr">
        <is>
          <t>Fix</t>
        </is>
      </c>
      <c r="U33" s="19" t="inlineStr">
        <is>
          <t>ok</t>
        </is>
      </c>
      <c r="V33" s="22">
        <f>O33*S33</f>
        <v/>
      </c>
      <c r="W33" s="16" t="inlineStr">
        <is>
          <t>nur Abholung</t>
        </is>
      </c>
      <c r="X33" s="16" t="inlineStr">
        <is>
          <t>F-079</t>
        </is>
      </c>
      <c r="Y33" s="19" t="inlineStr">
        <is>
          <t>ja</t>
        </is>
      </c>
      <c r="Z33" s="19" t="inlineStr">
        <is>
          <t>verfügbar</t>
        </is>
      </c>
      <c r="AA33" s="19" t="n"/>
      <c r="AB33" s="19" t="n"/>
      <c r="AC33" s="19" t="n"/>
      <c r="AD33" s="19" t="n"/>
      <c r="AE33" s="21" t="n"/>
      <c r="AF33" s="22">
        <f>IF(N33="","",N33*AE33)</f>
        <v/>
      </c>
      <c r="AG33" s="19" t="n"/>
      <c r="AH33" s="19" t="n"/>
      <c r="AI33" s="19" t="n"/>
      <c r="AJ33" s="19" t="n"/>
      <c r="AK33" s="19" t="n"/>
      <c r="AL33" s="19" t="n"/>
      <c r="AM33" s="18" t="inlineStr">
        <is>
          <t>inkl. Bepflanzung</t>
        </is>
      </c>
      <c r="AN33" s="23" t="inlineStr">
        <is>
          <t>Der Kübel steht inzwischen im Schlafraum 5 (NU04) – die Nummer BU04-02 bleibt.</t>
        </is>
      </c>
    </row>
    <row r="34" ht="98.8" customHeight="1">
      <c r="A34" s="16" t="n"/>
      <c r="B34" s="16" t="inlineStr">
        <is>
          <t>BU04-03</t>
        </is>
      </c>
      <c r="C34" s="16" t="inlineStr">
        <is>
          <t>BU04</t>
        </is>
      </c>
      <c r="D34" s="16" t="inlineStr">
        <is>
          <t>Gruppenraum</t>
        </is>
      </c>
      <c r="E34" s="16" t="inlineStr">
        <is>
          <t>Hochflorteppich beige, rund</t>
        </is>
      </c>
      <c r="F34" s="17" t="n">
        <v>2</v>
      </c>
      <c r="G34" s="18" t="inlineStr">
        <is>
          <t>Runder Hochflorteppich in Beige, 100 % Polypropylen, Flor hoch. Etikett auf der Unterseite: IKEA, 195 cm Durchmesser, 9,85 kg.</t>
        </is>
      </c>
      <c r="H34" s="16" t="inlineStr">
        <is>
          <t>Textilien</t>
        </is>
      </c>
      <c r="I34" s="16" t="inlineStr">
        <is>
          <t>NU02-10</t>
        </is>
      </c>
      <c r="J34" s="16" t="inlineStr">
        <is>
          <t>C</t>
        </is>
      </c>
      <c r="K34" s="16" t="inlineStr">
        <is>
          <t>Stück</t>
        </is>
      </c>
      <c r="L34" s="19" t="inlineStr">
        <is>
          <t>Ø 195 cm</t>
        </is>
      </c>
      <c r="M34" s="16" t="inlineStr">
        <is>
          <t>gebraucht</t>
        </is>
      </c>
      <c r="N34" s="17" t="n"/>
      <c r="O34" s="20">
        <f>F34-IF(N34="",0,N34)</f>
        <v/>
      </c>
      <c r="P34" s="19" t="inlineStr">
        <is>
          <t>ja</t>
        </is>
      </c>
      <c r="Q34" s="19" t="n"/>
      <c r="R34" s="21" t="n"/>
      <c r="S34" s="21" t="n">
        <v>40</v>
      </c>
      <c r="T34" s="19" t="inlineStr">
        <is>
          <t>Fix</t>
        </is>
      </c>
      <c r="U34" s="19" t="inlineStr">
        <is>
          <t>ok</t>
        </is>
      </c>
      <c r="V34" s="22">
        <f>O34*S34</f>
        <v/>
      </c>
      <c r="W34" s="16" t="inlineStr">
        <is>
          <t>nur Abholung</t>
        </is>
      </c>
      <c r="X34" s="16" t="inlineStr">
        <is>
          <t>F-150</t>
        </is>
      </c>
      <c r="Y34" s="19" t="inlineStr">
        <is>
          <t>ja</t>
        </is>
      </c>
      <c r="Z34" s="19" t="inlineStr">
        <is>
          <t>verfügbar</t>
        </is>
      </c>
      <c r="AA34" s="19" t="inlineStr">
        <is>
          <t>IKEA</t>
        </is>
      </c>
      <c r="AB34" s="19" t="n"/>
      <c r="AC34" s="19" t="n"/>
      <c r="AD34" s="19" t="n"/>
      <c r="AE34" s="21" t="n"/>
      <c r="AF34" s="22">
        <f>IF(N34="","",N34*AE34)</f>
        <v/>
      </c>
      <c r="AG34" s="19" t="n"/>
      <c r="AH34" s="19" t="n"/>
      <c r="AI34" s="19" t="n"/>
      <c r="AJ34" s="19" t="n"/>
      <c r="AK34" s="19" t="n"/>
      <c r="AL34" s="19" t="n"/>
      <c r="AM34" s="18" t="n"/>
      <c r="AN34" s="23" t="inlineStr">
        <is>
          <t>Zusammengefasste Position – Post-it-Nummer im zweiten Raum: NU02-10. Frueherer Mengenhinweis: 2 Teppiche insgesamt: einer im Gruppenraum (BU04-03) und einer im Gruppenraum 5 (dort mit NU02-10 beschriftet).</t>
        </is>
      </c>
    </row>
    <row r="35" ht="98.8" customHeight="1">
      <c r="A35" s="16" t="n"/>
      <c r="B35" s="16" t="inlineStr">
        <is>
          <t>BU04-04</t>
        </is>
      </c>
      <c r="C35" s="16" t="inlineStr">
        <is>
          <t>BU04</t>
        </is>
      </c>
      <c r="D35" s="16" t="inlineStr">
        <is>
          <t>Gruppenraum</t>
        </is>
      </c>
      <c r="E35" s="16" t="inlineStr">
        <is>
          <t>Regal weiß, 4 Fächer (IKEA Kallax)</t>
        </is>
      </c>
      <c r="F35" s="17" t="n">
        <v>4</v>
      </c>
      <c r="G35" s="18" t="inlineStr">
        <is>
          <t>IKEA Kallax 2x2, weiß, vier Fächer.</t>
        </is>
      </c>
      <c r="H35" s="16" t="inlineStr">
        <is>
          <t>Möbel</t>
        </is>
      </c>
      <c r="I35" s="16" t="inlineStr">
        <is>
          <t>NU02-06</t>
        </is>
      </c>
      <c r="J35" s="16" t="inlineStr">
        <is>
          <t>B</t>
        </is>
      </c>
      <c r="K35" s="16" t="inlineStr">
        <is>
          <t>Stück</t>
        </is>
      </c>
      <c r="L35" s="19" t="n"/>
      <c r="M35" s="16" t="inlineStr">
        <is>
          <t>gebraucht</t>
        </is>
      </c>
      <c r="N35" s="17" t="n"/>
      <c r="O35" s="20">
        <f>F35-IF(N35="",0,N35)</f>
        <v/>
      </c>
      <c r="P35" s="19" t="inlineStr">
        <is>
          <t>ja</t>
        </is>
      </c>
      <c r="Q35" s="19" t="n"/>
      <c r="R35" s="21" t="n"/>
      <c r="S35" s="21" t="n">
        <v>45</v>
      </c>
      <c r="T35" s="19" t="inlineStr">
        <is>
          <t>Fix</t>
        </is>
      </c>
      <c r="U35" s="19" t="inlineStr">
        <is>
          <t>ok</t>
        </is>
      </c>
      <c r="V35" s="22">
        <f>O35*S35</f>
        <v/>
      </c>
      <c r="W35" s="16" t="inlineStr">
        <is>
          <t>nur Abholung</t>
        </is>
      </c>
      <c r="X35" s="16" t="inlineStr">
        <is>
          <t>F-080</t>
        </is>
      </c>
      <c r="Y35" s="19" t="inlineStr">
        <is>
          <t>ja</t>
        </is>
      </c>
      <c r="Z35" s="19" t="inlineStr">
        <is>
          <t>verfügbar</t>
        </is>
      </c>
      <c r="AA35" s="19" t="inlineStr">
        <is>
          <t>IKEA</t>
        </is>
      </c>
      <c r="AB35" s="19" t="n"/>
      <c r="AC35" s="19" t="n"/>
      <c r="AD35" s="19" t="n"/>
      <c r="AE35" s="21" t="n"/>
      <c r="AF35" s="22">
        <f>IF(N35="","",N35*AE35)</f>
        <v/>
      </c>
      <c r="AG35" s="19" t="n"/>
      <c r="AH35" s="19" t="n"/>
      <c r="AI35" s="19" t="n"/>
      <c r="AJ35" s="19" t="n"/>
      <c r="AK35" s="19" t="n"/>
      <c r="AL35" s="19" t="n"/>
      <c r="AM35" s="18" t="n"/>
      <c r="AN35" s="23" t="inlineStr">
        <is>
          <t>Zusammengefasste Position – Post-it-Nummer im zweiten Raum: NU02-06. Frueherer Mengenhinweis: 4 Regale insgesamt: 2 im Gruppenraum (BU04-04) und 2 im Gruppenraum 5 (dort mit NU02-06 beschriftet).</t>
        </is>
      </c>
    </row>
    <row r="36" ht="98.8" customHeight="1">
      <c r="A36" s="16" t="n"/>
      <c r="B36" s="16" t="inlineStr">
        <is>
          <t>K-117</t>
        </is>
      </c>
      <c r="C36" s="16" t="inlineStr">
        <is>
          <t>BU04</t>
        </is>
      </c>
      <c r="D36" s="16" t="inlineStr">
        <is>
          <t>Gruppenraum</t>
        </is>
      </c>
      <c r="E36" s="16" t="inlineStr">
        <is>
          <t>Wanddeko Fadenbilder</t>
        </is>
      </c>
      <c r="F36" s="17" t="n">
        <v>5</v>
      </c>
      <c r="G36" s="18" t="inlineStr">
        <is>
          <t>Fadenbilder auf Holzreifen, ohne Spiegelelemente; rot und schwarz; unterschiedliche Durchmesser</t>
        </is>
      </c>
      <c r="H36" s="16" t="inlineStr">
        <is>
          <t>Deko</t>
        </is>
      </c>
      <c r="I36" s="16" t="n"/>
      <c r="J36" s="16" t="inlineStr">
        <is>
          <t>C</t>
        </is>
      </c>
      <c r="K36" s="16" t="inlineStr">
        <is>
          <t>Set</t>
        </is>
      </c>
      <c r="L36" s="19" t="n"/>
      <c r="M36" s="16" t="inlineStr">
        <is>
          <t>gut</t>
        </is>
      </c>
      <c r="N36" s="17" t="n"/>
      <c r="O36" s="20">
        <f>F36-IF(N36="",0,N36)</f>
        <v/>
      </c>
      <c r="P36" s="19" t="inlineStr">
        <is>
          <t>nein</t>
        </is>
      </c>
      <c r="Q36" s="19" t="n"/>
      <c r="R36" s="21" t="n"/>
      <c r="S36" s="21" t="n">
        <v>10</v>
      </c>
      <c r="T36" s="19" t="inlineStr">
        <is>
          <t>Fix</t>
        </is>
      </c>
      <c r="U36" s="19" t="n"/>
      <c r="V36" s="22">
        <f>O36*S36</f>
        <v/>
      </c>
      <c r="W36" s="16" t="inlineStr">
        <is>
          <t>nur Abholung</t>
        </is>
      </c>
      <c r="X36" s="16" t="inlineStr">
        <is>
          <t>F-081</t>
        </is>
      </c>
      <c r="Y36" s="19" t="inlineStr">
        <is>
          <t>nein</t>
        </is>
      </c>
      <c r="Z36" s="19" t="inlineStr">
        <is>
          <t>entfällt</t>
        </is>
      </c>
      <c r="AA36" s="19" t="n"/>
      <c r="AB36" s="19" t="n"/>
      <c r="AC36" s="19" t="n"/>
      <c r="AD36" s="19" t="n"/>
      <c r="AE36" s="21" t="n"/>
      <c r="AF36" s="22">
        <f>IF(N36="","",N36*AE36)</f>
        <v/>
      </c>
      <c r="AG36" s="19" t="n"/>
      <c r="AH36" s="19" t="n"/>
      <c r="AI36" s="19" t="n"/>
      <c r="AJ36" s="19" t="n"/>
      <c r="AK36" s="19" t="n"/>
      <c r="AL36" s="19" t="n"/>
      <c r="AM36" s="18" t="inlineStr">
        <is>
          <t>1 Set im Bild</t>
        </is>
      </c>
      <c r="AN36" s="23" t="inlineStr">
        <is>
          <t>Nicht mehr vorhanden – von der Nutzerin am 23.09.2026 bestaetigt. Frueher BU04-05 / K-117; die Nummer BU04-05 klebt jetzt auf den Hochstuehlen. | 12.10.2026: Nummer BU04-16 an das Steckspielzeug abgegeben (Post-it klebt dort), diese entfallene Position trägt wieder ihre alte Nummer K-117.</t>
        </is>
      </c>
    </row>
    <row r="37" ht="98.8" customHeight="1">
      <c r="A37" s="16" t="n"/>
      <c r="B37" s="16" t="inlineStr">
        <is>
          <t>BU09-01</t>
        </is>
      </c>
      <c r="C37" s="16" t="inlineStr">
        <is>
          <t>BU09</t>
        </is>
      </c>
      <c r="D37" s="16" t="inlineStr">
        <is>
          <t>Werkraum</t>
        </is>
      </c>
      <c r="E37" s="16" t="inlineStr">
        <is>
          <t>Wurzelholz-Schale groß</t>
        </is>
      </c>
      <c r="F37" s="17" t="n">
        <v>1</v>
      </c>
      <c r="G37" s="18" t="inlineStr">
        <is>
          <t>Dekoschale aus einem Wurzelstück, Teak, ca. 50 cm</t>
        </is>
      </c>
      <c r="H37" s="16" t="inlineStr">
        <is>
          <t>Deko</t>
        </is>
      </c>
      <c r="I37" s="16" t="n"/>
      <c r="J37" s="16" t="inlineStr">
        <is>
          <t>B</t>
        </is>
      </c>
      <c r="K37" s="16" t="inlineStr">
        <is>
          <t>Stück</t>
        </is>
      </c>
      <c r="L37" s="19" t="n"/>
      <c r="M37" s="16" t="inlineStr">
        <is>
          <t>gut</t>
        </is>
      </c>
      <c r="N37" s="17" t="n"/>
      <c r="O37" s="20">
        <f>F37-IF(N37="",0,N37)</f>
        <v/>
      </c>
      <c r="P37" s="19" t="inlineStr">
        <is>
          <t>ja</t>
        </is>
      </c>
      <c r="Q37" s="19" t="n"/>
      <c r="R37" s="21" t="n"/>
      <c r="S37" s="21" t="n">
        <v>90</v>
      </c>
      <c r="T37" s="19" t="inlineStr">
        <is>
          <t>Fix</t>
        </is>
      </c>
      <c r="U37" s="19" t="inlineStr">
        <is>
          <t>ok</t>
        </is>
      </c>
      <c r="V37" s="22">
        <f>O37*S37</f>
        <v/>
      </c>
      <c r="W37" s="16" t="inlineStr">
        <is>
          <t>nur Abholung</t>
        </is>
      </c>
      <c r="X37" s="16" t="inlineStr">
        <is>
          <t>F-082</t>
        </is>
      </c>
      <c r="Y37" s="19" t="inlineStr">
        <is>
          <t>ja</t>
        </is>
      </c>
      <c r="Z37" s="19" t="inlineStr">
        <is>
          <t>verfügbar</t>
        </is>
      </c>
      <c r="AA37" s="19" t="n"/>
      <c r="AB37" s="19" t="n"/>
      <c r="AC37" s="19" t="n"/>
      <c r="AD37" s="19" t="n"/>
      <c r="AE37" s="21" t="n"/>
      <c r="AF37" s="22">
        <f>IF(N37="","",N37*AE37)</f>
        <v/>
      </c>
      <c r="AG37" s="19" t="n"/>
      <c r="AH37" s="19" t="n"/>
      <c r="AI37" s="19" t="n"/>
      <c r="AJ37" s="19" t="n"/>
      <c r="AK37" s="19" t="n"/>
      <c r="AL37" s="19" t="n"/>
      <c r="AM37" s="18" t="n"/>
      <c r="AN37" s="23" t="inlineStr">
        <is>
          <t>Notiz aus der ersten Liste: 1 Stück im Bild</t>
        </is>
      </c>
    </row>
    <row r="38" ht="98.8" customHeight="1">
      <c r="A38" s="16" t="n"/>
      <c r="B38" s="16" t="inlineStr">
        <is>
          <t>BU09-02</t>
        </is>
      </c>
      <c r="C38" s="16" t="inlineStr">
        <is>
          <t>BU09</t>
        </is>
      </c>
      <c r="D38" s="16" t="inlineStr">
        <is>
          <t>Werkraum</t>
        </is>
      </c>
      <c r="E38" s="16" t="inlineStr">
        <is>
          <t>Konvolut Baumscheiben und Holzscheiben</t>
        </is>
      </c>
      <c r="F38" s="17" t="n">
        <v>1</v>
      </c>
      <c r="G38" s="18" t="inlineStr">
        <is>
          <t>Baumscheiben verschiedener Größen und Holzarten, Bastelmaterial ca. 44 grössere mit Durchmesser zwischen 15 und35cm; 35 Stück mit durchmeser ca. 10-15cm</t>
        </is>
      </c>
      <c r="H38" s="16" t="inlineStr">
        <is>
          <t>Verbrauchsmaterial</t>
        </is>
      </c>
      <c r="I38" s="16" t="n"/>
      <c r="J38" s="16" t="inlineStr">
        <is>
          <t>C</t>
        </is>
      </c>
      <c r="K38" s="16" t="inlineStr">
        <is>
          <t>Konvolut</t>
        </is>
      </c>
      <c r="L38" s="19" t="n"/>
      <c r="M38" s="16" t="inlineStr">
        <is>
          <t>gut</t>
        </is>
      </c>
      <c r="N38" s="17" t="n">
        <v>1</v>
      </c>
      <c r="O38" s="20">
        <f>F38-IF(N38="",0,N38)</f>
        <v/>
      </c>
      <c r="P38" s="19" t="inlineStr">
        <is>
          <t>ja</t>
        </is>
      </c>
      <c r="Q38" s="19" t="n"/>
      <c r="R38" s="21" t="n"/>
      <c r="S38" s="21" t="n">
        <v>40</v>
      </c>
      <c r="T38" s="19" t="inlineStr">
        <is>
          <t>Fix</t>
        </is>
      </c>
      <c r="U38" s="19" t="inlineStr">
        <is>
          <t>ok</t>
        </is>
      </c>
      <c r="V38" s="22">
        <f>O38*S38</f>
        <v/>
      </c>
      <c r="W38" s="16" t="inlineStr">
        <is>
          <t>nur Abholung</t>
        </is>
      </c>
      <c r="X38" s="16" t="inlineStr">
        <is>
          <t>F-085</t>
        </is>
      </c>
      <c r="Y38" s="19" t="inlineStr">
        <is>
          <t>ja</t>
        </is>
      </c>
      <c r="Z38" s="19" t="inlineStr">
        <is>
          <t>verkauft</t>
        </is>
      </c>
      <c r="AA38" s="19" t="n"/>
      <c r="AB38" s="19" t="n"/>
      <c r="AC38" s="19" t="inlineStr">
        <is>
          <t>Webkatalog</t>
        </is>
      </c>
      <c r="AD38" s="19" t="n"/>
      <c r="AE38" s="21" t="n">
        <v>40</v>
      </c>
      <c r="AF38" s="22">
        <f>IF(N38="","",N38*AE38)</f>
        <v/>
      </c>
      <c r="AG38" s="19" t="inlineStr">
        <is>
          <t>19.10.2026</t>
        </is>
      </c>
      <c r="AH38" s="19" t="inlineStr">
        <is>
          <t>Sandra Ziegler</t>
        </is>
      </c>
      <c r="AI38" s="19" t="inlineStr">
        <is>
          <t>4000123</t>
        </is>
      </c>
      <c r="AJ38" s="19" t="inlineStr">
        <is>
          <t>bezahlt</t>
        </is>
      </c>
      <c r="AK38" s="19" t="n"/>
      <c r="AL38" s="19" t="inlineStr">
        <is>
          <t>20.10.2026 14:15</t>
        </is>
      </c>
      <c r="AM38" s="18" t="inlineStr">
        <is>
          <t>Mehrere Kisten mit Baum- und Holzscheiben in verschiedenen Größen</t>
        </is>
      </c>
      <c r="AN38" s="23" t="inlineStr">
        <is>
          <t>Notiz aus der ersten Liste: mehrere Kisten im Bild</t>
        </is>
      </c>
    </row>
    <row r="39" ht="98.8" customHeight="1">
      <c r="A39" s="16" t="n"/>
      <c r="B39" s="16" t="inlineStr">
        <is>
          <t>BU09-03</t>
        </is>
      </c>
      <c r="C39" s="16" t="inlineStr">
        <is>
          <t>BU09</t>
        </is>
      </c>
      <c r="D39" s="16" t="inlineStr">
        <is>
          <t>Werkraum</t>
        </is>
      </c>
      <c r="E39" s="16" t="inlineStr">
        <is>
          <t>Kreidetafel in Hausform</t>
        </is>
      </c>
      <c r="F39" s="17" t="n">
        <v>3</v>
      </c>
      <c r="G39" s="18" t="inlineStr">
        <is>
          <t>Tafelfolie/Kreidetafel in Hausform, beschriftbar</t>
        </is>
      </c>
      <c r="H39" s="16" t="inlineStr">
        <is>
          <t>Kita-Ausstattung</t>
        </is>
      </c>
      <c r="I39" s="16" t="n"/>
      <c r="J39" s="16" t="inlineStr">
        <is>
          <t>C</t>
        </is>
      </c>
      <c r="K39" s="16" t="inlineStr">
        <is>
          <t>Stück</t>
        </is>
      </c>
      <c r="L39" s="19" t="n"/>
      <c r="M39" s="16" t="inlineStr">
        <is>
          <t>gut</t>
        </is>
      </c>
      <c r="N39" s="17" t="n"/>
      <c r="O39" s="20">
        <f>F39-IF(N39="",0,N39)</f>
        <v/>
      </c>
      <c r="P39" s="19" t="inlineStr">
        <is>
          <t>ja</t>
        </is>
      </c>
      <c r="Q39" s="19" t="n"/>
      <c r="R39" s="21" t="n"/>
      <c r="S39" s="21" t="n">
        <v>10</v>
      </c>
      <c r="T39" s="19" t="inlineStr">
        <is>
          <t>Fix</t>
        </is>
      </c>
      <c r="U39" s="19" t="inlineStr">
        <is>
          <t>ok</t>
        </is>
      </c>
      <c r="V39" s="22">
        <f>O39*S39</f>
        <v/>
      </c>
      <c r="W39" s="16" t="inlineStr">
        <is>
          <t>nur Abholung</t>
        </is>
      </c>
      <c r="X39" s="16" t="inlineStr">
        <is>
          <t>F-089</t>
        </is>
      </c>
      <c r="Y39" s="19" t="inlineStr">
        <is>
          <t>ja</t>
        </is>
      </c>
      <c r="Z39" s="19" t="inlineStr">
        <is>
          <t>verfügbar</t>
        </is>
      </c>
      <c r="AA39" s="19" t="n"/>
      <c r="AB39" s="19" t="n"/>
      <c r="AC39" s="19" t="n"/>
      <c r="AD39" s="19" t="n"/>
      <c r="AE39" s="21" t="n"/>
      <c r="AF39" s="22">
        <f>IF(N39="","",N39*AE39)</f>
        <v/>
      </c>
      <c r="AG39" s="19" t="n"/>
      <c r="AH39" s="19" t="n"/>
      <c r="AI39" s="19" t="n"/>
      <c r="AJ39" s="19" t="n"/>
      <c r="AK39" s="19" t="n"/>
      <c r="AL39" s="19" t="n"/>
      <c r="AM39" s="18" t="n"/>
      <c r="AN39" s="23" t="inlineStr">
        <is>
          <t>Notiz aus der ersten Liste: 1 Stück im Bild</t>
        </is>
      </c>
    </row>
    <row r="40" ht="98.8" customHeight="1">
      <c r="A40" s="16" t="n"/>
      <c r="B40" s="16" t="inlineStr">
        <is>
          <t>GA01-01</t>
        </is>
      </c>
      <c r="C40" s="16" t="inlineStr">
        <is>
          <t>GA01</t>
        </is>
      </c>
      <c r="D40" s="16" t="inlineStr">
        <is>
          <t>Garten</t>
        </is>
      </c>
      <c r="E40" s="16" t="inlineStr">
        <is>
          <t>Holz-Wellenliege, Doppelliege</t>
        </is>
      </c>
      <c r="F40" s="17" t="n">
        <v>1</v>
      </c>
      <c r="G40" s="18" t="inlineStr">
        <is>
          <t>Geschwungene Doppelliege aus Holzlatten, ca. 200 cm breit,</t>
        </is>
      </c>
      <c r="H40" s="16" t="inlineStr">
        <is>
          <t>Garten</t>
        </is>
      </c>
      <c r="I40" s="16" t="n"/>
      <c r="J40" s="16" t="inlineStr">
        <is>
          <t>A</t>
        </is>
      </c>
      <c r="K40" s="16" t="inlineStr">
        <is>
          <t>Stück</t>
        </is>
      </c>
      <c r="L40" s="19" t="n"/>
      <c r="M40" s="16" t="inlineStr">
        <is>
          <t>gut</t>
        </is>
      </c>
      <c r="N40" s="17" t="n"/>
      <c r="O40" s="20">
        <f>F40-IF(N40="",0,N40)</f>
        <v/>
      </c>
      <c r="P40" s="19" t="inlineStr">
        <is>
          <t>ja</t>
        </is>
      </c>
      <c r="Q40" s="19" t="n"/>
      <c r="R40" s="21" t="n"/>
      <c r="S40" s="21" t="n">
        <v>850</v>
      </c>
      <c r="T40" s="19" t="inlineStr">
        <is>
          <t>VHB</t>
        </is>
      </c>
      <c r="U40" s="19" t="inlineStr">
        <is>
          <t>ok</t>
        </is>
      </c>
      <c r="V40" s="22">
        <f>O40*S40</f>
        <v/>
      </c>
      <c r="W40" s="16" t="inlineStr">
        <is>
          <t>nur Abholung</t>
        </is>
      </c>
      <c r="X40" s="16" t="inlineStr">
        <is>
          <t>F-111</t>
        </is>
      </c>
      <c r="Y40" s="19" t="inlineStr">
        <is>
          <t>ja</t>
        </is>
      </c>
      <c r="Z40" s="19" t="inlineStr">
        <is>
          <t>verfügbar</t>
        </is>
      </c>
      <c r="AA40" s="19" t="n"/>
      <c r="AB40" s="19" t="inlineStr">
        <is>
          <t>Außenbereich</t>
        </is>
      </c>
      <c r="AC40" s="19" t="n"/>
      <c r="AD40" s="19" t="n"/>
      <c r="AE40" s="21" t="n"/>
      <c r="AF40" s="22">
        <f>IF(N40="","",N40*AE40)</f>
        <v/>
      </c>
      <c r="AG40" s="19" t="n"/>
      <c r="AH40" s="19" t="n"/>
      <c r="AI40" s="19" t="n"/>
      <c r="AJ40" s="19" t="n"/>
      <c r="AK40" s="19" t="n"/>
      <c r="AL40" s="19" t="n"/>
      <c r="AM40" s="18" t="n"/>
      <c r="AN40" s="23" t="inlineStr">
        <is>
          <t>Notiz aus der ersten Liste: 1 Liege im Bild</t>
        </is>
      </c>
    </row>
    <row r="41" ht="98.8" customHeight="1">
      <c r="A41" s="16" t="n"/>
      <c r="B41" s="16" t="inlineStr">
        <is>
          <t>K-002</t>
        </is>
      </c>
      <c r="C41" s="16" t="inlineStr">
        <is>
          <t>NU02</t>
        </is>
      </c>
      <c r="D41" s="16" t="inlineStr">
        <is>
          <t>Gruppenraum</t>
        </is>
      </c>
      <c r="E41" s="16" t="inlineStr">
        <is>
          <t>Kommode weiß, 9 Schubladen</t>
        </is>
      </c>
      <c r="F41" s="17" t="n">
        <v>1</v>
      </c>
      <c r="G41" s="18" t="inlineStr">
        <is>
          <t>IKEA Nordli, weiß, drei Module nebeneinander, insgesamt 9 Schubladen</t>
        </is>
      </c>
      <c r="H41" s="16" t="inlineStr">
        <is>
          <t>Möbel</t>
        </is>
      </c>
      <c r="I41" s="16" t="n"/>
      <c r="J41" s="16" t="inlineStr">
        <is>
          <t>B</t>
        </is>
      </c>
      <c r="K41" s="16" t="inlineStr">
        <is>
          <t>Stück</t>
        </is>
      </c>
      <c r="L41" s="19" t="n"/>
      <c r="M41" s="16" t="inlineStr">
        <is>
          <t>gut</t>
        </is>
      </c>
      <c r="N41" s="17" t="n"/>
      <c r="O41" s="20">
        <f>F41-IF(N41="",0,N41)</f>
        <v/>
      </c>
      <c r="P41" s="19" t="inlineStr">
        <is>
          <t>entfällt</t>
        </is>
      </c>
      <c r="Q41" s="19" t="n"/>
      <c r="R41" s="21" t="n"/>
      <c r="S41" s="21" t="n">
        <v>120</v>
      </c>
      <c r="T41" s="19" t="inlineStr">
        <is>
          <t>Fix</t>
        </is>
      </c>
      <c r="U41" s="19" t="n"/>
      <c r="V41" s="22">
        <f>O41*S41</f>
        <v/>
      </c>
      <c r="W41" s="16" t="inlineStr">
        <is>
          <t>nur Abholung</t>
        </is>
      </c>
      <c r="X41" s="16" t="inlineStr">
        <is>
          <t>F-002</t>
        </is>
      </c>
      <c r="Y41" s="19" t="inlineStr">
        <is>
          <t>ja</t>
        </is>
      </c>
      <c r="Z41" s="19" t="inlineStr">
        <is>
          <t>verfügbar</t>
        </is>
      </c>
      <c r="AA41" s="19" t="n"/>
      <c r="AB41" s="19" t="n"/>
      <c r="AC41" s="19" t="n"/>
      <c r="AD41" s="19" t="n"/>
      <c r="AE41" s="21" t="n"/>
      <c r="AF41" s="22">
        <f>IF(N41="","",N41*AE41)</f>
        <v/>
      </c>
      <c r="AG41" s="19" t="n"/>
      <c r="AH41" s="19" t="n"/>
      <c r="AI41" s="19" t="n"/>
      <c r="AJ41" s="19" t="n"/>
      <c r="AK41" s="19" t="n"/>
      <c r="AL41" s="19" t="n"/>
      <c r="AM41" s="18" t="inlineStr">
        <is>
          <t>1 Einheit aus 3 Modulen im Bild</t>
        </is>
      </c>
      <c r="AN41" s="23" t="inlineStr">
        <is>
          <t>Von der Nutzerin am 24.09.2026 geprueft: kommt nicht in den Katalog. Die Zeile bleibt nur zur Nachvollziehbarkeit der alten K-Nummer stehen.</t>
        </is>
      </c>
    </row>
    <row r="42" ht="98.8" customHeight="1">
      <c r="A42" s="16" t="n"/>
      <c r="B42" s="16" t="inlineStr">
        <is>
          <t>K-003</t>
        </is>
      </c>
      <c r="C42" s="16" t="inlineStr">
        <is>
          <t>NU02</t>
        </is>
      </c>
      <c r="D42" s="16" t="inlineStr">
        <is>
          <t>Gruppenraum</t>
        </is>
      </c>
      <c r="E42" s="16" t="inlineStr">
        <is>
          <t>Deko-Set Globus, Letterboard, Rahmen</t>
        </is>
      </c>
      <c r="F42" s="17" t="n">
        <v>1</v>
      </c>
      <c r="G42" s="18" t="inlineStr">
        <is>
          <t>Globus, Steckbuchstaben-Board, Bilderrahmen auf Staffelei</t>
        </is>
      </c>
      <c r="H42" s="16" t="inlineStr">
        <is>
          <t>Deko</t>
        </is>
      </c>
      <c r="I42" s="16" t="n"/>
      <c r="J42" s="16" t="inlineStr">
        <is>
          <t>C</t>
        </is>
      </c>
      <c r="K42" s="16" t="inlineStr">
        <is>
          <t>Set</t>
        </is>
      </c>
      <c r="L42" s="19" t="n"/>
      <c r="M42" s="16" t="inlineStr">
        <is>
          <t>gut</t>
        </is>
      </c>
      <c r="N42" s="17" t="n"/>
      <c r="O42" s="20">
        <f>F42-IF(N42="",0,N42)</f>
        <v/>
      </c>
      <c r="P42" s="19" t="inlineStr">
        <is>
          <t>entfällt</t>
        </is>
      </c>
      <c r="Q42" s="19" t="n"/>
      <c r="R42" s="21" t="n"/>
      <c r="S42" s="21" t="n">
        <v>35</v>
      </c>
      <c r="T42" s="19" t="inlineStr">
        <is>
          <t>Fix</t>
        </is>
      </c>
      <c r="U42" s="19" t="n"/>
      <c r="V42" s="22">
        <f>O42*S42</f>
        <v/>
      </c>
      <c r="W42" s="16" t="inlineStr">
        <is>
          <t>nur Abholung</t>
        </is>
      </c>
      <c r="X42" s="16" t="inlineStr">
        <is>
          <t>F-002</t>
        </is>
      </c>
      <c r="Y42" s="19" t="inlineStr">
        <is>
          <t>ja</t>
        </is>
      </c>
      <c r="Z42" s="19" t="inlineStr">
        <is>
          <t>verfügbar</t>
        </is>
      </c>
      <c r="AA42" s="19" t="n"/>
      <c r="AB42" s="19" t="n"/>
      <c r="AC42" s="19" t="n"/>
      <c r="AD42" s="19" t="n"/>
      <c r="AE42" s="21" t="n"/>
      <c r="AF42" s="22">
        <f>IF(N42="","",N42*AE42)</f>
        <v/>
      </c>
      <c r="AG42" s="19" t="n"/>
      <c r="AH42" s="19" t="n"/>
      <c r="AI42" s="19" t="n"/>
      <c r="AJ42" s="19" t="n"/>
      <c r="AK42" s="19" t="n"/>
      <c r="AL42" s="19" t="n"/>
      <c r="AM42" s="18" t="inlineStr">
        <is>
          <t>3 Teile im Bild</t>
        </is>
      </c>
      <c r="AN42" s="23" t="inlineStr">
        <is>
          <t>Von der Nutzerin am 24.09.2026 geprueft: kommt nicht in den Katalog. Die Zeile bleibt nur zur Nachvollziehbarkeit der alten K-Nummer stehen.</t>
        </is>
      </c>
    </row>
    <row r="43" ht="98.8" customHeight="1">
      <c r="A43" s="16" t="n"/>
      <c r="B43" s="16" t="inlineStr">
        <is>
          <t>K-005</t>
        </is>
      </c>
      <c r="C43" s="16" t="inlineStr">
        <is>
          <t>NU02</t>
        </is>
      </c>
      <c r="D43" s="16" t="inlineStr">
        <is>
          <t>Gruppenraum</t>
        </is>
      </c>
      <c r="E43" s="16" t="inlineStr">
        <is>
          <t>Mal- und Trockengestell fahrbar</t>
        </is>
      </c>
      <c r="F43" s="17" t="n">
        <v>1</v>
      </c>
      <c r="G43" s="18" t="inlineStr">
        <is>
          <t>Drahtgittergestell auf Rollen, zum Trocknen und Präsentieren von Bildern</t>
        </is>
      </c>
      <c r="H43" s="16" t="inlineStr">
        <is>
          <t>Kita-Ausstattung</t>
        </is>
      </c>
      <c r="I43" s="16" t="n"/>
      <c r="J43" s="16" t="inlineStr">
        <is>
          <t>C</t>
        </is>
      </c>
      <c r="K43" s="16" t="inlineStr">
        <is>
          <t>Stück</t>
        </is>
      </c>
      <c r="L43" s="19" t="n"/>
      <c r="M43" s="16" t="inlineStr">
        <is>
          <t>gut</t>
        </is>
      </c>
      <c r="N43" s="17" t="n"/>
      <c r="O43" s="20">
        <f>F43-IF(N43="",0,N43)</f>
        <v/>
      </c>
      <c r="P43" s="19" t="inlineStr">
        <is>
          <t>entfällt</t>
        </is>
      </c>
      <c r="Q43" s="19" t="n"/>
      <c r="R43" s="21" t="n"/>
      <c r="S43" s="21" t="n">
        <v>60</v>
      </c>
      <c r="T43" s="19" t="inlineStr">
        <is>
          <t>Fix</t>
        </is>
      </c>
      <c r="U43" s="19" t="n"/>
      <c r="V43" s="22">
        <f>O43*S43</f>
        <v/>
      </c>
      <c r="W43" s="16" t="inlineStr">
        <is>
          <t>nur Abholung</t>
        </is>
      </c>
      <c r="X43" s="16" t="inlineStr">
        <is>
          <t>F-003</t>
        </is>
      </c>
      <c r="Y43" s="19" t="inlineStr">
        <is>
          <t>ja</t>
        </is>
      </c>
      <c r="Z43" s="19" t="inlineStr">
        <is>
          <t>verfügbar</t>
        </is>
      </c>
      <c r="AA43" s="19" t="n"/>
      <c r="AB43" s="19" t="n"/>
      <c r="AC43" s="19" t="n"/>
      <c r="AD43" s="19" t="n"/>
      <c r="AE43" s="21" t="n"/>
      <c r="AF43" s="22">
        <f>IF(N43="","",N43*AE43)</f>
        <v/>
      </c>
      <c r="AG43" s="19" t="n"/>
      <c r="AH43" s="19" t="n"/>
      <c r="AI43" s="19" t="n"/>
      <c r="AJ43" s="19" t="n"/>
      <c r="AK43" s="19" t="n"/>
      <c r="AL43" s="19" t="n"/>
      <c r="AM43" s="18" t="inlineStr">
        <is>
          <t>1 Stück im Bild</t>
        </is>
      </c>
      <c r="AN43" s="23" t="inlineStr">
        <is>
          <t>Von der Nutzerin am 24.09.2026 geprueft: kommt nicht in den Katalog. Die Zeile bleibt nur zur Nachvollziehbarkeit der alten K-Nummer stehen.</t>
        </is>
      </c>
    </row>
    <row r="44" ht="98.8" customHeight="1">
      <c r="A44" s="16" t="n"/>
      <c r="B44" s="16" t="inlineStr">
        <is>
          <t>K-006</t>
        </is>
      </c>
      <c r="C44" s="16" t="inlineStr">
        <is>
          <t>NU02</t>
        </is>
      </c>
      <c r="D44" s="16" t="inlineStr">
        <is>
          <t>Gruppenraum</t>
        </is>
      </c>
      <c r="E44" s="16" t="inlineStr">
        <is>
          <t>Kindertafel Holz</t>
        </is>
      </c>
      <c r="F44" s="17" t="n">
        <v>1</v>
      </c>
      <c r="G44" s="18" t="inlineStr">
        <is>
          <t>Standtafel/Staffelei aus Holz mit Kreidetafel</t>
        </is>
      </c>
      <c r="H44" s="16" t="inlineStr">
        <is>
          <t>Kita-Ausstattung</t>
        </is>
      </c>
      <c r="I44" s="16" t="n"/>
      <c r="J44" s="16" t="inlineStr">
        <is>
          <t>C</t>
        </is>
      </c>
      <c r="K44" s="16" t="inlineStr">
        <is>
          <t>Stück</t>
        </is>
      </c>
      <c r="L44" s="19" t="n"/>
      <c r="M44" s="16" t="inlineStr">
        <is>
          <t>gebraucht</t>
        </is>
      </c>
      <c r="N44" s="17" t="n"/>
      <c r="O44" s="20">
        <f>F44-IF(N44="",0,N44)</f>
        <v/>
      </c>
      <c r="P44" s="19" t="inlineStr">
        <is>
          <t>entfällt</t>
        </is>
      </c>
      <c r="Q44" s="19" t="n"/>
      <c r="R44" s="21" t="n"/>
      <c r="S44" s="21" t="n">
        <v>35</v>
      </c>
      <c r="T44" s="19" t="inlineStr">
        <is>
          <t>Fix</t>
        </is>
      </c>
      <c r="U44" s="19" t="n"/>
      <c r="V44" s="22">
        <f>O44*S44</f>
        <v/>
      </c>
      <c r="W44" s="16" t="inlineStr">
        <is>
          <t>nur Abholung</t>
        </is>
      </c>
      <c r="X44" s="16" t="inlineStr">
        <is>
          <t>F-003</t>
        </is>
      </c>
      <c r="Y44" s="19" t="inlineStr">
        <is>
          <t>ja</t>
        </is>
      </c>
      <c r="Z44" s="19" t="inlineStr">
        <is>
          <t>verfügbar</t>
        </is>
      </c>
      <c r="AA44" s="19" t="n"/>
      <c r="AB44" s="19" t="n"/>
      <c r="AC44" s="19" t="n"/>
      <c r="AD44" s="19" t="n"/>
      <c r="AE44" s="21" t="n"/>
      <c r="AF44" s="22">
        <f>IF(N44="","",N44*AE44)</f>
        <v/>
      </c>
      <c r="AG44" s="19" t="n"/>
      <c r="AH44" s="19" t="n"/>
      <c r="AI44" s="19" t="n"/>
      <c r="AJ44" s="19" t="n"/>
      <c r="AK44" s="19" t="n"/>
      <c r="AL44" s="19" t="n"/>
      <c r="AM44" s="18" t="inlineStr">
        <is>
          <t>1 Stück im Bild</t>
        </is>
      </c>
      <c r="AN44" s="23" t="inlineStr">
        <is>
          <t>Von der Nutzerin am 24.09.2026 geprueft: kommt nicht in den Katalog. Die Zeile bleibt nur zur Nachvollziehbarkeit der alten K-Nummer stehen.</t>
        </is>
      </c>
    </row>
    <row r="45" ht="98.8" customHeight="1">
      <c r="A45" s="16" t="n"/>
      <c r="B45" s="16" t="inlineStr">
        <is>
          <t>K-010</t>
        </is>
      </c>
      <c r="C45" s="16" t="inlineStr">
        <is>
          <t>NU04</t>
        </is>
      </c>
      <c r="D45" s="16" t="inlineStr">
        <is>
          <t>Schlafraum</t>
        </is>
      </c>
      <c r="E45" s="16" t="inlineStr">
        <is>
          <t>Pinnwand gerahmt</t>
        </is>
      </c>
      <c r="F45" s="17" t="n">
        <v>1</v>
      </c>
      <c r="G45" s="18" t="inlineStr">
        <is>
          <t>Pinnwand mit Holzrahmen</t>
        </is>
      </c>
      <c r="H45" s="16" t="inlineStr">
        <is>
          <t>Büro</t>
        </is>
      </c>
      <c r="I45" s="16" t="n"/>
      <c r="J45" s="16" t="inlineStr">
        <is>
          <t>C</t>
        </is>
      </c>
      <c r="K45" s="16" t="inlineStr">
        <is>
          <t>Stück</t>
        </is>
      </c>
      <c r="L45" s="19" t="n"/>
      <c r="M45" s="16" t="inlineStr">
        <is>
          <t>gut</t>
        </is>
      </c>
      <c r="N45" s="17" t="n"/>
      <c r="O45" s="20">
        <f>F45-IF(N45="",0,N45)</f>
        <v/>
      </c>
      <c r="P45" s="19" t="inlineStr">
        <is>
          <t>entfällt</t>
        </is>
      </c>
      <c r="Q45" s="19" t="n"/>
      <c r="R45" s="21" t="n"/>
      <c r="S45" s="21" t="n">
        <v>25</v>
      </c>
      <c r="T45" s="19" t="inlineStr">
        <is>
          <t>Fix</t>
        </is>
      </c>
      <c r="U45" s="19" t="n"/>
      <c r="V45" s="22">
        <f>O45*S45</f>
        <v/>
      </c>
      <c r="W45" s="16" t="inlineStr">
        <is>
          <t>nur Abholung</t>
        </is>
      </c>
      <c r="X45" s="16" t="inlineStr">
        <is>
          <t>F-006</t>
        </is>
      </c>
      <c r="Y45" s="19" t="inlineStr">
        <is>
          <t>ja</t>
        </is>
      </c>
      <c r="Z45" s="19" t="inlineStr">
        <is>
          <t>verfügbar</t>
        </is>
      </c>
      <c r="AA45" s="19" t="n"/>
      <c r="AB45" s="19" t="n"/>
      <c r="AC45" s="19" t="n"/>
      <c r="AD45" s="19" t="n"/>
      <c r="AE45" s="21" t="n"/>
      <c r="AF45" s="22">
        <f>IF(N45="","",N45*AE45)</f>
        <v/>
      </c>
      <c r="AG45" s="19" t="n"/>
      <c r="AH45" s="19" t="n"/>
      <c r="AI45" s="19" t="n"/>
      <c r="AJ45" s="19" t="n"/>
      <c r="AK45" s="19" t="n"/>
      <c r="AL45" s="19" t="n"/>
      <c r="AM45" s="18" t="inlineStr">
        <is>
          <t>1 Stück im Bild</t>
        </is>
      </c>
      <c r="AN45" s="23" t="inlineStr">
        <is>
          <t>Von der Nutzerin am 24.09.2026 geprueft: kommt nicht in den Katalog. Die Zeile bleibt nur zur Nachvollziehbarkeit der alten K-Nummer stehen.</t>
        </is>
      </c>
    </row>
    <row r="46" ht="98.8" customHeight="1">
      <c r="A46" s="16" t="n"/>
      <c r="B46" s="16" t="inlineStr">
        <is>
          <t>K-013</t>
        </is>
      </c>
      <c r="C46" s="16" t="inlineStr">
        <is>
          <t>NU04</t>
        </is>
      </c>
      <c r="D46" s="16" t="inlineStr">
        <is>
          <t>Schlafraum</t>
        </is>
      </c>
      <c r="E46" s="16" t="inlineStr">
        <is>
          <t>Kuckucksuhr klein</t>
        </is>
      </c>
      <c r="F46" s="17" t="n">
        <v>1</v>
      </c>
      <c r="G46" s="18" t="inlineStr">
        <is>
          <t>Schwarzwälder Kuckucksuhr, kleine Ausführung, Holz</t>
        </is>
      </c>
      <c r="H46" s="16" t="inlineStr">
        <is>
          <t>Uhren</t>
        </is>
      </c>
      <c r="I46" s="16" t="n"/>
      <c r="J46" s="16" t="inlineStr">
        <is>
          <t>A</t>
        </is>
      </c>
      <c r="K46" s="16" t="inlineStr">
        <is>
          <t>Stück</t>
        </is>
      </c>
      <c r="L46" s="19" t="n"/>
      <c r="M46" s="16" t="inlineStr">
        <is>
          <t>gut</t>
        </is>
      </c>
      <c r="N46" s="17" t="n"/>
      <c r="O46" s="20">
        <f>F46-IF(N46="",0,N46)</f>
        <v/>
      </c>
      <c r="P46" s="19" t="inlineStr">
        <is>
          <t>entfällt</t>
        </is>
      </c>
      <c r="Q46" s="19" t="n"/>
      <c r="R46" s="21" t="n"/>
      <c r="S46" s="21" t="n">
        <v>90</v>
      </c>
      <c r="T46" s="19" t="inlineStr">
        <is>
          <t>Fix</t>
        </is>
      </c>
      <c r="U46" s="19" t="n"/>
      <c r="V46" s="22">
        <f>O46*S46</f>
        <v/>
      </c>
      <c r="W46" s="16" t="inlineStr">
        <is>
          <t>nur Abholung</t>
        </is>
      </c>
      <c r="X46" s="16" t="inlineStr">
        <is>
          <t>F-008</t>
        </is>
      </c>
      <c r="Y46" s="19" t="inlineStr">
        <is>
          <t>ja</t>
        </is>
      </c>
      <c r="Z46" s="19" t="inlineStr">
        <is>
          <t>verfügbar</t>
        </is>
      </c>
      <c r="AA46" s="19" t="n"/>
      <c r="AB46" s="19" t="n"/>
      <c r="AC46" s="19" t="n"/>
      <c r="AD46" s="19" t="n"/>
      <c r="AE46" s="21" t="n"/>
      <c r="AF46" s="22">
        <f>IF(N46="","",N46*AE46)</f>
        <v/>
      </c>
      <c r="AG46" s="19" t="n"/>
      <c r="AH46" s="19" t="n"/>
      <c r="AI46" s="19" t="n"/>
      <c r="AJ46" s="19" t="n"/>
      <c r="AK46" s="19" t="n"/>
      <c r="AL46" s="19" t="n"/>
      <c r="AM46" s="18" t="inlineStr">
        <is>
          <t>1 Stück im Bild</t>
        </is>
      </c>
      <c r="AN46" s="23" t="inlineStr">
        <is>
          <t>Von der Nutzerin am 24.09.2026 geprueft: kommt nicht in den Katalog. Die Zeile bleibt nur zur Nachvollziehbarkeit der alten K-Nummer stehen.</t>
        </is>
      </c>
    </row>
    <row r="47" ht="98.8" customHeight="1">
      <c r="A47" s="16" t="n"/>
      <c r="B47" s="16" t="inlineStr">
        <is>
          <t>K-016</t>
        </is>
      </c>
      <c r="C47" s="16" t="inlineStr">
        <is>
          <t>NU04</t>
        </is>
      </c>
      <c r="D47" s="16" t="inlineStr">
        <is>
          <t>Schlafraum</t>
        </is>
      </c>
      <c r="E47" s="16" t="inlineStr">
        <is>
          <t>Regal mit Aufbewahrungsboxen</t>
        </is>
      </c>
      <c r="F47" s="17" t="n">
        <v>3</v>
      </c>
      <c r="G47" s="18" t="inlineStr">
        <is>
          <t>IKEA Trofast, Holzrahmen mit Kunststoffboxen</t>
        </is>
      </c>
      <c r="H47" s="16" t="inlineStr">
        <is>
          <t>Kita-Ausstattung</t>
        </is>
      </c>
      <c r="I47" s="16" t="n"/>
      <c r="J47" s="16" t="inlineStr">
        <is>
          <t>C</t>
        </is>
      </c>
      <c r="K47" s="16" t="inlineStr">
        <is>
          <t>Stück</t>
        </is>
      </c>
      <c r="L47" s="19" t="n"/>
      <c r="M47" s="16" t="inlineStr">
        <is>
          <t>gebraucht</t>
        </is>
      </c>
      <c r="N47" s="17" t="n"/>
      <c r="O47" s="20">
        <f>F47-IF(N47="",0,N47)</f>
        <v/>
      </c>
      <c r="P47" s="19" t="inlineStr">
        <is>
          <t>entfällt</t>
        </is>
      </c>
      <c r="Q47" s="19" t="n"/>
      <c r="R47" s="21" t="n"/>
      <c r="S47" s="21" t="n">
        <v>35</v>
      </c>
      <c r="T47" s="19" t="inlineStr">
        <is>
          <t>Fix</t>
        </is>
      </c>
      <c r="U47" s="19" t="n"/>
      <c r="V47" s="22">
        <f>O47*S47</f>
        <v/>
      </c>
      <c r="W47" s="16" t="inlineStr">
        <is>
          <t>nur Abholung</t>
        </is>
      </c>
      <c r="X47" s="16" t="inlineStr">
        <is>
          <t>F-011</t>
        </is>
      </c>
      <c r="Y47" s="19" t="inlineStr">
        <is>
          <t>ja</t>
        </is>
      </c>
      <c r="Z47" s="19" t="inlineStr">
        <is>
          <t>verfügbar</t>
        </is>
      </c>
      <c r="AA47" s="19" t="n"/>
      <c r="AB47" s="19" t="n"/>
      <c r="AC47" s="19" t="n"/>
      <c r="AD47" s="19" t="n"/>
      <c r="AE47" s="21" t="n"/>
      <c r="AF47" s="22">
        <f>IF(N47="","",N47*AE47)</f>
        <v/>
      </c>
      <c r="AG47" s="19" t="n"/>
      <c r="AH47" s="19" t="n"/>
      <c r="AI47" s="19" t="n"/>
      <c r="AJ47" s="19" t="n"/>
      <c r="AK47" s="19" t="n"/>
      <c r="AL47" s="19" t="n"/>
      <c r="AM47" s="18" t="inlineStr">
        <is>
          <t>3 Regale im Bild erkennbar</t>
        </is>
      </c>
      <c r="AN47" s="23" t="inlineStr">
        <is>
          <t>Von der Nutzerin am 24.09.2026 geprueft: kommt nicht in den Katalog. Die Zeile bleibt nur zur Nachvollziehbarkeit der alten K-Nummer stehen.</t>
        </is>
      </c>
    </row>
    <row r="48" ht="98.8" customHeight="1">
      <c r="A48" s="16" t="n"/>
      <c r="B48" s="16" t="inlineStr">
        <is>
          <t>K-017</t>
        </is>
      </c>
      <c r="C48" s="16" t="inlineStr">
        <is>
          <t>NU04</t>
        </is>
      </c>
      <c r="D48" s="16" t="inlineStr">
        <is>
          <t>Schlafraum</t>
        </is>
      </c>
      <c r="E48" s="16" t="inlineStr">
        <is>
          <t>Kinderwerkbank Holz</t>
        </is>
      </c>
      <c r="F48" s="17" t="n">
        <v>1</v>
      </c>
      <c r="G48" s="18" t="inlineStr">
        <is>
          <t>Werkbank für Kinder mit Schraubstock und Zubehör</t>
        </is>
      </c>
      <c r="H48" s="16" t="inlineStr">
        <is>
          <t>Kita-Ausstattung</t>
        </is>
      </c>
      <c r="I48" s="16" t="n"/>
      <c r="J48" s="16" t="inlineStr">
        <is>
          <t>C</t>
        </is>
      </c>
      <c r="K48" s="16" t="inlineStr">
        <is>
          <t>Stück</t>
        </is>
      </c>
      <c r="L48" s="19" t="n"/>
      <c r="M48" s="16" t="inlineStr">
        <is>
          <t>gebraucht</t>
        </is>
      </c>
      <c r="N48" s="17" t="n"/>
      <c r="O48" s="20">
        <f>F48-IF(N48="",0,N48)</f>
        <v/>
      </c>
      <c r="P48" s="19" t="inlineStr">
        <is>
          <t>entfällt</t>
        </is>
      </c>
      <c r="Q48" s="19" t="n"/>
      <c r="R48" s="21" t="n"/>
      <c r="S48" s="21" t="n">
        <v>60</v>
      </c>
      <c r="T48" s="19" t="inlineStr">
        <is>
          <t>Fix</t>
        </is>
      </c>
      <c r="U48" s="19" t="n"/>
      <c r="V48" s="22">
        <f>O48*S48</f>
        <v/>
      </c>
      <c r="W48" s="16" t="inlineStr">
        <is>
          <t>nur Abholung</t>
        </is>
      </c>
      <c r="X48" s="16" t="inlineStr">
        <is>
          <t>F-011</t>
        </is>
      </c>
      <c r="Y48" s="19" t="inlineStr">
        <is>
          <t>ja</t>
        </is>
      </c>
      <c r="Z48" s="19" t="inlineStr">
        <is>
          <t>verfügbar</t>
        </is>
      </c>
      <c r="AA48" s="19" t="n"/>
      <c r="AB48" s="19" t="n"/>
      <c r="AC48" s="19" t="n"/>
      <c r="AD48" s="19" t="n"/>
      <c r="AE48" s="21" t="n"/>
      <c r="AF48" s="22">
        <f>IF(N48="","",N48*AE48)</f>
        <v/>
      </c>
      <c r="AG48" s="19" t="n"/>
      <c r="AH48" s="19" t="n"/>
      <c r="AI48" s="19" t="n"/>
      <c r="AJ48" s="19" t="n"/>
      <c r="AK48" s="19" t="n"/>
      <c r="AL48" s="19" t="n"/>
      <c r="AM48" s="18" t="inlineStr">
        <is>
          <t>1 Stück im Bild</t>
        </is>
      </c>
      <c r="AN48" s="23" t="inlineStr">
        <is>
          <t>Von der Nutzerin am 24.09.2026 geprueft: kommt nicht in den Katalog. Die Zeile bleibt nur zur Nachvollziehbarkeit der alten K-Nummer stehen.</t>
        </is>
      </c>
    </row>
    <row r="49" ht="98.8" customHeight="1">
      <c r="A49" s="16" t="n"/>
      <c r="B49" s="16" t="inlineStr">
        <is>
          <t>K-018</t>
        </is>
      </c>
      <c r="C49" s="16" t="inlineStr">
        <is>
          <t>NE01</t>
        </is>
      </c>
      <c r="D49" s="16" t="inlineStr">
        <is>
          <t>Flur</t>
        </is>
      </c>
      <c r="E49" s="16" t="inlineStr">
        <is>
          <t>Pompon-Kronleuchter rot</t>
        </is>
      </c>
      <c r="F49" s="17" t="n">
        <v>1</v>
      </c>
      <c r="G49" s="18" t="inlineStr">
        <is>
          <t>Metallring-Konstruktion mit roten Wollbommeln, Sonderanfertigung, Deckenleuchte</t>
        </is>
      </c>
      <c r="H49" s="16" t="inlineStr">
        <is>
          <t>Leuchten</t>
        </is>
      </c>
      <c r="I49" s="16" t="n"/>
      <c r="J49" s="16" t="inlineStr">
        <is>
          <t>B</t>
        </is>
      </c>
      <c r="K49" s="16" t="inlineStr">
        <is>
          <t>Stück</t>
        </is>
      </c>
      <c r="L49" s="19" t="n"/>
      <c r="M49" s="16" t="inlineStr">
        <is>
          <t>gut</t>
        </is>
      </c>
      <c r="N49" s="17" t="n"/>
      <c r="O49" s="20">
        <f>F49-IF(N49="",0,N49)</f>
        <v/>
      </c>
      <c r="P49" s="19" t="inlineStr">
        <is>
          <t>entfällt</t>
        </is>
      </c>
      <c r="Q49" s="19" t="n"/>
      <c r="R49" s="21" t="n"/>
      <c r="S49" s="21" t="n">
        <v>150</v>
      </c>
      <c r="T49" s="19" t="inlineStr">
        <is>
          <t>Fix</t>
        </is>
      </c>
      <c r="U49" s="19" t="n"/>
      <c r="V49" s="22">
        <f>O49*S49</f>
        <v/>
      </c>
      <c r="W49" s="16" t="inlineStr">
        <is>
          <t>nur Abholung</t>
        </is>
      </c>
      <c r="X49" s="16" t="inlineStr">
        <is>
          <t>F-012</t>
        </is>
      </c>
      <c r="Y49" s="19" t="inlineStr">
        <is>
          <t>ja</t>
        </is>
      </c>
      <c r="Z49" s="19" t="inlineStr">
        <is>
          <t>verfügbar</t>
        </is>
      </c>
      <c r="AA49" s="19" t="n"/>
      <c r="AB49" s="19" t="n"/>
      <c r="AC49" s="19" t="n"/>
      <c r="AD49" s="19" t="n"/>
      <c r="AE49" s="21" t="n"/>
      <c r="AF49" s="22">
        <f>IF(N49="","",N49*AE49)</f>
        <v/>
      </c>
      <c r="AG49" s="19" t="n"/>
      <c r="AH49" s="19" t="n"/>
      <c r="AI49" s="19" t="n"/>
      <c r="AJ49" s="19" t="n"/>
      <c r="AK49" s="19" t="n"/>
      <c r="AL49" s="19" t="n"/>
      <c r="AM49" s="18" t="inlineStr">
        <is>
          <t>1 Stück im Bild</t>
        </is>
      </c>
      <c r="AN49" s="23" t="inlineStr">
        <is>
          <t>Von der Nutzerin am 24.09.2026 geprueft: kommt nicht in den Katalog. Die Zeile bleibt nur zur Nachvollziehbarkeit der alten K-Nummer stehen.</t>
        </is>
      </c>
    </row>
    <row r="50" ht="98.8" customHeight="1">
      <c r="A50" s="16" t="n"/>
      <c r="B50" s="16" t="inlineStr">
        <is>
          <t>K-019</t>
        </is>
      </c>
      <c r="C50" s="16" t="inlineStr">
        <is>
          <t>NE01</t>
        </is>
      </c>
      <c r="D50" s="16" t="inlineStr">
        <is>
          <t>Flur</t>
        </is>
      </c>
      <c r="E50" s="16" t="inlineStr">
        <is>
          <t>Wandbild Schwarzwald-Trachten, großformatig</t>
        </is>
      </c>
      <c r="F50" s="17" t="n">
        <v>2</v>
      </c>
      <c r="G50" s="18" t="inlineStr">
        <is>
          <t>Fotodruck auf Leinwand/Alu-Dibond, Trachtenportrait, großformatig - Kaufware</t>
        </is>
      </c>
      <c r="H50" s="16" t="inlineStr">
        <is>
          <t>Kunst</t>
        </is>
      </c>
      <c r="I50" s="16" t="n"/>
      <c r="J50" s="16" t="inlineStr">
        <is>
          <t>B</t>
        </is>
      </c>
      <c r="K50" s="16" t="inlineStr">
        <is>
          <t>Stück</t>
        </is>
      </c>
      <c r="L50" s="19" t="n"/>
      <c r="M50" s="16" t="inlineStr">
        <is>
          <t>gut</t>
        </is>
      </c>
      <c r="N50" s="17" t="n"/>
      <c r="O50" s="20">
        <f>F50-IF(N50="",0,N50)</f>
        <v/>
      </c>
      <c r="P50" s="19" t="inlineStr">
        <is>
          <t>entfällt</t>
        </is>
      </c>
      <c r="Q50" s="19" t="n"/>
      <c r="R50" s="21" t="n"/>
      <c r="S50" s="21" t="n">
        <v>120</v>
      </c>
      <c r="T50" s="19" t="inlineStr">
        <is>
          <t>Fix</t>
        </is>
      </c>
      <c r="U50" s="19" t="n"/>
      <c r="V50" s="22">
        <f>O50*S50</f>
        <v/>
      </c>
      <c r="W50" s="16" t="inlineStr">
        <is>
          <t>nur Abholung</t>
        </is>
      </c>
      <c r="X50" s="16" t="inlineStr">
        <is>
          <t>F-013</t>
        </is>
      </c>
      <c r="Y50" s="19" t="inlineStr">
        <is>
          <t>ja</t>
        </is>
      </c>
      <c r="Z50" s="19" t="inlineStr">
        <is>
          <t>verfügbar</t>
        </is>
      </c>
      <c r="AA50" s="19" t="n"/>
      <c r="AB50" s="19" t="n"/>
      <c r="AC50" s="19" t="n"/>
      <c r="AD50" s="19" t="n"/>
      <c r="AE50" s="21" t="n"/>
      <c r="AF50" s="22">
        <f>IF(N50="","",N50*AE50)</f>
        <v/>
      </c>
      <c r="AG50" s="19" t="n"/>
      <c r="AH50" s="19" t="n"/>
      <c r="AI50" s="19" t="n"/>
      <c r="AJ50" s="19" t="n"/>
      <c r="AK50" s="19" t="n"/>
      <c r="AL50" s="19" t="n"/>
      <c r="AM50" s="18" t="inlineStr">
        <is>
          <t>2 Bilder im Bild</t>
        </is>
      </c>
      <c r="AN50" s="23" t="inlineStr">
        <is>
          <t>Von der Nutzerin am 24.09.2026 geprueft: kommt nicht in den Katalog. Die Zeile bleibt nur zur Nachvollziehbarkeit der alten K-Nummer stehen.</t>
        </is>
      </c>
    </row>
    <row r="51" ht="98.8" customHeight="1">
      <c r="A51" s="16" t="n"/>
      <c r="B51" s="16" t="inlineStr">
        <is>
          <t>K-021</t>
        </is>
      </c>
      <c r="C51" s="16" t="inlineStr">
        <is>
          <t>NE01</t>
        </is>
      </c>
      <c r="D51" s="16" t="inlineStr">
        <is>
          <t>Flur</t>
        </is>
      </c>
      <c r="E51" s="16" t="inlineStr">
        <is>
          <t>Wanddeko Holzleiter und Treibholz</t>
        </is>
      </c>
      <c r="F51" s="17" t="n">
        <v>1</v>
      </c>
      <c r="G51" s="18" t="inlineStr">
        <is>
          <t>Dekoleiter grau in Tannenform, dazu Treibholzelemente</t>
        </is>
      </c>
      <c r="H51" s="16" t="inlineStr">
        <is>
          <t>Deko</t>
        </is>
      </c>
      <c r="I51" s="16" t="n"/>
      <c r="J51" s="16" t="inlineStr">
        <is>
          <t>C</t>
        </is>
      </c>
      <c r="K51" s="16" t="inlineStr">
        <is>
          <t>Set</t>
        </is>
      </c>
      <c r="L51" s="19" t="n"/>
      <c r="M51" s="16" t="inlineStr">
        <is>
          <t>gut</t>
        </is>
      </c>
      <c r="N51" s="17" t="n"/>
      <c r="O51" s="20">
        <f>F51-IF(N51="",0,N51)</f>
        <v/>
      </c>
      <c r="P51" s="19" t="inlineStr">
        <is>
          <t>entfällt</t>
        </is>
      </c>
      <c r="Q51" s="19" t="n"/>
      <c r="R51" s="21" t="n"/>
      <c r="S51" s="21" t="n">
        <v>30</v>
      </c>
      <c r="T51" s="19" t="inlineStr">
        <is>
          <t>Fix</t>
        </is>
      </c>
      <c r="U51" s="19" t="n"/>
      <c r="V51" s="22">
        <f>O51*S51</f>
        <v/>
      </c>
      <c r="W51" s="16" t="inlineStr">
        <is>
          <t>nur Abholung</t>
        </is>
      </c>
      <c r="X51" s="16" t="inlineStr">
        <is>
          <t>F-015</t>
        </is>
      </c>
      <c r="Y51" s="19" t="inlineStr">
        <is>
          <t>ja</t>
        </is>
      </c>
      <c r="Z51" s="19" t="inlineStr">
        <is>
          <t>verfügbar</t>
        </is>
      </c>
      <c r="AA51" s="19" t="n"/>
      <c r="AB51" s="19" t="n"/>
      <c r="AC51" s="19" t="n"/>
      <c r="AD51" s="19" t="n"/>
      <c r="AE51" s="21" t="n"/>
      <c r="AF51" s="22">
        <f>IF(N51="","",N51*AE51)</f>
        <v/>
      </c>
      <c r="AG51" s="19" t="n"/>
      <c r="AH51" s="19" t="n"/>
      <c r="AI51" s="19" t="n"/>
      <c r="AJ51" s="19" t="n"/>
      <c r="AK51" s="19" t="n"/>
      <c r="AL51" s="19" t="n"/>
      <c r="AM51" s="18" t="inlineStr">
        <is>
          <t>1 Set im Bild</t>
        </is>
      </c>
      <c r="AN51" s="23" t="inlineStr">
        <is>
          <t>Von der Nutzerin am 24.09.2026 geprueft: kommt nicht in den Katalog. Die Zeile bleibt nur zur Nachvollziehbarkeit der alten K-Nummer stehen.</t>
        </is>
      </c>
    </row>
    <row r="52" ht="98.8" customHeight="1">
      <c r="A52" s="16" t="n"/>
      <c r="B52" s="16" t="inlineStr">
        <is>
          <t>K-022</t>
        </is>
      </c>
      <c r="C52" s="16" t="inlineStr">
        <is>
          <t>NE01</t>
        </is>
      </c>
      <c r="D52" s="16" t="inlineStr">
        <is>
          <t>Flur</t>
        </is>
      </c>
      <c r="E52" s="16" t="inlineStr">
        <is>
          <t>Zamioculcas groß im Übertopf</t>
        </is>
      </c>
      <c r="F52" s="17" t="n">
        <v>1</v>
      </c>
      <c r="G52" s="18" t="inlineStr">
        <is>
          <t>Glücksfeder, große Pflanze, schwarzer Übertopf</t>
        </is>
      </c>
      <c r="H52" s="16" t="inlineStr">
        <is>
          <t>Pflanzen</t>
        </is>
      </c>
      <c r="I52" s="16" t="n"/>
      <c r="J52" s="16" t="inlineStr">
        <is>
          <t>C</t>
        </is>
      </c>
      <c r="K52" s="16" t="inlineStr">
        <is>
          <t>Stück</t>
        </is>
      </c>
      <c r="L52" s="19" t="n"/>
      <c r="M52" s="16" t="inlineStr">
        <is>
          <t>gut</t>
        </is>
      </c>
      <c r="N52" s="17" t="n"/>
      <c r="O52" s="20">
        <f>F52-IF(N52="",0,N52)</f>
        <v/>
      </c>
      <c r="P52" s="19" t="inlineStr">
        <is>
          <t>entfällt</t>
        </is>
      </c>
      <c r="Q52" s="19" t="n"/>
      <c r="R52" s="21" t="n"/>
      <c r="S52" s="21" t="n">
        <v>70</v>
      </c>
      <c r="T52" s="19" t="inlineStr">
        <is>
          <t>Fix</t>
        </is>
      </c>
      <c r="U52" s="19" t="n"/>
      <c r="V52" s="22">
        <f>O52*S52</f>
        <v/>
      </c>
      <c r="W52" s="16" t="inlineStr">
        <is>
          <t>nur Abholung</t>
        </is>
      </c>
      <c r="X52" s="16" t="inlineStr">
        <is>
          <t>F-015</t>
        </is>
      </c>
      <c r="Y52" s="19" t="inlineStr">
        <is>
          <t>ja</t>
        </is>
      </c>
      <c r="Z52" s="19" t="inlineStr">
        <is>
          <t>verfügbar</t>
        </is>
      </c>
      <c r="AA52" s="19" t="n"/>
      <c r="AB52" s="19" t="n"/>
      <c r="AC52" s="19" t="n"/>
      <c r="AD52" s="19" t="n"/>
      <c r="AE52" s="21" t="n"/>
      <c r="AF52" s="22">
        <f>IF(N52="","",N52*AE52)</f>
        <v/>
      </c>
      <c r="AG52" s="19" t="n"/>
      <c r="AH52" s="19" t="n"/>
      <c r="AI52" s="19" t="n"/>
      <c r="AJ52" s="19" t="n"/>
      <c r="AK52" s="19" t="n"/>
      <c r="AL52" s="19" t="n"/>
      <c r="AM52" s="18" t="inlineStr">
        <is>
          <t>1 Pflanze im Bild</t>
        </is>
      </c>
      <c r="AN52" s="23" t="inlineStr">
        <is>
          <t>Von der Nutzerin am 24.09.2026 geprueft: kommt nicht in den Katalog. Die Zeile bleibt nur zur Nachvollziehbarkeit der alten K-Nummer stehen.</t>
        </is>
      </c>
    </row>
    <row r="53" ht="98.8" customHeight="1">
      <c r="A53" s="16" t="n"/>
      <c r="B53" s="16" t="inlineStr">
        <is>
          <t>K-025</t>
        </is>
      </c>
      <c r="C53" s="16" t="inlineStr">
        <is>
          <t>NE05</t>
        </is>
      </c>
      <c r="D53" s="16" t="inlineStr">
        <is>
          <t>Speisesaal</t>
        </is>
      </c>
      <c r="E53" s="16" t="inlineStr">
        <is>
          <t>Stapelstuhl rot</t>
        </is>
      </c>
      <c r="F53" s="17" t="n">
        <v>6</v>
      </c>
      <c r="G53" s="18" t="inlineStr">
        <is>
          <t>Kunststoff-Stapelstuhl, rot, Erwachsenengröße</t>
        </is>
      </c>
      <c r="H53" s="16" t="inlineStr">
        <is>
          <t>Möbel</t>
        </is>
      </c>
      <c r="I53" s="16" t="n"/>
      <c r="J53" s="16" t="inlineStr">
        <is>
          <t>C</t>
        </is>
      </c>
      <c r="K53" s="16" t="inlineStr">
        <is>
          <t>Stück</t>
        </is>
      </c>
      <c r="L53" s="19" t="n"/>
      <c r="M53" s="16" t="inlineStr">
        <is>
          <t>gebraucht</t>
        </is>
      </c>
      <c r="N53" s="17" t="n"/>
      <c r="O53" s="20">
        <f>F53-IF(N53="",0,N53)</f>
        <v/>
      </c>
      <c r="P53" s="19" t="inlineStr">
        <is>
          <t>entfällt</t>
        </is>
      </c>
      <c r="Q53" s="19" t="n"/>
      <c r="R53" s="21" t="n"/>
      <c r="S53" s="21" t="n">
        <v>15</v>
      </c>
      <c r="T53" s="19" t="inlineStr">
        <is>
          <t>Fix</t>
        </is>
      </c>
      <c r="U53" s="19" t="n"/>
      <c r="V53" s="22">
        <f>O53*S53</f>
        <v/>
      </c>
      <c r="W53" s="16" t="inlineStr">
        <is>
          <t>nur Abholung</t>
        </is>
      </c>
      <c r="X53" s="16" t="inlineStr">
        <is>
          <t>F-016</t>
        </is>
      </c>
      <c r="Y53" s="19" t="inlineStr">
        <is>
          <t>ja</t>
        </is>
      </c>
      <c r="Z53" s="19" t="inlineStr">
        <is>
          <t>verfügbar</t>
        </is>
      </c>
      <c r="AA53" s="19" t="n"/>
      <c r="AB53" s="19" t="n"/>
      <c r="AC53" s="19" t="n"/>
      <c r="AD53" s="19" t="n"/>
      <c r="AE53" s="21" t="n"/>
      <c r="AF53" s="22">
        <f>IF(N53="","",N53*AE53)</f>
        <v/>
      </c>
      <c r="AG53" s="19" t="n"/>
      <c r="AH53" s="19" t="n"/>
      <c r="AI53" s="19" t="n"/>
      <c r="AJ53" s="19" t="n"/>
      <c r="AK53" s="19" t="n"/>
      <c r="AL53" s="19" t="n"/>
      <c r="AM53" s="18" t="inlineStr">
        <is>
          <t>ca. 6 Stück im Bild - bitte nachzählen</t>
        </is>
      </c>
      <c r="AN53" s="23" t="inlineStr">
        <is>
          <t>Doppelung - dieselbe Ware steht unter NE05-04 und NE05-05. Von der Nutzerin am 24.09.2026 bestaetigt.</t>
        </is>
      </c>
    </row>
    <row r="54" ht="98.8" customHeight="1">
      <c r="A54" s="16" t="n"/>
      <c r="B54" s="16" t="inlineStr">
        <is>
          <t>K-026</t>
        </is>
      </c>
      <c r="C54" s="16" t="inlineStr">
        <is>
          <t>NE05</t>
        </is>
      </c>
      <c r="D54" s="16" t="inlineStr">
        <is>
          <t>Speisesaal</t>
        </is>
      </c>
      <c r="E54" s="16" t="inlineStr">
        <is>
          <t>Kinderstuhl weiß</t>
        </is>
      </c>
      <c r="F54" s="17" t="n">
        <v>8</v>
      </c>
      <c r="G54" s="18" t="inlineStr">
        <is>
          <t>Kunststoff, weiß, Kindergröße, stapelbar</t>
        </is>
      </c>
      <c r="H54" s="16" t="inlineStr">
        <is>
          <t>Kita-Ausstattung</t>
        </is>
      </c>
      <c r="I54" s="16" t="n"/>
      <c r="J54" s="16" t="inlineStr">
        <is>
          <t>C</t>
        </is>
      </c>
      <c r="K54" s="16" t="inlineStr">
        <is>
          <t>Stück</t>
        </is>
      </c>
      <c r="L54" s="19" t="n"/>
      <c r="M54" s="16" t="inlineStr">
        <is>
          <t>gebraucht</t>
        </is>
      </c>
      <c r="N54" s="17" t="n"/>
      <c r="O54" s="20">
        <f>F54-IF(N54="",0,N54)</f>
        <v/>
      </c>
      <c r="P54" s="19" t="inlineStr">
        <is>
          <t>entfällt</t>
        </is>
      </c>
      <c r="Q54" s="19" t="n"/>
      <c r="R54" s="21" t="n"/>
      <c r="S54" s="21" t="n">
        <v>12</v>
      </c>
      <c r="T54" s="19" t="inlineStr">
        <is>
          <t>Fix</t>
        </is>
      </c>
      <c r="U54" s="19" t="n"/>
      <c r="V54" s="22">
        <f>O54*S54</f>
        <v/>
      </c>
      <c r="W54" s="16" t="inlineStr">
        <is>
          <t>nur Abholung</t>
        </is>
      </c>
      <c r="X54" s="16" t="inlineStr">
        <is>
          <t>F-016</t>
        </is>
      </c>
      <c r="Y54" s="19" t="inlineStr">
        <is>
          <t>ja</t>
        </is>
      </c>
      <c r="Z54" s="19" t="inlineStr">
        <is>
          <t>verfügbar</t>
        </is>
      </c>
      <c r="AA54" s="19" t="n"/>
      <c r="AB54" s="19" t="n"/>
      <c r="AC54" s="19" t="n"/>
      <c r="AD54" s="19" t="n"/>
      <c r="AE54" s="21" t="n"/>
      <c r="AF54" s="22">
        <f>IF(N54="","",N54*AE54)</f>
        <v/>
      </c>
      <c r="AG54" s="19" t="n"/>
      <c r="AH54" s="19" t="n"/>
      <c r="AI54" s="19" t="n"/>
      <c r="AJ54" s="19" t="n"/>
      <c r="AK54" s="19" t="n"/>
      <c r="AL54" s="19" t="n"/>
      <c r="AM54" s="18" t="inlineStr">
        <is>
          <t>ca. 8 Stück im Bild - bitte nachzählen</t>
        </is>
      </c>
      <c r="AN54" s="23" t="inlineStr">
        <is>
          <t>Doppelung - dieselbe Ware steht unter NE05-10 beziehungsweise NE05-12. Von der Nutzerin am 24.09.2026 bestaetigt.</t>
        </is>
      </c>
    </row>
    <row r="55" ht="98.8" customHeight="1">
      <c r="A55" s="16" t="n"/>
      <c r="B55" s="16" t="inlineStr">
        <is>
          <t>K-027</t>
        </is>
      </c>
      <c r="C55" s="16" t="inlineStr">
        <is>
          <t>NE05</t>
        </is>
      </c>
      <c r="D55" s="16" t="inlineStr">
        <is>
          <t>Speisesaal</t>
        </is>
      </c>
      <c r="E55" s="16" t="inlineStr">
        <is>
          <t>Kinder-Hochstuhl</t>
        </is>
      </c>
      <c r="F55" s="17" t="n">
        <v>1</v>
      </c>
      <c r="G55" s="18" t="inlineStr">
        <is>
          <t>Klappbarer Hochstuhl, Holz/weiß</t>
        </is>
      </c>
      <c r="H55" s="16" t="inlineStr">
        <is>
          <t>Kita-Ausstattung</t>
        </is>
      </c>
      <c r="I55" s="16" t="n"/>
      <c r="J55" s="16" t="inlineStr">
        <is>
          <t>C</t>
        </is>
      </c>
      <c r="K55" s="16" t="inlineStr">
        <is>
          <t>Stück</t>
        </is>
      </c>
      <c r="L55" s="19" t="n"/>
      <c r="M55" s="16" t="inlineStr">
        <is>
          <t>gebraucht</t>
        </is>
      </c>
      <c r="N55" s="17" t="n"/>
      <c r="O55" s="20">
        <f>F55-IF(N55="",0,N55)</f>
        <v/>
      </c>
      <c r="P55" s="19" t="inlineStr">
        <is>
          <t>entfällt</t>
        </is>
      </c>
      <c r="Q55" s="19" t="n"/>
      <c r="R55" s="21" t="n"/>
      <c r="S55" s="21" t="n">
        <v>40</v>
      </c>
      <c r="T55" s="19" t="inlineStr">
        <is>
          <t>Fix</t>
        </is>
      </c>
      <c r="U55" s="19" t="n"/>
      <c r="V55" s="22">
        <f>O55*S55</f>
        <v/>
      </c>
      <c r="W55" s="16" t="inlineStr">
        <is>
          <t>nur Abholung</t>
        </is>
      </c>
      <c r="X55" s="16" t="inlineStr">
        <is>
          <t>F-016</t>
        </is>
      </c>
      <c r="Y55" s="19" t="inlineStr">
        <is>
          <t>ja</t>
        </is>
      </c>
      <c r="Z55" s="19" t="inlineStr">
        <is>
          <t>verfügbar</t>
        </is>
      </c>
      <c r="AA55" s="19" t="n"/>
      <c r="AB55" s="19" t="n"/>
      <c r="AC55" s="19" t="n"/>
      <c r="AD55" s="19" t="n"/>
      <c r="AE55" s="21" t="n"/>
      <c r="AF55" s="22">
        <f>IF(N55="","",N55*AE55)</f>
        <v/>
      </c>
      <c r="AG55" s="19" t="n"/>
      <c r="AH55" s="19" t="n"/>
      <c r="AI55" s="19" t="n"/>
      <c r="AJ55" s="19" t="n"/>
      <c r="AK55" s="19" t="n"/>
      <c r="AL55" s="19" t="n"/>
      <c r="AM55" s="18" t="inlineStr">
        <is>
          <t>1 Stück im Bild</t>
        </is>
      </c>
      <c r="AN55" s="23" t="inlineStr">
        <is>
          <t>Doppelung - dieselbe Ware steht unter NE05-09. Von der Nutzerin am 24.09.2026 bestaetigt.</t>
        </is>
      </c>
    </row>
    <row r="56" ht="98.8" customHeight="1">
      <c r="A56" s="16" t="n"/>
      <c r="B56" s="16" t="inlineStr">
        <is>
          <t>K-029</t>
        </is>
      </c>
      <c r="C56" s="16" t="inlineStr">
        <is>
          <t>NE05</t>
        </is>
      </c>
      <c r="D56" s="16" t="inlineStr">
        <is>
          <t>Speisesaal</t>
        </is>
      </c>
      <c r="E56" s="16" t="inlineStr">
        <is>
          <t>Whiteboard Sprechblasenform</t>
        </is>
      </c>
      <c r="F56" s="17" t="n">
        <v>1</v>
      </c>
      <c r="G56" s="18" t="inlineStr">
        <is>
          <t>Magnetisches Whiteboard in Sprechblasenform</t>
        </is>
      </c>
      <c r="H56" s="16" t="inlineStr">
        <is>
          <t>Büro</t>
        </is>
      </c>
      <c r="I56" s="16" t="n"/>
      <c r="J56" s="16" t="inlineStr">
        <is>
          <t>C</t>
        </is>
      </c>
      <c r="K56" s="16" t="inlineStr">
        <is>
          <t>Stück</t>
        </is>
      </c>
      <c r="L56" s="19" t="n"/>
      <c r="M56" s="16" t="inlineStr">
        <is>
          <t>gut</t>
        </is>
      </c>
      <c r="N56" s="17" t="n"/>
      <c r="O56" s="20">
        <f>F56-IF(N56="",0,N56)</f>
        <v/>
      </c>
      <c r="P56" s="19" t="inlineStr">
        <is>
          <t>entfällt</t>
        </is>
      </c>
      <c r="Q56" s="19" t="n"/>
      <c r="R56" s="21" t="n"/>
      <c r="S56" s="21" t="n">
        <v>35</v>
      </c>
      <c r="T56" s="19" t="inlineStr">
        <is>
          <t>Fix</t>
        </is>
      </c>
      <c r="U56" s="19" t="n"/>
      <c r="V56" s="22">
        <f>O56*S56</f>
        <v/>
      </c>
      <c r="W56" s="16" t="inlineStr">
        <is>
          <t>nur Abholung</t>
        </is>
      </c>
      <c r="X56" s="16" t="inlineStr">
        <is>
          <t>F-017</t>
        </is>
      </c>
      <c r="Y56" s="19" t="inlineStr">
        <is>
          <t>ja</t>
        </is>
      </c>
      <c r="Z56" s="19" t="inlineStr">
        <is>
          <t>verfügbar</t>
        </is>
      </c>
      <c r="AA56" s="19" t="n"/>
      <c r="AB56" s="19" t="n"/>
      <c r="AC56" s="19" t="n"/>
      <c r="AD56" s="19" t="n"/>
      <c r="AE56" s="21" t="n"/>
      <c r="AF56" s="22">
        <f>IF(N56="","",N56*AE56)</f>
        <v/>
      </c>
      <c r="AG56" s="19" t="n"/>
      <c r="AH56" s="19" t="n"/>
      <c r="AI56" s="19" t="n"/>
      <c r="AJ56" s="19" t="n"/>
      <c r="AK56" s="19" t="n"/>
      <c r="AL56" s="19" t="n"/>
      <c r="AM56" s="18" t="inlineStr">
        <is>
          <t>1 Stück im Bild</t>
        </is>
      </c>
      <c r="AN56" s="23" t="inlineStr">
        <is>
          <t>Doppelung - dieselbe Ware steht unter NE05-14. Von der Nutzerin am 24.09.2026 bestaetigt.</t>
        </is>
      </c>
    </row>
    <row r="57" ht="98.8" customHeight="1">
      <c r="A57" s="16" t="n"/>
      <c r="B57" s="16" t="inlineStr">
        <is>
          <t>K-030</t>
        </is>
      </c>
      <c r="C57" s="16" t="inlineStr">
        <is>
          <t>NU01</t>
        </is>
      </c>
      <c r="D57" s="16" t="inlineStr">
        <is>
          <t>Eingang und Elternlounge</t>
        </is>
      </c>
      <c r="E57" s="16" t="inlineStr">
        <is>
          <t>Bücherschrank weiß, Landhausstil</t>
        </is>
      </c>
      <c r="F57" s="17" t="n">
        <v>1</v>
      </c>
      <c r="G57" s="18" t="inlineStr">
        <is>
          <t>Weiß, Sprossen-Glastüren, mehrere Fachböden</t>
        </is>
      </c>
      <c r="H57" s="16" t="inlineStr">
        <is>
          <t>Möbel</t>
        </is>
      </c>
      <c r="I57" s="16" t="n"/>
      <c r="J57" s="16" t="inlineStr">
        <is>
          <t>B</t>
        </is>
      </c>
      <c r="K57" s="16" t="inlineStr">
        <is>
          <t>Stück</t>
        </is>
      </c>
      <c r="L57" s="19" t="n"/>
      <c r="M57" s="16" t="inlineStr">
        <is>
          <t>gut</t>
        </is>
      </c>
      <c r="N57" s="17" t="n"/>
      <c r="O57" s="20">
        <f>F57-IF(N57="",0,N57)</f>
        <v/>
      </c>
      <c r="P57" s="19" t="inlineStr">
        <is>
          <t>entfällt</t>
        </is>
      </c>
      <c r="Q57" s="19" t="n"/>
      <c r="R57" s="21" t="n"/>
      <c r="S57" s="21" t="n">
        <v>180</v>
      </c>
      <c r="T57" s="19" t="inlineStr">
        <is>
          <t>Fix</t>
        </is>
      </c>
      <c r="U57" s="19" t="n"/>
      <c r="V57" s="22">
        <f>O57*S57</f>
        <v/>
      </c>
      <c r="W57" s="16" t="inlineStr">
        <is>
          <t>nur Abholung</t>
        </is>
      </c>
      <c r="X57" s="16" t="inlineStr">
        <is>
          <t>F-018</t>
        </is>
      </c>
      <c r="Y57" s="19" t="inlineStr">
        <is>
          <t>ja</t>
        </is>
      </c>
      <c r="Z57" s="19" t="inlineStr">
        <is>
          <t>verfügbar</t>
        </is>
      </c>
      <c r="AA57" s="19" t="n"/>
      <c r="AB57" s="19" t="n"/>
      <c r="AC57" s="19" t="n"/>
      <c r="AD57" s="19" t="n"/>
      <c r="AE57" s="21" t="n"/>
      <c r="AF57" s="22">
        <f>IF(N57="","",N57*AE57)</f>
        <v/>
      </c>
      <c r="AG57" s="19" t="n"/>
      <c r="AH57" s="19" t="n"/>
      <c r="AI57" s="19" t="n"/>
      <c r="AJ57" s="19" t="n"/>
      <c r="AK57" s="19" t="n"/>
      <c r="AL57" s="19" t="n"/>
      <c r="AM57" s="18" t="inlineStr">
        <is>
          <t>1 Schrank im Bild (Bücher nicht enthalten)</t>
        </is>
      </c>
      <c r="AN57" s="23" t="inlineStr">
        <is>
          <t>Von der Nutzerin am 24.09.2026 geprueft: kommt nicht in den Katalog. Die Zeile bleibt nur zur Nachvollziehbarkeit der alten K-Nummer stehen.</t>
        </is>
      </c>
    </row>
    <row r="58" ht="98.8" customHeight="1">
      <c r="A58" s="16" t="n"/>
      <c r="B58" s="16" t="inlineStr">
        <is>
          <t>K-032</t>
        </is>
      </c>
      <c r="C58" s="16" t="inlineStr">
        <is>
          <t>NU01</t>
        </is>
      </c>
      <c r="D58" s="16" t="inlineStr">
        <is>
          <t>Eingang und Elternlounge</t>
        </is>
      </c>
      <c r="E58" s="16" t="inlineStr">
        <is>
          <t>Hocker rot</t>
        </is>
      </c>
      <c r="F58" s="17" t="n">
        <v>2</v>
      </c>
      <c r="G58" s="18" t="inlineStr">
        <is>
          <t>Passend zur Sitzgruppe, rot bezogen</t>
        </is>
      </c>
      <c r="H58" s="16" t="inlineStr">
        <is>
          <t>Möbel</t>
        </is>
      </c>
      <c r="I58" s="16" t="n"/>
      <c r="J58" s="16" t="inlineStr">
        <is>
          <t>B</t>
        </is>
      </c>
      <c r="K58" s="16" t="inlineStr">
        <is>
          <t>Stück</t>
        </is>
      </c>
      <c r="L58" s="19" t="n"/>
      <c r="M58" s="16" t="inlineStr">
        <is>
          <t>gut</t>
        </is>
      </c>
      <c r="N58" s="17" t="n"/>
      <c r="O58" s="20">
        <f>F58-IF(N58="",0,N58)</f>
        <v/>
      </c>
      <c r="P58" s="19" t="inlineStr">
        <is>
          <t>entfällt</t>
        </is>
      </c>
      <c r="Q58" s="19" t="n"/>
      <c r="R58" s="21" t="n"/>
      <c r="S58" s="21" t="n">
        <v>90</v>
      </c>
      <c r="T58" s="19" t="inlineStr">
        <is>
          <t>Fix</t>
        </is>
      </c>
      <c r="U58" s="19" t="n"/>
      <c r="V58" s="22">
        <f>O58*S58</f>
        <v/>
      </c>
      <c r="W58" s="16" t="inlineStr">
        <is>
          <t>nur Abholung</t>
        </is>
      </c>
      <c r="X58" s="16" t="inlineStr">
        <is>
          <t>F-019</t>
        </is>
      </c>
      <c r="Y58" s="19" t="inlineStr">
        <is>
          <t>ja</t>
        </is>
      </c>
      <c r="Z58" s="19" t="inlineStr">
        <is>
          <t>verfügbar</t>
        </is>
      </c>
      <c r="AA58" s="19" t="n"/>
      <c r="AB58" s="19" t="n"/>
      <c r="AC58" s="19" t="n"/>
      <c r="AD58" s="19" t="n"/>
      <c r="AE58" s="21" t="n"/>
      <c r="AF58" s="22">
        <f>IF(N58="","",N58*AE58)</f>
        <v/>
      </c>
      <c r="AG58" s="19" t="n"/>
      <c r="AH58" s="19" t="n"/>
      <c r="AI58" s="19" t="n"/>
      <c r="AJ58" s="19" t="n"/>
      <c r="AK58" s="19" t="n"/>
      <c r="AL58" s="19" t="n"/>
      <c r="AM58" s="18" t="inlineStr">
        <is>
          <t>2 Stück im Bild</t>
        </is>
      </c>
      <c r="AN58" s="23" t="inlineStr">
        <is>
          <t>Von der Nutzerin am 24.09.2026 geprueft: kommt nicht in den Katalog. Die Zeile bleibt nur zur Nachvollziehbarkeit der alten K-Nummer stehen.</t>
        </is>
      </c>
    </row>
    <row r="59" ht="98.8" customHeight="1">
      <c r="A59" s="16" t="n"/>
      <c r="B59" s="16" t="inlineStr">
        <is>
          <t>K-033</t>
        </is>
      </c>
      <c r="C59" s="16" t="inlineStr">
        <is>
          <t>NU01</t>
        </is>
      </c>
      <c r="D59" s="16" t="inlineStr">
        <is>
          <t>Eingang und Elternlounge</t>
        </is>
      </c>
      <c r="E59" s="16" t="inlineStr">
        <is>
          <t>USM Haller Regal weiß</t>
        </is>
      </c>
      <c r="F59" s="17" t="n">
        <v>2</v>
      </c>
      <c r="G59" s="18" t="inlineStr">
        <is>
          <t>USM Haller, weiß, 3 Ebenen, offen, verchromtes Rohrgestell mit Kugelverbindern</t>
        </is>
      </c>
      <c r="H59" s="16" t="inlineStr">
        <is>
          <t>Möbel</t>
        </is>
      </c>
      <c r="I59" s="16" t="n"/>
      <c r="J59" s="16" t="inlineStr">
        <is>
          <t>A</t>
        </is>
      </c>
      <c r="K59" s="16" t="inlineStr">
        <is>
          <t>Stück</t>
        </is>
      </c>
      <c r="L59" s="19" t="n"/>
      <c r="M59" s="16" t="inlineStr">
        <is>
          <t>gut</t>
        </is>
      </c>
      <c r="N59" s="17" t="n"/>
      <c r="O59" s="20">
        <f>F59-IF(N59="",0,N59)</f>
        <v/>
      </c>
      <c r="P59" s="19" t="inlineStr">
        <is>
          <t>entfällt</t>
        </is>
      </c>
      <c r="Q59" s="19" t="n"/>
      <c r="R59" s="21" t="n"/>
      <c r="S59" s="21" t="n">
        <v>850</v>
      </c>
      <c r="T59" s="19" t="inlineStr">
        <is>
          <t>VHB</t>
        </is>
      </c>
      <c r="U59" s="19" t="n"/>
      <c r="V59" s="22">
        <f>O59*S59</f>
        <v/>
      </c>
      <c r="W59" s="16" t="inlineStr">
        <is>
          <t>nur Abholung</t>
        </is>
      </c>
      <c r="X59" s="16" t="inlineStr">
        <is>
          <t>F-020</t>
        </is>
      </c>
      <c r="Y59" s="19" t="inlineStr">
        <is>
          <t>ja</t>
        </is>
      </c>
      <c r="Z59" s="19" t="inlineStr">
        <is>
          <t>verfügbar</t>
        </is>
      </c>
      <c r="AA59" s="19" t="n"/>
      <c r="AB59" s="19" t="n"/>
      <c r="AC59" s="19" t="n"/>
      <c r="AD59" s="19" t="n"/>
      <c r="AE59" s="21" t="n"/>
      <c r="AF59" s="22">
        <f>IF(N59="","",N59*AE59)</f>
        <v/>
      </c>
      <c r="AG59" s="19" t="n"/>
      <c r="AH59" s="19" t="n"/>
      <c r="AI59" s="19" t="n"/>
      <c r="AJ59" s="19" t="n"/>
      <c r="AK59" s="19" t="n"/>
      <c r="AL59" s="19" t="n"/>
      <c r="AM59" s="18" t="inlineStr">
        <is>
          <t>2 Regale im Bild</t>
        </is>
      </c>
      <c r="AN59" s="23" t="inlineStr">
        <is>
          <t>Von der Nutzerin am 24.09.2026 geprueft: kommt nicht in den Katalog. Die Zeile bleibt nur zur Nachvollziehbarkeit der alten K-Nummer stehen.</t>
        </is>
      </c>
    </row>
    <row r="60" ht="98.8" customHeight="1">
      <c r="A60" s="16" t="n"/>
      <c r="B60" s="16" t="inlineStr">
        <is>
          <t>K-037</t>
        </is>
      </c>
      <c r="C60" s="16" t="inlineStr">
        <is>
          <t>BE11</t>
        </is>
      </c>
      <c r="D60" s="16" t="inlineStr">
        <is>
          <t>Büro</t>
        </is>
      </c>
      <c r="E60" s="16" t="inlineStr">
        <is>
          <t>Ringlicht LED auf Stativ</t>
        </is>
      </c>
      <c r="F60" s="17" t="n">
        <v>1</v>
      </c>
      <c r="G60" s="18" t="inlineStr">
        <is>
          <t>Fotolicht, Ringleuchte mit Stativ</t>
        </is>
      </c>
      <c r="H60" s="16" t="inlineStr">
        <is>
          <t>Technik</t>
        </is>
      </c>
      <c r="I60" s="16" t="n"/>
      <c r="J60" s="16" t="inlineStr">
        <is>
          <t>C</t>
        </is>
      </c>
      <c r="K60" s="16" t="inlineStr">
        <is>
          <t>Stück</t>
        </is>
      </c>
      <c r="L60" s="19" t="n"/>
      <c r="M60" s="16" t="inlineStr">
        <is>
          <t>gut</t>
        </is>
      </c>
      <c r="N60" s="17" t="n"/>
      <c r="O60" s="20">
        <f>F60-IF(N60="",0,N60)</f>
        <v/>
      </c>
      <c r="P60" s="19" t="inlineStr">
        <is>
          <t>entfällt</t>
        </is>
      </c>
      <c r="Q60" s="19" t="n"/>
      <c r="R60" s="21" t="n"/>
      <c r="S60" s="21" t="n">
        <v>35</v>
      </c>
      <c r="T60" s="19" t="inlineStr">
        <is>
          <t>Fix</t>
        </is>
      </c>
      <c r="U60" s="19" t="n"/>
      <c r="V60" s="22">
        <f>O60*S60</f>
        <v/>
      </c>
      <c r="W60" s="16" t="inlineStr">
        <is>
          <t>nur Abholung</t>
        </is>
      </c>
      <c r="X60" s="16" t="inlineStr">
        <is>
          <t>F-023</t>
        </is>
      </c>
      <c r="Y60" s="19" t="inlineStr">
        <is>
          <t>ja</t>
        </is>
      </c>
      <c r="Z60" s="19" t="inlineStr">
        <is>
          <t>verfügbar</t>
        </is>
      </c>
      <c r="AA60" s="19" t="n"/>
      <c r="AB60" s="19" t="n"/>
      <c r="AC60" s="19" t="n"/>
      <c r="AD60" s="19" t="n"/>
      <c r="AE60" s="21" t="n"/>
      <c r="AF60" s="22">
        <f>IF(N60="","",N60*AE60)</f>
        <v/>
      </c>
      <c r="AG60" s="19" t="n"/>
      <c r="AH60" s="19" t="n"/>
      <c r="AI60" s="19" t="n"/>
      <c r="AJ60" s="19" t="n"/>
      <c r="AK60" s="19" t="n"/>
      <c r="AL60" s="19" t="n"/>
      <c r="AM60" s="18" t="inlineStr">
        <is>
          <t>1 Stück im Bild</t>
        </is>
      </c>
      <c r="AN60" s="23" t="inlineStr">
        <is>
          <t>Von der Nutzerin am 24.09.2026 geprueft: kommt nicht in den Katalog. Die Zeile bleibt nur zur Nachvollziehbarkeit der alten K-Nummer stehen.</t>
        </is>
      </c>
    </row>
    <row r="61" ht="98.8" customHeight="1">
      <c r="A61" s="16" t="n"/>
      <c r="B61" s="16" t="inlineStr">
        <is>
          <t>BE10-09</t>
        </is>
      </c>
      <c r="C61" s="16" t="inlineStr">
        <is>
          <t>BE10</t>
        </is>
      </c>
      <c r="D61" s="16" t="inlineStr">
        <is>
          <t>Büro und Besprechung</t>
        </is>
      </c>
      <c r="E61" s="16" t="inlineStr">
        <is>
          <t>Konsolentisch schwarz mit Glasablagen</t>
        </is>
      </c>
      <c r="F61" s="17" t="n">
        <v>1</v>
      </c>
      <c r="G61" s="18" t="inlineStr">
        <is>
          <t>Schmaler Konsolentisch mit schwarzem Metallrahmen und zwei Ablagen aus Glas.</t>
        </is>
      </c>
      <c r="H61" s="16" t="inlineStr">
        <is>
          <t>Möbel</t>
        </is>
      </c>
      <c r="I61" s="16" t="n"/>
      <c r="J61" s="16" t="inlineStr">
        <is>
          <t>C</t>
        </is>
      </c>
      <c r="K61" s="16" t="inlineStr">
        <is>
          <t>Stück</t>
        </is>
      </c>
      <c r="L61" s="19" t="n"/>
      <c r="M61" s="16" t="inlineStr">
        <is>
          <t>gut</t>
        </is>
      </c>
      <c r="N61" s="17" t="n"/>
      <c r="O61" s="20">
        <f>F61-IF(N61="",0,N61)</f>
        <v/>
      </c>
      <c r="P61" s="19" t="inlineStr">
        <is>
          <t>ja</t>
        </is>
      </c>
      <c r="Q61" s="19" t="n"/>
      <c r="R61" s="21" t="n"/>
      <c r="S61" s="21" t="n">
        <v>60</v>
      </c>
      <c r="T61" s="19" t="inlineStr">
        <is>
          <t>Fix</t>
        </is>
      </c>
      <c r="U61" s="19" t="inlineStr">
        <is>
          <t>ok</t>
        </is>
      </c>
      <c r="V61" s="22">
        <f>O61*S61</f>
        <v/>
      </c>
      <c r="W61" s="16" t="inlineStr">
        <is>
          <t>nur Abholung</t>
        </is>
      </c>
      <c r="X61" s="16" t="inlineStr">
        <is>
          <t>F-024</t>
        </is>
      </c>
      <c r="Y61" s="19" t="inlineStr">
        <is>
          <t>ja</t>
        </is>
      </c>
      <c r="Z61" s="19" t="inlineStr">
        <is>
          <t>reserviert</t>
        </is>
      </c>
      <c r="AA61" s="19" t="n"/>
      <c r="AB61" s="19" t="n"/>
      <c r="AC61" s="19" t="inlineStr">
        <is>
          <t>Webkatalog</t>
        </is>
      </c>
      <c r="AD61" s="19" t="inlineStr">
        <is>
          <t>Simon fronius</t>
        </is>
      </c>
      <c r="AE61" s="21" t="n"/>
      <c r="AF61" s="22">
        <f>IF(N61="","",N61*AE61)</f>
        <v/>
      </c>
      <c r="AG61" s="19" t="n"/>
      <c r="AH61" s="19" t="n"/>
      <c r="AI61" s="19" t="n"/>
      <c r="AJ61" s="19" t="n"/>
      <c r="AK61" s="19" t="n"/>
      <c r="AL61" s="19" t="inlineStr">
        <is>
          <t>01.12.2026 09:00</t>
        </is>
      </c>
      <c r="AM61" s="18" t="n"/>
      <c r="AN61" s="23" t="inlineStr">
        <is>
          <t>Auf Foto F-024 steht er im Raum.</t>
        </is>
      </c>
    </row>
    <row r="62" ht="98.8" customHeight="1">
      <c r="A62" s="16" t="n"/>
      <c r="B62" s="16" t="inlineStr">
        <is>
          <t>K-039</t>
        </is>
      </c>
      <c r="C62" s="16" t="inlineStr">
        <is>
          <t>BE10</t>
        </is>
      </c>
      <c r="D62" s="16" t="inlineStr">
        <is>
          <t>Büro und Besprechung</t>
        </is>
      </c>
      <c r="E62" s="16" t="inlineStr">
        <is>
          <t>Kinderfahrzeug Kuh</t>
        </is>
      </c>
      <c r="F62" s="17" t="n">
        <v>1</v>
      </c>
      <c r="G62" s="18" t="inlineStr">
        <is>
          <t>Wheely-Bug-Typ, Rutschfahrzeug für Kinder, Plüsch mit Rollen</t>
        </is>
      </c>
      <c r="H62" s="16" t="inlineStr">
        <is>
          <t>Kita-Ausstattung</t>
        </is>
      </c>
      <c r="I62" s="16" t="n"/>
      <c r="J62" s="16" t="inlineStr">
        <is>
          <t>C</t>
        </is>
      </c>
      <c r="K62" s="16" t="inlineStr">
        <is>
          <t>Stück</t>
        </is>
      </c>
      <c r="L62" s="19" t="n"/>
      <c r="M62" s="16" t="inlineStr">
        <is>
          <t>gebraucht</t>
        </is>
      </c>
      <c r="N62" s="17" t="n"/>
      <c r="O62" s="20">
        <f>F62-IF(N62="",0,N62)</f>
        <v/>
      </c>
      <c r="P62" s="19" t="inlineStr">
        <is>
          <t>entfällt</t>
        </is>
      </c>
      <c r="Q62" s="19" t="n"/>
      <c r="R62" s="21" t="n"/>
      <c r="S62" s="21" t="n">
        <v>35</v>
      </c>
      <c r="T62" s="19" t="inlineStr">
        <is>
          <t>Fix</t>
        </is>
      </c>
      <c r="U62" s="19" t="n"/>
      <c r="V62" s="22">
        <f>O62*S62</f>
        <v/>
      </c>
      <c r="W62" s="16" t="inlineStr">
        <is>
          <t>nur Abholung</t>
        </is>
      </c>
      <c r="X62" s="16" t="inlineStr">
        <is>
          <t>F-024</t>
        </is>
      </c>
      <c r="Y62" s="19" t="inlineStr">
        <is>
          <t>ja</t>
        </is>
      </c>
      <c r="Z62" s="19" t="inlineStr">
        <is>
          <t>verfügbar</t>
        </is>
      </c>
      <c r="AA62" s="19" t="n"/>
      <c r="AB62" s="19" t="n"/>
      <c r="AC62" s="19" t="n"/>
      <c r="AD62" s="19" t="n"/>
      <c r="AE62" s="21" t="n"/>
      <c r="AF62" s="22">
        <f>IF(N62="","",N62*AE62)</f>
        <v/>
      </c>
      <c r="AG62" s="19" t="n"/>
      <c r="AH62" s="19" t="n"/>
      <c r="AI62" s="19" t="n"/>
      <c r="AJ62" s="19" t="n"/>
      <c r="AK62" s="19" t="n"/>
      <c r="AL62" s="19" t="n"/>
      <c r="AM62" s="18" t="inlineStr">
        <is>
          <t>1 Stück im Bild</t>
        </is>
      </c>
      <c r="AN62" s="23" t="inlineStr">
        <is>
          <t>Von der Nutzerin am 24.09.2026 geprueft: kommt nicht in den Katalog. Die Zeile bleibt nur zur Nachvollziehbarkeit der alten K-Nummer stehen.</t>
        </is>
      </c>
    </row>
    <row r="63" ht="98.8" customHeight="1">
      <c r="A63" s="16" t="n"/>
      <c r="B63" s="16" t="inlineStr">
        <is>
          <t>BE10-10</t>
        </is>
      </c>
      <c r="C63" s="16" t="inlineStr">
        <is>
          <t>BE10</t>
        </is>
      </c>
      <c r="D63" s="16" t="inlineStr">
        <is>
          <t>Büro und Besprechung</t>
        </is>
      </c>
      <c r="E63" s="16" t="inlineStr">
        <is>
          <t>Kommode Holz, antik</t>
        </is>
      </c>
      <c r="F63" s="17" t="n">
        <v>1</v>
      </c>
      <c r="G63" s="18" t="inlineStr">
        <is>
          <t>Alte Holzkommode beziehungsweise Sekretär in dunklem Holz. Die linke Tür schließt nicht mehr; der übrige Zustand ist gut.</t>
        </is>
      </c>
      <c r="H63" s="16" t="inlineStr">
        <is>
          <t>Möbel</t>
        </is>
      </c>
      <c r="I63" s="16" t="n"/>
      <c r="J63" s="16" t="inlineStr">
        <is>
          <t>B</t>
        </is>
      </c>
      <c r="K63" s="16" t="inlineStr">
        <is>
          <t>Stück</t>
        </is>
      </c>
      <c r="L63" s="19" t="n"/>
      <c r="M63" s="16" t="inlineStr">
        <is>
          <t>gebraucht</t>
        </is>
      </c>
      <c r="N63" s="17" t="n"/>
      <c r="O63" s="20">
        <f>F63-IF(N63="",0,N63)</f>
        <v/>
      </c>
      <c r="P63" s="19" t="inlineStr">
        <is>
          <t>entfällt</t>
        </is>
      </c>
      <c r="Q63" s="19" t="n"/>
      <c r="R63" s="21" t="n"/>
      <c r="S63" s="21" t="n">
        <v>120</v>
      </c>
      <c r="T63" s="19" t="inlineStr">
        <is>
          <t>Fix</t>
        </is>
      </c>
      <c r="U63" s="19" t="n"/>
      <c r="V63" s="22">
        <f>O63*S63</f>
        <v/>
      </c>
      <c r="W63" s="16" t="inlineStr">
        <is>
          <t>nur Abholung</t>
        </is>
      </c>
      <c r="X63" s="16" t="inlineStr">
        <is>
          <t>F-025</t>
        </is>
      </c>
      <c r="Y63" s="19" t="inlineStr">
        <is>
          <t>ja</t>
        </is>
      </c>
      <c r="Z63" s="19" t="inlineStr">
        <is>
          <t>verfügbar</t>
        </is>
      </c>
      <c r="AA63" s="19" t="n"/>
      <c r="AB63" s="19" t="n"/>
      <c r="AC63" s="19" t="n"/>
      <c r="AD63" s="19" t="n"/>
      <c r="AE63" s="21" t="n"/>
      <c r="AF63" s="22">
        <f>IF(N63="","",N63*AE63)</f>
        <v/>
      </c>
      <c r="AG63" s="19" t="n"/>
      <c r="AH63" s="19" t="n"/>
      <c r="AI63" s="19" t="n"/>
      <c r="AJ63" s="19" t="n"/>
      <c r="AK63" s="19" t="n"/>
      <c r="AL63" s="19" t="n"/>
      <c r="AM63" s="18" t="n"/>
      <c r="AN63" s="23" t="inlineStr">
        <is>
          <t>Auf Foto F-025 steht sie im Raum.</t>
        </is>
      </c>
    </row>
    <row r="64" ht="98.8" customHeight="1">
      <c r="A64" s="16" t="n"/>
      <c r="B64" s="16" t="inlineStr">
        <is>
          <t>K-044</t>
        </is>
      </c>
      <c r="C64" s="16" t="inlineStr">
        <is>
          <t>BE10</t>
        </is>
      </c>
      <c r="D64" s="16" t="inlineStr">
        <is>
          <t>Büro und Besprechung</t>
        </is>
      </c>
      <c r="E64" s="16" t="inlineStr">
        <is>
          <t>Schalenstuhl weiß mit Holzbeinen</t>
        </is>
      </c>
      <c r="F64" s="17" t="n">
        <v>8</v>
      </c>
      <c r="G64" s="18" t="inlineStr">
        <is>
          <t>Kunststoff-Sitzschale weiß, Holzbeine mit Drahtstrebe</t>
        </is>
      </c>
      <c r="H64" s="16" t="inlineStr">
        <is>
          <t>Möbel</t>
        </is>
      </c>
      <c r="I64" s="16" t="n"/>
      <c r="J64" s="16" t="inlineStr">
        <is>
          <t>B</t>
        </is>
      </c>
      <c r="K64" s="16" t="inlineStr">
        <is>
          <t>Stück</t>
        </is>
      </c>
      <c r="L64" s="19" t="n"/>
      <c r="M64" s="16" t="inlineStr">
        <is>
          <t>gut</t>
        </is>
      </c>
      <c r="N64" s="17" t="n"/>
      <c r="O64" s="20">
        <f>F64-IF(N64="",0,N64)</f>
        <v/>
      </c>
      <c r="P64" s="19" t="inlineStr">
        <is>
          <t>entfällt</t>
        </is>
      </c>
      <c r="Q64" s="19" t="n"/>
      <c r="R64" s="21" t="n"/>
      <c r="S64" s="21" t="n">
        <v>30</v>
      </c>
      <c r="T64" s="19" t="inlineStr">
        <is>
          <t>Fix</t>
        </is>
      </c>
      <c r="U64" s="19" t="n"/>
      <c r="V64" s="22">
        <f>O64*S64</f>
        <v/>
      </c>
      <c r="W64" s="16" t="inlineStr">
        <is>
          <t>nur Abholung</t>
        </is>
      </c>
      <c r="X64" s="16" t="inlineStr">
        <is>
          <t>F-027</t>
        </is>
      </c>
      <c r="Y64" s="19" t="inlineStr">
        <is>
          <t>ja</t>
        </is>
      </c>
      <c r="Z64" s="19" t="inlineStr">
        <is>
          <t>verfügbar</t>
        </is>
      </c>
      <c r="AA64" s="19" t="n"/>
      <c r="AB64" s="19" t="n"/>
      <c r="AC64" s="19" t="n"/>
      <c r="AD64" s="19" t="n"/>
      <c r="AE64" s="21" t="n"/>
      <c r="AF64" s="22">
        <f>IF(N64="","",N64*AE64)</f>
        <v/>
      </c>
      <c r="AG64" s="19" t="n"/>
      <c r="AH64" s="19" t="n"/>
      <c r="AI64" s="19" t="n"/>
      <c r="AJ64" s="19" t="n"/>
      <c r="AK64" s="19" t="n"/>
      <c r="AL64" s="19" t="n"/>
      <c r="AM64" s="18" t="inlineStr">
        <is>
          <t>ca. 8 Stück im Bild - bitte nachzählen</t>
        </is>
      </c>
      <c r="AN64" s="23" t="inlineStr">
        <is>
          <t>Ersetzt durch BE10-05. Die Zeile bleibt nur zur Nachvollziehbarkeit der alten K-Nummer stehen.</t>
        </is>
      </c>
    </row>
    <row r="65" ht="98.8" customHeight="1">
      <c r="A65" s="16" t="n"/>
      <c r="B65" s="16" t="inlineStr">
        <is>
          <t>BE10-11</t>
        </is>
      </c>
      <c r="C65" s="16" t="inlineStr">
        <is>
          <t>BE10</t>
        </is>
      </c>
      <c r="D65" s="16" t="inlineStr">
        <is>
          <t>Büro und Besprechung</t>
        </is>
      </c>
      <c r="E65" s="16" t="inlineStr">
        <is>
          <t>Bürodrehstuhl weiß</t>
        </is>
      </c>
      <c r="F65" s="17" t="n">
        <v>1</v>
      </c>
      <c r="G65" s="18" t="inlineStr">
        <is>
          <t>Bürodrehstuhl in Weiß auf fünf Rollen, Sitzhöhe verstellbar.</t>
        </is>
      </c>
      <c r="H65" s="16" t="inlineStr">
        <is>
          <t>Büro</t>
        </is>
      </c>
      <c r="I65" s="16" t="n"/>
      <c r="J65" s="16" t="inlineStr">
        <is>
          <t>C</t>
        </is>
      </c>
      <c r="K65" s="16" t="inlineStr">
        <is>
          <t>Stück</t>
        </is>
      </c>
      <c r="L65" s="19" t="n"/>
      <c r="M65" s="16" t="inlineStr">
        <is>
          <t>gebraucht</t>
        </is>
      </c>
      <c r="N65" s="17" t="n">
        <v>1</v>
      </c>
      <c r="O65" s="20">
        <f>F65-IF(N65="",0,N65)</f>
        <v/>
      </c>
      <c r="P65" s="19" t="inlineStr">
        <is>
          <t>ja</t>
        </is>
      </c>
      <c r="Q65" s="19" t="n"/>
      <c r="R65" s="21" t="n"/>
      <c r="S65" s="21" t="n">
        <v>60</v>
      </c>
      <c r="T65" s="19" t="inlineStr">
        <is>
          <t>Fix</t>
        </is>
      </c>
      <c r="U65" s="19" t="inlineStr">
        <is>
          <t>ok</t>
        </is>
      </c>
      <c r="V65" s="22">
        <f>O65*S65</f>
        <v/>
      </c>
      <c r="W65" s="16" t="inlineStr">
        <is>
          <t>nur Abholung</t>
        </is>
      </c>
      <c r="X65" s="16" t="inlineStr">
        <is>
          <t>F-617</t>
        </is>
      </c>
      <c r="Y65" s="19" t="inlineStr">
        <is>
          <t>ja</t>
        </is>
      </c>
      <c r="Z65" s="19" t="inlineStr">
        <is>
          <t>verkauft</t>
        </is>
      </c>
      <c r="AA65" s="19" t="n"/>
      <c r="AB65" s="19" t="n"/>
      <c r="AC65" s="19" t="inlineStr">
        <is>
          <t>Webkatalog</t>
        </is>
      </c>
      <c r="AD65" s="19" t="n"/>
      <c r="AE65" s="21" t="n">
        <v>60</v>
      </c>
      <c r="AF65" s="22">
        <f>IF(N65="","",N65*AE65)</f>
        <v/>
      </c>
      <c r="AG65" s="19" t="inlineStr">
        <is>
          <t>13.10.2026</t>
        </is>
      </c>
      <c r="AH65" s="19" t="inlineStr">
        <is>
          <t>Jonathan Kleinknecht</t>
        </is>
      </c>
      <c r="AI65" s="19" t="inlineStr">
        <is>
          <t>4000117</t>
        </is>
      </c>
      <c r="AJ65" s="19" t="inlineStr">
        <is>
          <t>bezahlt</t>
        </is>
      </c>
      <c r="AK65" s="19" t="n"/>
      <c r="AL65" s="19" t="inlineStr">
        <is>
          <t>abgeholt 13.10.2026</t>
        </is>
      </c>
      <c r="AM65" s="18" t="n"/>
      <c r="AN65" s="23" t="inlineStr">
        <is>
          <t>Neues Foto F-617 (Durchsicht 01.10.2026).</t>
        </is>
      </c>
    </row>
    <row r="66" ht="98.8" customHeight="1">
      <c r="A66" s="16" t="n"/>
      <c r="B66" s="16" t="inlineStr">
        <is>
          <t>BE10-12</t>
        </is>
      </c>
      <c r="C66" s="16" t="inlineStr">
        <is>
          <t>BE10</t>
        </is>
      </c>
      <c r="D66" s="16" t="inlineStr">
        <is>
          <t>Büro und Besprechung</t>
        </is>
      </c>
      <c r="E66" s="16" t="inlineStr">
        <is>
          <t>IKEA Galant Aktenschrank weiß</t>
        </is>
      </c>
      <c r="F66" s="17" t="n">
        <v>2</v>
      </c>
      <c r="G66" s="18" t="inlineStr">
        <is>
          <t>IKEA Galant Büroschrank in Weiß: oben offene Fächer, unten Schiebetüren mit zwei Einlegeböden. 200 cm Höhe, 160 cm Breite</t>
        </is>
      </c>
      <c r="H66" s="16" t="inlineStr">
        <is>
          <t>Büro</t>
        </is>
      </c>
      <c r="I66" s="16" t="n"/>
      <c r="J66" s="16" t="inlineStr">
        <is>
          <t>B</t>
        </is>
      </c>
      <c r="K66" s="16" t="inlineStr">
        <is>
          <t>Stück</t>
        </is>
      </c>
      <c r="L66" s="19" t="n"/>
      <c r="M66" s="16" t="inlineStr">
        <is>
          <t>gut</t>
        </is>
      </c>
      <c r="N66" s="17" t="n"/>
      <c r="O66" s="20">
        <f>F66-IF(N66="",0,N66)</f>
        <v/>
      </c>
      <c r="P66" s="19" t="inlineStr">
        <is>
          <t>ja</t>
        </is>
      </c>
      <c r="Q66" s="19" t="n"/>
      <c r="R66" s="21" t="n"/>
      <c r="S66" s="21" t="n">
        <v>90</v>
      </c>
      <c r="T66" s="19" t="inlineStr">
        <is>
          <t>Fix</t>
        </is>
      </c>
      <c r="U66" s="19" t="inlineStr">
        <is>
          <t>ok</t>
        </is>
      </c>
      <c r="V66" s="22">
        <f>O66*S66</f>
        <v/>
      </c>
      <c r="W66" s="16" t="inlineStr">
        <is>
          <t>nur Abholung</t>
        </is>
      </c>
      <c r="X66" s="16" t="inlineStr">
        <is>
          <t>F-636</t>
        </is>
      </c>
      <c r="Y66" s="19" t="inlineStr">
        <is>
          <t>ja</t>
        </is>
      </c>
      <c r="Z66" s="19" t="inlineStr">
        <is>
          <t>reserviert</t>
        </is>
      </c>
      <c r="AA66" s="19" t="inlineStr">
        <is>
          <t>IKEA</t>
        </is>
      </c>
      <c r="AB66" s="19" t="n"/>
      <c r="AC66" s="19" t="inlineStr">
        <is>
          <t>Webkatalog</t>
        </is>
      </c>
      <c r="AD66" s="19" t="inlineStr">
        <is>
          <t>Nadine Zythke</t>
        </is>
      </c>
      <c r="AE66" s="21" t="n"/>
      <c r="AF66" s="22">
        <f>IF(N66="","",N66*AE66)</f>
        <v/>
      </c>
      <c r="AG66" s="19" t="n"/>
      <c r="AH66" s="19" t="n"/>
      <c r="AI66" s="19" t="n"/>
      <c r="AJ66" s="19" t="n"/>
      <c r="AK66" s="19" t="n"/>
      <c r="AL66" s="19" t="inlineStr">
        <is>
          <t>17.11.2026 09:00</t>
        </is>
      </c>
      <c r="AM66" s="18" t="inlineStr">
        <is>
          <t>Ohne Inhalt.</t>
        </is>
      </c>
      <c r="AN66" s="23" t="inlineStr">
        <is>
          <t>Neues Foto F-636 (07.10.2026) ersetzt F-618; Beschreibung an das Foto angepasst (Schiebetüren, 2 Einlegeböden innen). Beide Schränke baugleich. 07.10.2026: Mengenhinweis auf „Ohne Inhalt.“ gekürzt – Ablagefächer gehen mit (Nutzerin).</t>
        </is>
      </c>
    </row>
    <row r="67" ht="98.8" customHeight="1">
      <c r="A67" s="16" t="n"/>
      <c r="B67" s="16" t="inlineStr">
        <is>
          <t>K-048</t>
        </is>
      </c>
      <c r="C67" s="16" t="inlineStr">
        <is>
          <t>NE01</t>
        </is>
      </c>
      <c r="D67" s="16" t="inlineStr">
        <is>
          <t>Flur</t>
        </is>
      </c>
      <c r="E67" s="16" t="inlineStr">
        <is>
          <t>Wanddeko Fadenbild rot</t>
        </is>
      </c>
      <c r="F67" s="17" t="n">
        <v>1</v>
      </c>
      <c r="G67" s="18" t="inlineStr">
        <is>
          <t>Fadenbild/Mandala auf rundem Holzreif, rot</t>
        </is>
      </c>
      <c r="H67" s="16" t="inlineStr">
        <is>
          <t>Deko</t>
        </is>
      </c>
      <c r="I67" s="16" t="n"/>
      <c r="J67" s="16" t="inlineStr">
        <is>
          <t>C</t>
        </is>
      </c>
      <c r="K67" s="16" t="inlineStr">
        <is>
          <t>Stück</t>
        </is>
      </c>
      <c r="L67" s="19" t="n"/>
      <c r="M67" s="16" t="inlineStr">
        <is>
          <t>gut</t>
        </is>
      </c>
      <c r="N67" s="17" t="n"/>
      <c r="O67" s="20">
        <f>F67-IF(N67="",0,N67)</f>
        <v/>
      </c>
      <c r="P67" s="19" t="inlineStr">
        <is>
          <t>entfällt</t>
        </is>
      </c>
      <c r="Q67" s="19" t="n"/>
      <c r="R67" s="21" t="n"/>
      <c r="S67" s="21" t="n">
        <v>30</v>
      </c>
      <c r="T67" s="19" t="inlineStr">
        <is>
          <t>Fix</t>
        </is>
      </c>
      <c r="U67" s="19" t="n"/>
      <c r="V67" s="22">
        <f>O67*S67</f>
        <v/>
      </c>
      <c r="W67" s="16" t="inlineStr">
        <is>
          <t>nur Abholung</t>
        </is>
      </c>
      <c r="X67" s="16" t="inlineStr">
        <is>
          <t>F-029</t>
        </is>
      </c>
      <c r="Y67" s="19" t="inlineStr">
        <is>
          <t>ja</t>
        </is>
      </c>
      <c r="Z67" s="19" t="inlineStr">
        <is>
          <t>verfügbar</t>
        </is>
      </c>
      <c r="AA67" s="19" t="n"/>
      <c r="AB67" s="19" t="n"/>
      <c r="AC67" s="19" t="n"/>
      <c r="AD67" s="19" t="n"/>
      <c r="AE67" s="21" t="n"/>
      <c r="AF67" s="22">
        <f>IF(N67="","",N67*AE67)</f>
        <v/>
      </c>
      <c r="AG67" s="19" t="n"/>
      <c r="AH67" s="19" t="n"/>
      <c r="AI67" s="19" t="n"/>
      <c r="AJ67" s="19" t="n"/>
      <c r="AK67" s="19" t="n"/>
      <c r="AL67" s="19" t="n"/>
      <c r="AM67" s="18" t="inlineStr">
        <is>
          <t>1 Stück im Bild</t>
        </is>
      </c>
      <c r="AN67" s="23" t="inlineStr">
        <is>
          <t>Von der Nutzerin am 24.09.2026 geprueft: kommt nicht in den Katalog. Die Zeile bleibt nur zur Nachvollziehbarkeit der alten K-Nummer stehen.</t>
        </is>
      </c>
    </row>
    <row r="68" ht="98.8" customHeight="1">
      <c r="A68" s="16" t="n"/>
      <c r="B68" s="16" t="inlineStr">
        <is>
          <t>K-063</t>
        </is>
      </c>
      <c r="C68" s="16" t="inlineStr">
        <is>
          <t>BE01</t>
        </is>
      </c>
      <c r="D68" s="16" t="inlineStr">
        <is>
          <t>Flur</t>
        </is>
      </c>
      <c r="E68" s="16" t="inlineStr">
        <is>
          <t>Pompon-Kranz rot</t>
        </is>
      </c>
      <c r="F68" s="17" t="n">
        <v>1</v>
      </c>
      <c r="G68" s="18" t="inlineStr">
        <is>
          <t>Türkranz aus roten Wollbommeln, Eigenarbeit</t>
        </is>
      </c>
      <c r="H68" s="16" t="inlineStr">
        <is>
          <t>Deko</t>
        </is>
      </c>
      <c r="I68" s="16" t="n"/>
      <c r="J68" s="16" t="inlineStr">
        <is>
          <t>C</t>
        </is>
      </c>
      <c r="K68" s="16" t="inlineStr">
        <is>
          <t>Stück</t>
        </is>
      </c>
      <c r="L68" s="19" t="n"/>
      <c r="M68" s="16" t="inlineStr">
        <is>
          <t>gut</t>
        </is>
      </c>
      <c r="N68" s="17" t="n"/>
      <c r="O68" s="20">
        <f>F68-IF(N68="",0,N68)</f>
        <v/>
      </c>
      <c r="P68" s="19" t="inlineStr">
        <is>
          <t>entfällt</t>
        </is>
      </c>
      <c r="Q68" s="19" t="n"/>
      <c r="R68" s="21" t="n"/>
      <c r="S68" s="21" t="n">
        <v>25</v>
      </c>
      <c r="T68" s="19" t="inlineStr">
        <is>
          <t>Fix</t>
        </is>
      </c>
      <c r="U68" s="19" t="n"/>
      <c r="V68" s="22">
        <f>O68*S68</f>
        <v/>
      </c>
      <c r="W68" s="16" t="inlineStr">
        <is>
          <t>nur Abholung</t>
        </is>
      </c>
      <c r="X68" s="16" t="inlineStr">
        <is>
          <t>F-052</t>
        </is>
      </c>
      <c r="Y68" s="19" t="inlineStr">
        <is>
          <t>ja</t>
        </is>
      </c>
      <c r="Z68" s="19" t="inlineStr">
        <is>
          <t>verfügbar</t>
        </is>
      </c>
      <c r="AA68" s="19" t="n"/>
      <c r="AB68" s="19" t="n"/>
      <c r="AC68" s="19" t="n"/>
      <c r="AD68" s="19" t="n"/>
      <c r="AE68" s="21" t="n"/>
      <c r="AF68" s="22">
        <f>IF(N68="","",N68*AE68)</f>
        <v/>
      </c>
      <c r="AG68" s="19" t="n"/>
      <c r="AH68" s="19" t="n"/>
      <c r="AI68" s="19" t="n"/>
      <c r="AJ68" s="19" t="n"/>
      <c r="AK68" s="19" t="n"/>
      <c r="AL68" s="19" t="n"/>
      <c r="AM68" s="18" t="inlineStr">
        <is>
          <t>1 Stück im Bild</t>
        </is>
      </c>
      <c r="AN68" s="23" t="inlineStr">
        <is>
          <t>Von der Nutzerin am 24.09.2026 geprueft: kommt nicht in den Katalog. Die Zeile bleibt nur zur Nachvollziehbarkeit der alten K-Nummer stehen.</t>
        </is>
      </c>
    </row>
    <row r="69" ht="98.8" customHeight="1">
      <c r="A69" s="16" t="n"/>
      <c r="B69" s="16" t="inlineStr">
        <is>
          <t>K-067</t>
        </is>
      </c>
      <c r="C69" s="16" t="inlineStr">
        <is>
          <t>NE01</t>
        </is>
      </c>
      <c r="D69" s="16" t="inlineStr">
        <is>
          <t>Flur</t>
        </is>
      </c>
      <c r="E69" s="16" t="inlineStr">
        <is>
          <t>Laterne schwarz</t>
        </is>
      </c>
      <c r="F69" s="17" t="n">
        <v>1</v>
      </c>
      <c r="G69" s="18" t="inlineStr">
        <is>
          <t>Metall-Glas-Laterne, schwarz</t>
        </is>
      </c>
      <c r="H69" s="16" t="inlineStr">
        <is>
          <t>Deko</t>
        </is>
      </c>
      <c r="I69" s="16" t="n"/>
      <c r="J69" s="16" t="inlineStr">
        <is>
          <t>C</t>
        </is>
      </c>
      <c r="K69" s="16" t="inlineStr">
        <is>
          <t>Stück</t>
        </is>
      </c>
      <c r="L69" s="19" t="n"/>
      <c r="M69" s="16" t="inlineStr">
        <is>
          <t>gut</t>
        </is>
      </c>
      <c r="N69" s="17" t="n"/>
      <c r="O69" s="20">
        <f>F69-IF(N69="",0,N69)</f>
        <v/>
      </c>
      <c r="P69" s="19" t="inlineStr">
        <is>
          <t>entfällt</t>
        </is>
      </c>
      <c r="Q69" s="19" t="n"/>
      <c r="R69" s="21" t="n"/>
      <c r="S69" s="21" t="n">
        <v>20</v>
      </c>
      <c r="T69" s="19" t="inlineStr">
        <is>
          <t>Fix</t>
        </is>
      </c>
      <c r="U69" s="19" t="n"/>
      <c r="V69" s="22">
        <f>O69*S69</f>
        <v/>
      </c>
      <c r="W69" s="16" t="inlineStr">
        <is>
          <t>nur Abholung</t>
        </is>
      </c>
      <c r="X69" s="16" t="inlineStr">
        <is>
          <t>F-072</t>
        </is>
      </c>
      <c r="Y69" s="19" t="inlineStr">
        <is>
          <t>ja</t>
        </is>
      </c>
      <c r="Z69" s="19" t="inlineStr">
        <is>
          <t>verfügbar</t>
        </is>
      </c>
      <c r="AA69" s="19" t="n"/>
      <c r="AB69" s="19" t="n"/>
      <c r="AC69" s="19" t="n"/>
      <c r="AD69" s="19" t="n"/>
      <c r="AE69" s="21" t="n"/>
      <c r="AF69" s="22">
        <f>IF(N69="","",N69*AE69)</f>
        <v/>
      </c>
      <c r="AG69" s="19" t="n"/>
      <c r="AH69" s="19" t="n"/>
      <c r="AI69" s="19" t="n"/>
      <c r="AJ69" s="19" t="n"/>
      <c r="AK69" s="19" t="n"/>
      <c r="AL69" s="19" t="n"/>
      <c r="AM69" s="18" t="inlineStr">
        <is>
          <t>1 Stück im Bild</t>
        </is>
      </c>
      <c r="AN69" s="23" t="inlineStr">
        <is>
          <t>Von der Nutzerin am 24.09.2026 geprueft: kommt nicht in den Katalog. Die Zeile bleibt nur zur Nachvollziehbarkeit der alten K-Nummer stehen.</t>
        </is>
      </c>
    </row>
    <row r="70" ht="98.8" customHeight="1">
      <c r="A70" s="16" t="n"/>
      <c r="B70" s="16" t="inlineStr">
        <is>
          <t>K-069</t>
        </is>
      </c>
      <c r="C70" s="16" t="inlineStr">
        <is>
          <t>NE01</t>
        </is>
      </c>
      <c r="D70" s="16" t="inlineStr">
        <is>
          <t>Flur</t>
        </is>
      </c>
      <c r="E70" s="16" t="inlineStr">
        <is>
          <t>Deko-Ring schwarz auf Sockel</t>
        </is>
      </c>
      <c r="F70" s="17" t="n">
        <v>1</v>
      </c>
      <c r="G70" s="18" t="inlineStr">
        <is>
          <t>Skulpturaler Ring, schwarz, auf Standfuß</t>
        </is>
      </c>
      <c r="H70" s="16" t="inlineStr">
        <is>
          <t>Deko</t>
        </is>
      </c>
      <c r="I70" s="16" t="n"/>
      <c r="J70" s="16" t="inlineStr">
        <is>
          <t>C</t>
        </is>
      </c>
      <c r="K70" s="16" t="inlineStr">
        <is>
          <t>Stück</t>
        </is>
      </c>
      <c r="L70" s="19" t="n"/>
      <c r="M70" s="16" t="inlineStr">
        <is>
          <t>gut</t>
        </is>
      </c>
      <c r="N70" s="17" t="n"/>
      <c r="O70" s="20">
        <f>F70-IF(N70="",0,N70)</f>
        <v/>
      </c>
      <c r="P70" s="19" t="inlineStr">
        <is>
          <t>entfällt</t>
        </is>
      </c>
      <c r="Q70" s="19" t="n"/>
      <c r="R70" s="21" t="n"/>
      <c r="S70" s="21" t="n">
        <v>30</v>
      </c>
      <c r="T70" s="19" t="inlineStr">
        <is>
          <t>Fix</t>
        </is>
      </c>
      <c r="U70" s="19" t="n"/>
      <c r="V70" s="22">
        <f>O70*S70</f>
        <v/>
      </c>
      <c r="W70" s="16" t="inlineStr">
        <is>
          <t>nur Abholung</t>
        </is>
      </c>
      <c r="X70" s="16" t="inlineStr">
        <is>
          <t>F-073</t>
        </is>
      </c>
      <c r="Y70" s="19" t="inlineStr">
        <is>
          <t>ja</t>
        </is>
      </c>
      <c r="Z70" s="19" t="inlineStr">
        <is>
          <t>verfügbar</t>
        </is>
      </c>
      <c r="AA70" s="19" t="n"/>
      <c r="AB70" s="19" t="n"/>
      <c r="AC70" s="19" t="n"/>
      <c r="AD70" s="19" t="n"/>
      <c r="AE70" s="21" t="n"/>
      <c r="AF70" s="22">
        <f>IF(N70="","",N70*AE70)</f>
        <v/>
      </c>
      <c r="AG70" s="19" t="n"/>
      <c r="AH70" s="19" t="n"/>
      <c r="AI70" s="19" t="n"/>
      <c r="AJ70" s="19" t="n"/>
      <c r="AK70" s="19" t="n"/>
      <c r="AL70" s="19" t="n"/>
      <c r="AM70" s="18" t="inlineStr">
        <is>
          <t>1 Stück im Bild</t>
        </is>
      </c>
      <c r="AN70" s="23" t="inlineStr">
        <is>
          <t>Von der Nutzerin am 24.09.2026 geprueft: kommt nicht in den Katalog. Die Zeile bleibt nur zur Nachvollziehbarkeit der alten K-Nummer stehen.</t>
        </is>
      </c>
    </row>
    <row r="71" ht="98.8" customHeight="1">
      <c r="A71" s="16" t="n"/>
      <c r="B71" s="16" t="inlineStr">
        <is>
          <t>K-070</t>
        </is>
      </c>
      <c r="C71" s="16" t="inlineStr">
        <is>
          <t>NU01</t>
        </is>
      </c>
      <c r="D71" s="16" t="inlineStr">
        <is>
          <t>Eingang und Elternlounge</t>
        </is>
      </c>
      <c r="E71" s="16" t="inlineStr">
        <is>
          <t>Bodenvase Keramik beige, groß</t>
        </is>
      </c>
      <c r="F71" s="17" t="n">
        <v>1</v>
      </c>
      <c r="G71" s="18" t="inlineStr">
        <is>
          <t>Bodenvase, beige/creme, matt, groß</t>
        </is>
      </c>
      <c r="H71" s="16" t="inlineStr">
        <is>
          <t>Deko</t>
        </is>
      </c>
      <c r="I71" s="16" t="n"/>
      <c r="J71" s="16" t="inlineStr">
        <is>
          <t>C</t>
        </is>
      </c>
      <c r="K71" s="16" t="inlineStr">
        <is>
          <t>Stück</t>
        </is>
      </c>
      <c r="L71" s="19" t="n"/>
      <c r="M71" s="16" t="inlineStr">
        <is>
          <t>gut</t>
        </is>
      </c>
      <c r="N71" s="17" t="n"/>
      <c r="O71" s="20">
        <f>F71-IF(N71="",0,N71)</f>
        <v/>
      </c>
      <c r="P71" s="19" t="inlineStr">
        <is>
          <t>entfällt</t>
        </is>
      </c>
      <c r="Q71" s="19" t="n"/>
      <c r="R71" s="21" t="n"/>
      <c r="S71" s="21" t="n">
        <v>90</v>
      </c>
      <c r="T71" s="19" t="inlineStr">
        <is>
          <t>Fix</t>
        </is>
      </c>
      <c r="U71" s="19" t="n"/>
      <c r="V71" s="22">
        <f>O71*S71</f>
        <v/>
      </c>
      <c r="W71" s="16" t="inlineStr">
        <is>
          <t>nur Abholung</t>
        </is>
      </c>
      <c r="X71" s="16" t="inlineStr">
        <is>
          <t>F-090</t>
        </is>
      </c>
      <c r="Y71" s="19" t="inlineStr">
        <is>
          <t>ja</t>
        </is>
      </c>
      <c r="Z71" s="19" t="inlineStr">
        <is>
          <t>verfügbar</t>
        </is>
      </c>
      <c r="AA71" s="19" t="n"/>
      <c r="AB71" s="19" t="n"/>
      <c r="AC71" s="19" t="n"/>
      <c r="AD71" s="19" t="n"/>
      <c r="AE71" s="21" t="n"/>
      <c r="AF71" s="22">
        <f>IF(N71="","",N71*AE71)</f>
        <v/>
      </c>
      <c r="AG71" s="19" t="n"/>
      <c r="AH71" s="19" t="n"/>
      <c r="AI71" s="19" t="n"/>
      <c r="AJ71" s="19" t="n"/>
      <c r="AK71" s="19" t="n"/>
      <c r="AL71" s="19" t="n"/>
      <c r="AM71" s="18" t="inlineStr">
        <is>
          <t>1 Stück im Bild (ohne Treibholz)</t>
        </is>
      </c>
      <c r="AN71" s="23" t="inlineStr">
        <is>
          <t>Von der Nutzerin am 24.09.2026 geprueft: kommt nicht in den Katalog. Die Zeile bleibt nur zur Nachvollziehbarkeit der alten K-Nummer stehen.</t>
        </is>
      </c>
    </row>
    <row r="72" ht="98.8" customHeight="1">
      <c r="A72" s="16" t="n"/>
      <c r="B72" s="16" t="inlineStr">
        <is>
          <t>K-071</t>
        </is>
      </c>
      <c r="C72" s="16" t="inlineStr">
        <is>
          <t>NU01</t>
        </is>
      </c>
      <c r="D72" s="16" t="inlineStr">
        <is>
          <t>Eingang und Elternlounge</t>
        </is>
      </c>
      <c r="E72" s="16" t="inlineStr">
        <is>
          <t>Bodenvase Keramik beige, klein</t>
        </is>
      </c>
      <c r="F72" s="17" t="n">
        <v>1</v>
      </c>
      <c r="G72" s="18" t="inlineStr">
        <is>
          <t>Bodenvase, beige/creme, matt, kleiner</t>
        </is>
      </c>
      <c r="H72" s="16" t="inlineStr">
        <is>
          <t>Deko</t>
        </is>
      </c>
      <c r="I72" s="16" t="n"/>
      <c r="J72" s="16" t="inlineStr">
        <is>
          <t>C</t>
        </is>
      </c>
      <c r="K72" s="16" t="inlineStr">
        <is>
          <t>Stück</t>
        </is>
      </c>
      <c r="L72" s="19" t="n"/>
      <c r="M72" s="16" t="inlineStr">
        <is>
          <t>gut</t>
        </is>
      </c>
      <c r="N72" s="17" t="n"/>
      <c r="O72" s="20">
        <f>F72-IF(N72="",0,N72)</f>
        <v/>
      </c>
      <c r="P72" s="19" t="inlineStr">
        <is>
          <t>entfällt</t>
        </is>
      </c>
      <c r="Q72" s="19" t="n"/>
      <c r="R72" s="21" t="n"/>
      <c r="S72" s="21" t="n">
        <v>60</v>
      </c>
      <c r="T72" s="19" t="inlineStr">
        <is>
          <t>Fix</t>
        </is>
      </c>
      <c r="U72" s="19" t="n"/>
      <c r="V72" s="22">
        <f>O72*S72</f>
        <v/>
      </c>
      <c r="W72" s="16" t="inlineStr">
        <is>
          <t>nur Abholung</t>
        </is>
      </c>
      <c r="X72" s="16" t="inlineStr">
        <is>
          <t>F-090</t>
        </is>
      </c>
      <c r="Y72" s="19" t="inlineStr">
        <is>
          <t>ja</t>
        </is>
      </c>
      <c r="Z72" s="19" t="inlineStr">
        <is>
          <t>verfügbar</t>
        </is>
      </c>
      <c r="AA72" s="19" t="n"/>
      <c r="AB72" s="19" t="n"/>
      <c r="AC72" s="19" t="n"/>
      <c r="AD72" s="19" t="n"/>
      <c r="AE72" s="21" t="n"/>
      <c r="AF72" s="22">
        <f>IF(N72="","",N72*AE72)</f>
        <v/>
      </c>
      <c r="AG72" s="19" t="n"/>
      <c r="AH72" s="19" t="n"/>
      <c r="AI72" s="19" t="n"/>
      <c r="AJ72" s="19" t="n"/>
      <c r="AK72" s="19" t="n"/>
      <c r="AL72" s="19" t="n"/>
      <c r="AM72" s="18" t="inlineStr">
        <is>
          <t>1 Stück im Bild</t>
        </is>
      </c>
      <c r="AN72" s="23" t="inlineStr">
        <is>
          <t>Von der Nutzerin am 24.09.2026 geprueft: kommt nicht in den Katalog. Die Zeile bleibt nur zur Nachvollziehbarkeit der alten K-Nummer stehen.</t>
        </is>
      </c>
    </row>
    <row r="73" ht="98.8" customHeight="1">
      <c r="A73" s="16" t="n"/>
      <c r="B73" s="16" t="inlineStr">
        <is>
          <t>K-073</t>
        </is>
      </c>
      <c r="C73" s="16" t="inlineStr">
        <is>
          <t>NU01</t>
        </is>
      </c>
      <c r="D73" s="16" t="inlineStr">
        <is>
          <t>Eingang und Elternlounge</t>
        </is>
      </c>
      <c r="E73" s="16" t="inlineStr">
        <is>
          <t>Konsolentisch schwarz, schmal</t>
        </is>
      </c>
      <c r="F73" s="17" t="n">
        <v>1</v>
      </c>
      <c r="G73" s="18" t="inlineStr">
        <is>
          <t>Schmaler Metall-Konsolentisch, schwarz</t>
        </is>
      </c>
      <c r="H73" s="16" t="inlineStr">
        <is>
          <t>Möbel</t>
        </is>
      </c>
      <c r="I73" s="16" t="n"/>
      <c r="J73" s="16" t="inlineStr">
        <is>
          <t>C</t>
        </is>
      </c>
      <c r="K73" s="16" t="inlineStr">
        <is>
          <t>Stück</t>
        </is>
      </c>
      <c r="L73" s="19" t="n"/>
      <c r="M73" s="16" t="inlineStr">
        <is>
          <t>gut</t>
        </is>
      </c>
      <c r="N73" s="17" t="n"/>
      <c r="O73" s="20">
        <f>F73-IF(N73="",0,N73)</f>
        <v/>
      </c>
      <c r="P73" s="19" t="inlineStr">
        <is>
          <t>entfällt</t>
        </is>
      </c>
      <c r="Q73" s="19" t="n"/>
      <c r="R73" s="21" t="n"/>
      <c r="S73" s="21" t="n">
        <v>70</v>
      </c>
      <c r="T73" s="19" t="inlineStr">
        <is>
          <t>Fix</t>
        </is>
      </c>
      <c r="U73" s="19" t="n"/>
      <c r="V73" s="22">
        <f>O73*S73</f>
        <v/>
      </c>
      <c r="W73" s="16" t="inlineStr">
        <is>
          <t>nur Abholung</t>
        </is>
      </c>
      <c r="X73" s="16" t="inlineStr">
        <is>
          <t>F-092</t>
        </is>
      </c>
      <c r="Y73" s="19" t="inlineStr">
        <is>
          <t>ja</t>
        </is>
      </c>
      <c r="Z73" s="19" t="inlineStr">
        <is>
          <t>verfügbar</t>
        </is>
      </c>
      <c r="AA73" s="19" t="n"/>
      <c r="AB73" s="19" t="n"/>
      <c r="AC73" s="19" t="n"/>
      <c r="AD73" s="19" t="n"/>
      <c r="AE73" s="21" t="n"/>
      <c r="AF73" s="22">
        <f>IF(N73="","",N73*AE73)</f>
        <v/>
      </c>
      <c r="AG73" s="19" t="n"/>
      <c r="AH73" s="19" t="n"/>
      <c r="AI73" s="19" t="n"/>
      <c r="AJ73" s="19" t="n"/>
      <c r="AK73" s="19" t="n"/>
      <c r="AL73" s="19" t="n"/>
      <c r="AM73" s="18" t="inlineStr">
        <is>
          <t>1 Stück im Bild</t>
        </is>
      </c>
      <c r="AN73" s="23" t="inlineStr">
        <is>
          <t>Von der Nutzerin am 24.09.2026 geprueft: kommt nicht in den Katalog. Die Zeile bleibt nur zur Nachvollziehbarkeit der alten K-Nummer stehen.</t>
        </is>
      </c>
    </row>
    <row r="74" ht="98.8" customHeight="1">
      <c r="A74" s="16" t="n"/>
      <c r="B74" s="16" t="inlineStr">
        <is>
          <t>K-074</t>
        </is>
      </c>
      <c r="C74" s="16" t="inlineStr">
        <is>
          <t>NU01</t>
        </is>
      </c>
      <c r="D74" s="16" t="inlineStr">
        <is>
          <t>Eingang und Elternlounge</t>
        </is>
      </c>
      <c r="E74" s="16" t="inlineStr">
        <is>
          <t>Gemälde abstrakt schwarz-weiß</t>
        </is>
      </c>
      <c r="F74" s="17" t="n">
        <v>1</v>
      </c>
      <c r="G74" s="18" t="inlineStr">
        <is>
          <t>Acryl auf Leinwand, Querformat - Eigenarbeit einer Privatperson</t>
        </is>
      </c>
      <c r="H74" s="16" t="inlineStr">
        <is>
          <t>Kunst</t>
        </is>
      </c>
      <c r="I74" s="16" t="n"/>
      <c r="J74" s="16" t="inlineStr">
        <is>
          <t>B</t>
        </is>
      </c>
      <c r="K74" s="16" t="inlineStr">
        <is>
          <t>Stück</t>
        </is>
      </c>
      <c r="L74" s="19" t="n"/>
      <c r="M74" s="16" t="inlineStr">
        <is>
          <t>gut</t>
        </is>
      </c>
      <c r="N74" s="17" t="n"/>
      <c r="O74" s="20">
        <f>F74-IF(N74="",0,N74)</f>
        <v/>
      </c>
      <c r="P74" s="19" t="inlineStr">
        <is>
          <t>entfällt</t>
        </is>
      </c>
      <c r="Q74" s="19" t="n"/>
      <c r="R74" s="21" t="n"/>
      <c r="S74" s="21" t="n">
        <v>150</v>
      </c>
      <c r="T74" s="19" t="inlineStr">
        <is>
          <t>Fix</t>
        </is>
      </c>
      <c r="U74" s="19" t="n"/>
      <c r="V74" s="22">
        <f>O74*S74</f>
        <v/>
      </c>
      <c r="W74" s="16" t="inlineStr">
        <is>
          <t>nur Abholung</t>
        </is>
      </c>
      <c r="X74" s="16" t="inlineStr">
        <is>
          <t>F-092</t>
        </is>
      </c>
      <c r="Y74" s="19" t="inlineStr">
        <is>
          <t>ja</t>
        </is>
      </c>
      <c r="Z74" s="19" t="inlineStr">
        <is>
          <t>verfügbar</t>
        </is>
      </c>
      <c r="AA74" s="19" t="n"/>
      <c r="AB74" s="19" t="n"/>
      <c r="AC74" s="19" t="n"/>
      <c r="AD74" s="19" t="n"/>
      <c r="AE74" s="21" t="n"/>
      <c r="AF74" s="22">
        <f>IF(N74="","",N74*AE74)</f>
        <v/>
      </c>
      <c r="AG74" s="19" t="n"/>
      <c r="AH74" s="19" t="n"/>
      <c r="AI74" s="19" t="n"/>
      <c r="AJ74" s="19" t="n"/>
      <c r="AK74" s="19" t="n"/>
      <c r="AL74" s="19" t="n"/>
      <c r="AM74" s="18" t="inlineStr">
        <is>
          <t>1 Bild im Bild</t>
        </is>
      </c>
      <c r="AN74" s="23" t="inlineStr">
        <is>
          <t>Von der Nutzerin am 24.09.2026 geprueft: kommt nicht in den Katalog. Die Zeile bleibt nur zur Nachvollziehbarkeit der alten K-Nummer stehen.</t>
        </is>
      </c>
    </row>
    <row r="75" ht="98.8" customHeight="1">
      <c r="A75" s="16" t="n"/>
      <c r="B75" s="16" t="inlineStr">
        <is>
          <t>K-076</t>
        </is>
      </c>
      <c r="C75" s="16" t="inlineStr">
        <is>
          <t>NU01</t>
        </is>
      </c>
      <c r="D75" s="16" t="inlineStr">
        <is>
          <t>Eingang und Elternlounge</t>
        </is>
      </c>
      <c r="E75" s="16" t="inlineStr">
        <is>
          <t>Tretmülleimer 30 l</t>
        </is>
      </c>
      <c r="F75" s="17" t="n">
        <v>1</v>
      </c>
      <c r="G75" s="18" t="inlineStr">
        <is>
          <t>Brabantia, schwarz, 30 Liter</t>
        </is>
      </c>
      <c r="H75" s="16" t="inlineStr">
        <is>
          <t>Sonstiges</t>
        </is>
      </c>
      <c r="I75" s="16" t="n"/>
      <c r="J75" s="16" t="inlineStr">
        <is>
          <t>C</t>
        </is>
      </c>
      <c r="K75" s="16" t="inlineStr">
        <is>
          <t>Stück</t>
        </is>
      </c>
      <c r="L75" s="19" t="n"/>
      <c r="M75" s="16" t="inlineStr">
        <is>
          <t>gut</t>
        </is>
      </c>
      <c r="N75" s="17" t="n"/>
      <c r="O75" s="20">
        <f>F75-IF(N75="",0,N75)</f>
        <v/>
      </c>
      <c r="P75" s="19" t="inlineStr">
        <is>
          <t>entfällt</t>
        </is>
      </c>
      <c r="Q75" s="19" t="n"/>
      <c r="R75" s="21" t="n"/>
      <c r="S75" s="21" t="n">
        <v>60</v>
      </c>
      <c r="T75" s="19" t="inlineStr">
        <is>
          <t>Fix</t>
        </is>
      </c>
      <c r="U75" s="19" t="n"/>
      <c r="V75" s="22">
        <f>O75*S75</f>
        <v/>
      </c>
      <c r="W75" s="16" t="inlineStr">
        <is>
          <t>nur Abholung</t>
        </is>
      </c>
      <c r="X75" s="16" t="inlineStr">
        <is>
          <t>F-075</t>
        </is>
      </c>
      <c r="Y75" s="19" t="inlineStr">
        <is>
          <t>ja</t>
        </is>
      </c>
      <c r="Z75" s="19" t="inlineStr">
        <is>
          <t>verfügbar</t>
        </is>
      </c>
      <c r="AA75" s="19" t="n"/>
      <c r="AB75" s="19" t="n"/>
      <c r="AC75" s="19" t="n"/>
      <c r="AD75" s="19" t="n"/>
      <c r="AE75" s="21" t="n"/>
      <c r="AF75" s="22">
        <f>IF(N75="","",N75*AE75)</f>
        <v/>
      </c>
      <c r="AG75" s="19" t="n"/>
      <c r="AH75" s="19" t="n"/>
      <c r="AI75" s="19" t="n"/>
      <c r="AJ75" s="19" t="n"/>
      <c r="AK75" s="19" t="n"/>
      <c r="AL75" s="19" t="n"/>
      <c r="AM75" s="18" t="inlineStr">
        <is>
          <t>1 Stück im Bild</t>
        </is>
      </c>
      <c r="AN75" s="23" t="inlineStr">
        <is>
          <t>Von der Nutzerin am 24.09.2026 geprueft: kommt nicht in den Katalog. Die Zeile bleibt nur zur Nachvollziehbarkeit der alten K-Nummer stehen.</t>
        </is>
      </c>
    </row>
    <row r="76" ht="98.8" customHeight="1">
      <c r="A76" s="16" t="n"/>
      <c r="B76" s="16" t="inlineStr">
        <is>
          <t>K-081</t>
        </is>
      </c>
      <c r="C76" s="16" t="inlineStr">
        <is>
          <t>BA09</t>
        </is>
      </c>
      <c r="D76" s="16" t="inlineStr">
        <is>
          <t>Personalraum</t>
        </is>
      </c>
      <c r="E76" s="16" t="inlineStr">
        <is>
          <t>Clivie im Topf</t>
        </is>
      </c>
      <c r="F76" s="17" t="n">
        <v>1</v>
      </c>
      <c r="G76" s="18" t="inlineStr">
        <is>
          <t>Klivie, Zimmerpflanze</t>
        </is>
      </c>
      <c r="H76" s="16" t="inlineStr">
        <is>
          <t>Pflanzen</t>
        </is>
      </c>
      <c r="I76" s="16" t="n"/>
      <c r="J76" s="16" t="inlineStr">
        <is>
          <t>C</t>
        </is>
      </c>
      <c r="K76" s="16" t="inlineStr">
        <is>
          <t>Stück</t>
        </is>
      </c>
      <c r="L76" s="19" t="n"/>
      <c r="M76" s="16" t="inlineStr">
        <is>
          <t>gut</t>
        </is>
      </c>
      <c r="N76" s="17" t="n"/>
      <c r="O76" s="20">
        <f>F76-IF(N76="",0,N76)</f>
        <v/>
      </c>
      <c r="P76" s="19" t="inlineStr">
        <is>
          <t>entfällt</t>
        </is>
      </c>
      <c r="Q76" s="19" t="n"/>
      <c r="R76" s="21" t="n"/>
      <c r="S76" s="21" t="n">
        <v>30</v>
      </c>
      <c r="T76" s="19" t="inlineStr">
        <is>
          <t>Fix</t>
        </is>
      </c>
      <c r="U76" s="19" t="n"/>
      <c r="V76" s="22">
        <f>O76*S76</f>
        <v/>
      </c>
      <c r="W76" s="16" t="inlineStr">
        <is>
          <t>nur Abholung</t>
        </is>
      </c>
      <c r="X76" s="16" t="inlineStr">
        <is>
          <t>F-045</t>
        </is>
      </c>
      <c r="Y76" s="19" t="inlineStr">
        <is>
          <t>ja</t>
        </is>
      </c>
      <c r="Z76" s="19" t="inlineStr">
        <is>
          <t>verfügbar</t>
        </is>
      </c>
      <c r="AA76" s="19" t="n"/>
      <c r="AB76" s="19" t="n"/>
      <c r="AC76" s="19" t="n"/>
      <c r="AD76" s="19" t="n"/>
      <c r="AE76" s="21" t="n"/>
      <c r="AF76" s="22">
        <f>IF(N76="","",N76*AE76)</f>
        <v/>
      </c>
      <c r="AG76" s="19" t="n"/>
      <c r="AH76" s="19" t="n"/>
      <c r="AI76" s="19" t="n"/>
      <c r="AJ76" s="19" t="n"/>
      <c r="AK76" s="19" t="n"/>
      <c r="AL76" s="19" t="n"/>
      <c r="AM76" s="18" t="inlineStr">
        <is>
          <t>1 Pflanze im Bild</t>
        </is>
      </c>
      <c r="AN76" s="23" t="inlineStr">
        <is>
          <t>Von der Nutzerin am 24.09.2026 geprueft: kommt nicht in den Katalog. Die Zeile bleibt nur zur Nachvollziehbarkeit der alten K-Nummer stehen.</t>
        </is>
      </c>
    </row>
    <row r="77" ht="98.8" customHeight="1">
      <c r="A77" s="16" t="n"/>
      <c r="B77" s="16" t="inlineStr">
        <is>
          <t>K-088</t>
        </is>
      </c>
      <c r="C77" s="16" t="inlineStr">
        <is>
          <t>BA10</t>
        </is>
      </c>
      <c r="D77" s="16" t="inlineStr">
        <is>
          <t>Ruheraum</t>
        </is>
      </c>
      <c r="E77" s="16" t="inlineStr">
        <is>
          <t>Bogenlampe Chrom</t>
        </is>
      </c>
      <c r="F77" s="17" t="n">
        <v>1</v>
      </c>
      <c r="G77" s="18" t="inlineStr">
        <is>
          <t>Bogenleuchte, Chromgestell, weißer Kunststoffschirm</t>
        </is>
      </c>
      <c r="H77" s="16" t="inlineStr">
        <is>
          <t>Leuchten</t>
        </is>
      </c>
      <c r="I77" s="16" t="n"/>
      <c r="J77" s="16" t="inlineStr">
        <is>
          <t>B</t>
        </is>
      </c>
      <c r="K77" s="16" t="inlineStr">
        <is>
          <t>Stück</t>
        </is>
      </c>
      <c r="L77" s="19" t="n"/>
      <c r="M77" s="16" t="inlineStr">
        <is>
          <t>gut</t>
        </is>
      </c>
      <c r="N77" s="17" t="n"/>
      <c r="O77" s="20">
        <f>F77-IF(N77="",0,N77)</f>
        <v/>
      </c>
      <c r="P77" s="19" t="inlineStr">
        <is>
          <t>entfällt</t>
        </is>
      </c>
      <c r="Q77" s="19" t="n"/>
      <c r="R77" s="21" t="n"/>
      <c r="S77" s="21" t="n">
        <v>130</v>
      </c>
      <c r="T77" s="19" t="inlineStr">
        <is>
          <t>Fix</t>
        </is>
      </c>
      <c r="U77" s="19" t="n"/>
      <c r="V77" s="22">
        <f>O77*S77</f>
        <v/>
      </c>
      <c r="W77" s="16" t="inlineStr">
        <is>
          <t>nur Abholung</t>
        </is>
      </c>
      <c r="X77" s="16" t="inlineStr">
        <is>
          <t>F-059</t>
        </is>
      </c>
      <c r="Y77" s="19" t="inlineStr">
        <is>
          <t>ja</t>
        </is>
      </c>
      <c r="Z77" s="19" t="inlineStr">
        <is>
          <t>verfügbar</t>
        </is>
      </c>
      <c r="AA77" s="19" t="n"/>
      <c r="AB77" s="19" t="n"/>
      <c r="AC77" s="19" t="n"/>
      <c r="AD77" s="19" t="n"/>
      <c r="AE77" s="21" t="n"/>
      <c r="AF77" s="22">
        <f>IF(N77="","",N77*AE77)</f>
        <v/>
      </c>
      <c r="AG77" s="19" t="n"/>
      <c r="AH77" s="19" t="n"/>
      <c r="AI77" s="19" t="n"/>
      <c r="AJ77" s="19" t="n"/>
      <c r="AK77" s="19" t="n"/>
      <c r="AL77" s="19" t="n"/>
      <c r="AM77" s="18" t="inlineStr">
        <is>
          <t>1 Leuchte im Bild</t>
        </is>
      </c>
      <c r="AN77" s="23" t="inlineStr">
        <is>
          <t>Von der Nutzerin am 24.09.2026 geprueft: kommt nicht in den Katalog. Die Zeile bleibt nur zur Nachvollziehbarkeit der alten K-Nummer stehen.</t>
        </is>
      </c>
    </row>
    <row r="78" ht="98.8" customHeight="1">
      <c r="A78" s="16" t="n"/>
      <c r="B78" s="16" t="inlineStr">
        <is>
          <t>K-095</t>
        </is>
      </c>
      <c r="C78" s="16" t="inlineStr">
        <is>
          <t>BA10</t>
        </is>
      </c>
      <c r="D78" s="16" t="inlineStr">
        <is>
          <t>Ruheraum</t>
        </is>
      </c>
      <c r="E78" s="16" t="inlineStr">
        <is>
          <t>Käfigleuchte mit Holzsockel</t>
        </is>
      </c>
      <c r="F78" s="17" t="n">
        <v>1</v>
      </c>
      <c r="G78" s="18" t="inlineStr">
        <is>
          <t>Kleine Tischleuchte, Drahtkäfig auf Holzfuß</t>
        </is>
      </c>
      <c r="H78" s="16" t="inlineStr">
        <is>
          <t>Leuchten</t>
        </is>
      </c>
      <c r="I78" s="16" t="n"/>
      <c r="J78" s="16" t="inlineStr">
        <is>
          <t>C</t>
        </is>
      </c>
      <c r="K78" s="16" t="inlineStr">
        <is>
          <t>Stück</t>
        </is>
      </c>
      <c r="L78" s="19" t="n"/>
      <c r="M78" s="16" t="inlineStr">
        <is>
          <t>gut</t>
        </is>
      </c>
      <c r="N78" s="17" t="n"/>
      <c r="O78" s="20">
        <f>F78-IF(N78="",0,N78)</f>
        <v/>
      </c>
      <c r="P78" s="19" t="inlineStr">
        <is>
          <t>entfällt</t>
        </is>
      </c>
      <c r="Q78" s="19" t="n"/>
      <c r="R78" s="21" t="n"/>
      <c r="S78" s="21" t="n">
        <v>30</v>
      </c>
      <c r="T78" s="19" t="inlineStr">
        <is>
          <t>Fix</t>
        </is>
      </c>
      <c r="U78" s="19" t="n"/>
      <c r="V78" s="22">
        <f>O78*S78</f>
        <v/>
      </c>
      <c r="W78" s="16" t="inlineStr">
        <is>
          <t>nur Abholung</t>
        </is>
      </c>
      <c r="X78" s="16" t="inlineStr">
        <is>
          <t>F-061</t>
        </is>
      </c>
      <c r="Y78" s="19" t="inlineStr">
        <is>
          <t>ja</t>
        </is>
      </c>
      <c r="Z78" s="19" t="inlineStr">
        <is>
          <t>verfügbar</t>
        </is>
      </c>
      <c r="AA78" s="19" t="n"/>
      <c r="AB78" s="19" t="n"/>
      <c r="AC78" s="19" t="n"/>
      <c r="AD78" s="19" t="n"/>
      <c r="AE78" s="21" t="n"/>
      <c r="AF78" s="22">
        <f>IF(N78="","",N78*AE78)</f>
        <v/>
      </c>
      <c r="AG78" s="19" t="n"/>
      <c r="AH78" s="19" t="n"/>
      <c r="AI78" s="19" t="n"/>
      <c r="AJ78" s="19" t="n"/>
      <c r="AK78" s="19" t="n"/>
      <c r="AL78" s="19" t="n"/>
      <c r="AM78" s="18" t="inlineStr">
        <is>
          <t>1 Stück im Bild</t>
        </is>
      </c>
      <c r="AN78" s="23" t="inlineStr">
        <is>
          <t>Von der Nutzerin am 24.09.2026 geprueft: kommt nicht in den Katalog. Die Zeile bleibt nur zur Nachvollziehbarkeit der alten K-Nummer stehen.</t>
        </is>
      </c>
    </row>
    <row r="79" ht="98.8" customHeight="1">
      <c r="A79" s="16" t="n"/>
      <c r="B79" s="16" t="inlineStr">
        <is>
          <t>K-098</t>
        </is>
      </c>
      <c r="C79" s="16" t="inlineStr">
        <is>
          <t>BA04</t>
        </is>
      </c>
      <c r="D79" s="16" t="inlineStr">
        <is>
          <t>Gruppenraum</t>
        </is>
      </c>
      <c r="E79" s="16" t="inlineStr">
        <is>
          <t>Sessel Birke mit Bezug</t>
        </is>
      </c>
      <c r="F79" s="17" t="n">
        <v>1</v>
      </c>
      <c r="G79" s="18" t="inlineStr">
        <is>
          <t>IKEA Poäng, Birke, heller Bezug</t>
        </is>
      </c>
      <c r="H79" s="16" t="inlineStr">
        <is>
          <t>Möbel</t>
        </is>
      </c>
      <c r="I79" s="16" t="n"/>
      <c r="J79" s="16" t="inlineStr">
        <is>
          <t>C</t>
        </is>
      </c>
      <c r="K79" s="16" t="inlineStr">
        <is>
          <t>Stück</t>
        </is>
      </c>
      <c r="L79" s="19" t="n"/>
      <c r="M79" s="16" t="inlineStr">
        <is>
          <t>gebraucht</t>
        </is>
      </c>
      <c r="N79" s="17" t="n"/>
      <c r="O79" s="20">
        <f>F79-IF(N79="",0,N79)</f>
        <v/>
      </c>
      <c r="P79" s="19" t="inlineStr">
        <is>
          <t>entfällt</t>
        </is>
      </c>
      <c r="Q79" s="19" t="n"/>
      <c r="R79" s="21" t="n"/>
      <c r="S79" s="21" t="n">
        <v>45</v>
      </c>
      <c r="T79" s="19" t="inlineStr">
        <is>
          <t>Fix</t>
        </is>
      </c>
      <c r="U79" s="19" t="n"/>
      <c r="V79" s="22">
        <f>O79*S79</f>
        <v/>
      </c>
      <c r="W79" s="16" t="inlineStr">
        <is>
          <t>nur Abholung</t>
        </is>
      </c>
      <c r="X79" s="16" t="inlineStr">
        <is>
          <t>F-063</t>
        </is>
      </c>
      <c r="Y79" s="19" t="inlineStr">
        <is>
          <t>ja</t>
        </is>
      </c>
      <c r="Z79" s="19" t="inlineStr">
        <is>
          <t>verfügbar</t>
        </is>
      </c>
      <c r="AA79" s="19" t="n"/>
      <c r="AB79" s="19" t="n"/>
      <c r="AC79" s="19" t="n"/>
      <c r="AD79" s="19" t="n"/>
      <c r="AE79" s="21" t="n"/>
      <c r="AF79" s="22">
        <f>IF(N79="","",N79*AE79)</f>
        <v/>
      </c>
      <c r="AG79" s="19" t="n"/>
      <c r="AH79" s="19" t="n"/>
      <c r="AI79" s="19" t="n"/>
      <c r="AJ79" s="19" t="n"/>
      <c r="AK79" s="19" t="n"/>
      <c r="AL79" s="19" t="n"/>
      <c r="AM79" s="18" t="inlineStr">
        <is>
          <t>1 Sessel im Bild</t>
        </is>
      </c>
      <c r="AN79" s="23" t="inlineStr">
        <is>
          <t>Ersetzt durch BA04-05. Die Zeile bleibt nur zur Nachvollziehbarkeit der alten K-Nummer stehen.</t>
        </is>
      </c>
    </row>
    <row r="80" ht="98.8" customHeight="1">
      <c r="A80" s="16" t="n"/>
      <c r="B80" s="16" t="inlineStr">
        <is>
          <t>K-104</t>
        </is>
      </c>
      <c r="C80" s="16" t="inlineStr">
        <is>
          <t>NU01</t>
        </is>
      </c>
      <c r="D80" s="16" t="inlineStr">
        <is>
          <t>Eingang und Elternlounge</t>
        </is>
      </c>
      <c r="E80" s="16" t="inlineStr">
        <is>
          <t>Deko-Pilze Beton auf Holzfuß</t>
        </is>
      </c>
      <c r="F80" s="17" t="n">
        <v>2</v>
      </c>
      <c r="G80" s="18" t="inlineStr">
        <is>
          <t>Dekopilze, Betonkopf auf Holzstiel, zwei Größen</t>
        </is>
      </c>
      <c r="H80" s="16" t="inlineStr">
        <is>
          <t>Deko</t>
        </is>
      </c>
      <c r="I80" s="16" t="n"/>
      <c r="J80" s="16" t="inlineStr">
        <is>
          <t>C</t>
        </is>
      </c>
      <c r="K80" s="16" t="inlineStr">
        <is>
          <t>Stück</t>
        </is>
      </c>
      <c r="L80" s="19" t="n"/>
      <c r="M80" s="16" t="inlineStr">
        <is>
          <t>gut</t>
        </is>
      </c>
      <c r="N80" s="17" t="n"/>
      <c r="O80" s="20">
        <f>F80-IF(N80="",0,N80)</f>
        <v/>
      </c>
      <c r="P80" s="19" t="inlineStr">
        <is>
          <t>entfällt</t>
        </is>
      </c>
      <c r="Q80" s="19" t="n"/>
      <c r="R80" s="21" t="n"/>
      <c r="S80" s="21" t="n">
        <v>15</v>
      </c>
      <c r="T80" s="19" t="inlineStr">
        <is>
          <t>Fix</t>
        </is>
      </c>
      <c r="U80" s="19" t="n"/>
      <c r="V80" s="22">
        <f>O80*S80</f>
        <v/>
      </c>
      <c r="W80" s="16" t="inlineStr">
        <is>
          <t>nur Abholung</t>
        </is>
      </c>
      <c r="X80" s="16" t="inlineStr">
        <is>
          <t>F-074</t>
        </is>
      </c>
      <c r="Y80" s="19" t="inlineStr">
        <is>
          <t>ja</t>
        </is>
      </c>
      <c r="Z80" s="19" t="inlineStr">
        <is>
          <t>verfügbar</t>
        </is>
      </c>
      <c r="AA80" s="19" t="n"/>
      <c r="AB80" s="19" t="n"/>
      <c r="AC80" s="19" t="n"/>
      <c r="AD80" s="19" t="n"/>
      <c r="AE80" s="21" t="n"/>
      <c r="AF80" s="22">
        <f>IF(N80="","",N80*AE80)</f>
        <v/>
      </c>
      <c r="AG80" s="19" t="n"/>
      <c r="AH80" s="19" t="n"/>
      <c r="AI80" s="19" t="n"/>
      <c r="AJ80" s="19" t="n"/>
      <c r="AK80" s="19" t="n"/>
      <c r="AL80" s="19" t="n"/>
      <c r="AM80" s="18" t="inlineStr">
        <is>
          <t>2 Stück im Bild</t>
        </is>
      </c>
      <c r="AN80" s="23" t="inlineStr">
        <is>
          <t>Von der Nutzerin am 24.09.2026 geprueft: kommt nicht in den Katalog. Die Zeile bleibt nur zur Nachvollziehbarkeit der alten K-Nummer stehen.</t>
        </is>
      </c>
    </row>
    <row r="81" ht="98.8" customHeight="1">
      <c r="A81" s="16" t="n"/>
      <c r="B81" s="16" t="inlineStr">
        <is>
          <t>K-105</t>
        </is>
      </c>
      <c r="C81" s="16" t="inlineStr">
        <is>
          <t>NU01</t>
        </is>
      </c>
      <c r="D81" s="16" t="inlineStr">
        <is>
          <t>Eingang und Elternlounge</t>
        </is>
      </c>
      <c r="E81" s="16" t="inlineStr">
        <is>
          <t>Leuchtkasten mit Steckbuchstaben</t>
        </is>
      </c>
      <c r="F81" s="17" t="n">
        <v>1</v>
      </c>
      <c r="G81" s="18" t="inlineStr">
        <is>
          <t>Lightbox A4 mit Buchstabensatz</t>
        </is>
      </c>
      <c r="H81" s="16" t="inlineStr">
        <is>
          <t>Deko</t>
        </is>
      </c>
      <c r="I81" s="16" t="n"/>
      <c r="J81" s="16" t="inlineStr">
        <is>
          <t>C</t>
        </is>
      </c>
      <c r="K81" s="16" t="inlineStr">
        <is>
          <t>Stück</t>
        </is>
      </c>
      <c r="L81" s="19" t="n"/>
      <c r="M81" s="16" t="inlineStr">
        <is>
          <t>gut</t>
        </is>
      </c>
      <c r="N81" s="17" t="n"/>
      <c r="O81" s="20">
        <f>F81-IF(N81="",0,N81)</f>
        <v/>
      </c>
      <c r="P81" s="19" t="inlineStr">
        <is>
          <t>entfällt</t>
        </is>
      </c>
      <c r="Q81" s="19" t="n"/>
      <c r="R81" s="21" t="n"/>
      <c r="S81" s="21" t="n">
        <v>25</v>
      </c>
      <c r="T81" s="19" t="inlineStr">
        <is>
          <t>Fix</t>
        </is>
      </c>
      <c r="U81" s="19" t="n"/>
      <c r="V81" s="22">
        <f>O81*S81</f>
        <v/>
      </c>
      <c r="W81" s="16" t="inlineStr">
        <is>
          <t>nur Abholung</t>
        </is>
      </c>
      <c r="X81" s="16" t="inlineStr">
        <is>
          <t>F-074</t>
        </is>
      </c>
      <c r="Y81" s="19" t="inlineStr">
        <is>
          <t>ja</t>
        </is>
      </c>
      <c r="Z81" s="19" t="inlineStr">
        <is>
          <t>verfügbar</t>
        </is>
      </c>
      <c r="AA81" s="19" t="n"/>
      <c r="AB81" s="19" t="n"/>
      <c r="AC81" s="19" t="n"/>
      <c r="AD81" s="19" t="n"/>
      <c r="AE81" s="21" t="n"/>
      <c r="AF81" s="22">
        <f>IF(N81="","",N81*AE81)</f>
        <v/>
      </c>
      <c r="AG81" s="19" t="n"/>
      <c r="AH81" s="19" t="n"/>
      <c r="AI81" s="19" t="n"/>
      <c r="AJ81" s="19" t="n"/>
      <c r="AK81" s="19" t="n"/>
      <c r="AL81" s="19" t="n"/>
      <c r="AM81" s="18" t="inlineStr">
        <is>
          <t>1 Stück im Bild</t>
        </is>
      </c>
      <c r="AN81" s="23" t="inlineStr">
        <is>
          <t>Von der Nutzerin am 24.09.2026 geprueft: kommt nicht in den Katalog. Die Zeile bleibt nur zur Nachvollziehbarkeit der alten K-Nummer stehen.</t>
        </is>
      </c>
    </row>
    <row r="82" ht="98.8" customHeight="1">
      <c r="A82" s="16" t="n"/>
      <c r="B82" s="16" t="inlineStr">
        <is>
          <t>K-109</t>
        </is>
      </c>
      <c r="C82" s="16" t="inlineStr">
        <is>
          <t>BU04</t>
        </is>
      </c>
      <c r="D82" s="16" t="inlineStr">
        <is>
          <t>Gruppenraum</t>
        </is>
      </c>
      <c r="E82" s="16" t="inlineStr">
        <is>
          <t>Vase Keramik gestreift</t>
        </is>
      </c>
      <c r="F82" s="17" t="n">
        <v>1</v>
      </c>
      <c r="G82" s="18" t="inlineStr">
        <is>
          <t>Vase schwarz-weiß gestreift, hoch</t>
        </is>
      </c>
      <c r="H82" s="16" t="inlineStr">
        <is>
          <t>Deko</t>
        </is>
      </c>
      <c r="I82" s="16" t="n"/>
      <c r="J82" s="16" t="inlineStr">
        <is>
          <t>C</t>
        </is>
      </c>
      <c r="K82" s="16" t="inlineStr">
        <is>
          <t>Stück</t>
        </is>
      </c>
      <c r="L82" s="19" t="n"/>
      <c r="M82" s="16" t="inlineStr">
        <is>
          <t>gut</t>
        </is>
      </c>
      <c r="N82" s="17" t="n"/>
      <c r="O82" s="20">
        <f>F82-IF(N82="",0,N82)</f>
        <v/>
      </c>
      <c r="P82" s="19" t="inlineStr">
        <is>
          <t>entfällt</t>
        </is>
      </c>
      <c r="Q82" s="19" t="n"/>
      <c r="R82" s="21" t="n"/>
      <c r="S82" s="21" t="n">
        <v>20</v>
      </c>
      <c r="T82" s="19" t="inlineStr">
        <is>
          <t>Fix</t>
        </is>
      </c>
      <c r="U82" s="19" t="n"/>
      <c r="V82" s="22">
        <f>O82*S82</f>
        <v/>
      </c>
      <c r="W82" s="16" t="inlineStr">
        <is>
          <t>nur Abholung</t>
        </is>
      </c>
      <c r="X82" s="16" t="inlineStr">
        <is>
          <t>F-078</t>
        </is>
      </c>
      <c r="Y82" s="19" t="inlineStr">
        <is>
          <t>ja</t>
        </is>
      </c>
      <c r="Z82" s="19" t="inlineStr">
        <is>
          <t>verfügbar</t>
        </is>
      </c>
      <c r="AA82" s="19" t="n"/>
      <c r="AB82" s="19" t="n"/>
      <c r="AC82" s="19" t="n"/>
      <c r="AD82" s="19" t="n"/>
      <c r="AE82" s="21" t="n"/>
      <c r="AF82" s="22">
        <f>IF(N82="","",N82*AE82)</f>
        <v/>
      </c>
      <c r="AG82" s="19" t="n"/>
      <c r="AH82" s="19" t="n"/>
      <c r="AI82" s="19" t="n"/>
      <c r="AJ82" s="19" t="n"/>
      <c r="AK82" s="19" t="n"/>
      <c r="AL82" s="19" t="n"/>
      <c r="AM82" s="18" t="inlineStr">
        <is>
          <t>1 Stück im Bild</t>
        </is>
      </c>
      <c r="AN82" s="23" t="inlineStr">
        <is>
          <t>Von der Nutzerin am 24.09.2026 geprueft: kommt nicht in den Katalog. Die Zeile bleibt nur zur Nachvollziehbarkeit der alten K-Nummer stehen.</t>
        </is>
      </c>
    </row>
    <row r="83" ht="98.8" customHeight="1">
      <c r="A83" s="16" t="n"/>
      <c r="B83" s="16" t="inlineStr">
        <is>
          <t>K-111</t>
        </is>
      </c>
      <c r="C83" s="16" t="inlineStr">
        <is>
          <t>BU04</t>
        </is>
      </c>
      <c r="D83" s="16" t="inlineStr">
        <is>
          <t>Gruppenraum</t>
        </is>
      </c>
      <c r="E83" s="16" t="inlineStr">
        <is>
          <t>Holz-LKW Spielzeug</t>
        </is>
      </c>
      <c r="F83" s="17" t="n">
        <v>1</v>
      </c>
      <c r="G83" s="18" t="inlineStr">
        <is>
          <t>Großer Spielzeug-LKW aus Holz, Kipper</t>
        </is>
      </c>
      <c r="H83" s="16" t="inlineStr">
        <is>
          <t>Kita-Ausstattung</t>
        </is>
      </c>
      <c r="I83" s="16" t="n"/>
      <c r="J83" s="16" t="inlineStr">
        <is>
          <t>C</t>
        </is>
      </c>
      <c r="K83" s="16" t="inlineStr">
        <is>
          <t>Stück</t>
        </is>
      </c>
      <c r="L83" s="19" t="n"/>
      <c r="M83" s="16" t="inlineStr">
        <is>
          <t>gut</t>
        </is>
      </c>
      <c r="N83" s="17" t="n"/>
      <c r="O83" s="20">
        <f>F83-IF(N83="",0,N83)</f>
        <v/>
      </c>
      <c r="P83" s="19" t="inlineStr">
        <is>
          <t>entfällt</t>
        </is>
      </c>
      <c r="Q83" s="19" t="n"/>
      <c r="R83" s="21" t="n"/>
      <c r="S83" s="21" t="n">
        <v>25</v>
      </c>
      <c r="T83" s="19" t="inlineStr">
        <is>
          <t>Fix</t>
        </is>
      </c>
      <c r="U83" s="19" t="n"/>
      <c r="V83" s="22">
        <f>O83*S83</f>
        <v/>
      </c>
      <c r="W83" s="16" t="inlineStr">
        <is>
          <t>nur Abholung</t>
        </is>
      </c>
      <c r="X83" s="16" t="inlineStr">
        <is>
          <t>F-078</t>
        </is>
      </c>
      <c r="Y83" s="19" t="inlineStr">
        <is>
          <t>ja</t>
        </is>
      </c>
      <c r="Z83" s="19" t="inlineStr">
        <is>
          <t>verfügbar</t>
        </is>
      </c>
      <c r="AA83" s="19" t="n"/>
      <c r="AB83" s="19" t="n"/>
      <c r="AC83" s="19" t="n"/>
      <c r="AD83" s="19" t="n"/>
      <c r="AE83" s="21" t="n"/>
      <c r="AF83" s="22">
        <f>IF(N83="","",N83*AE83)</f>
        <v/>
      </c>
      <c r="AG83" s="19" t="n"/>
      <c r="AH83" s="19" t="n"/>
      <c r="AI83" s="19" t="n"/>
      <c r="AJ83" s="19" t="n"/>
      <c r="AK83" s="19" t="n"/>
      <c r="AL83" s="19" t="n"/>
      <c r="AM83" s="18" t="inlineStr">
        <is>
          <t>1 Stück im Bild</t>
        </is>
      </c>
      <c r="AN83" s="23" t="inlineStr">
        <is>
          <t>Von der Nutzerin am 24.09.2026 geprueft: kommt nicht in den Katalog. Die Zeile bleibt nur zur Nachvollziehbarkeit der alten K-Nummer stehen.</t>
        </is>
      </c>
    </row>
    <row r="84" ht="98.8" customHeight="1">
      <c r="A84" s="16" t="n"/>
      <c r="B84" s="16" t="inlineStr">
        <is>
          <t>K-112</t>
        </is>
      </c>
      <c r="C84" s="16" t="inlineStr">
        <is>
          <t>BU04</t>
        </is>
      </c>
      <c r="D84" s="16" t="inlineStr">
        <is>
          <t>Gruppenraum</t>
        </is>
      </c>
      <c r="E84" s="16" t="inlineStr">
        <is>
          <t>Deko-Haus Metall mit Pompons</t>
        </is>
      </c>
      <c r="F84" s="17" t="n">
        <v>1</v>
      </c>
      <c r="G84" s="18" t="inlineStr">
        <is>
          <t>Hausform aus Metalldraht mit roten Wollbommeln</t>
        </is>
      </c>
      <c r="H84" s="16" t="inlineStr">
        <is>
          <t>Deko</t>
        </is>
      </c>
      <c r="I84" s="16" t="n"/>
      <c r="J84" s="16" t="inlineStr">
        <is>
          <t>C</t>
        </is>
      </c>
      <c r="K84" s="16" t="inlineStr">
        <is>
          <t>Stück</t>
        </is>
      </c>
      <c r="L84" s="19" t="n"/>
      <c r="M84" s="16" t="inlineStr">
        <is>
          <t>gut</t>
        </is>
      </c>
      <c r="N84" s="17" t="n"/>
      <c r="O84" s="20">
        <f>F84-IF(N84="",0,N84)</f>
        <v/>
      </c>
      <c r="P84" s="19" t="inlineStr">
        <is>
          <t>entfällt</t>
        </is>
      </c>
      <c r="Q84" s="19" t="n"/>
      <c r="R84" s="21" t="n"/>
      <c r="S84" s="21" t="n">
        <v>20</v>
      </c>
      <c r="T84" s="19" t="inlineStr">
        <is>
          <t>Fix</t>
        </is>
      </c>
      <c r="U84" s="19" t="n"/>
      <c r="V84" s="22">
        <f>O84*S84</f>
        <v/>
      </c>
      <c r="W84" s="16" t="inlineStr">
        <is>
          <t>nur Abholung</t>
        </is>
      </c>
      <c r="X84" s="16" t="inlineStr">
        <is>
          <t>F-078</t>
        </is>
      </c>
      <c r="Y84" s="19" t="inlineStr">
        <is>
          <t>ja</t>
        </is>
      </c>
      <c r="Z84" s="19" t="inlineStr">
        <is>
          <t>verfügbar</t>
        </is>
      </c>
      <c r="AA84" s="19" t="n"/>
      <c r="AB84" s="19" t="n"/>
      <c r="AC84" s="19" t="n"/>
      <c r="AD84" s="19" t="n"/>
      <c r="AE84" s="21" t="n"/>
      <c r="AF84" s="22">
        <f>IF(N84="","",N84*AE84)</f>
        <v/>
      </c>
      <c r="AG84" s="19" t="n"/>
      <c r="AH84" s="19" t="n"/>
      <c r="AI84" s="19" t="n"/>
      <c r="AJ84" s="19" t="n"/>
      <c r="AK84" s="19" t="n"/>
      <c r="AL84" s="19" t="n"/>
      <c r="AM84" s="18" t="inlineStr">
        <is>
          <t>1 Stück im Bild</t>
        </is>
      </c>
      <c r="AN84" s="23" t="inlineStr">
        <is>
          <t>Von der Nutzerin am 24.09.2026 geprueft: kommt nicht in den Katalog. Die Zeile bleibt nur zur Nachvollziehbarkeit der alten K-Nummer stehen.</t>
        </is>
      </c>
    </row>
    <row r="85" ht="98.8" customHeight="1">
      <c r="A85" s="16" t="n"/>
      <c r="B85" s="16" t="inlineStr">
        <is>
          <t>K-114</t>
        </is>
      </c>
      <c r="C85" s="16" t="inlineStr">
        <is>
          <t>BU04</t>
        </is>
      </c>
      <c r="D85" s="16" t="inlineStr">
        <is>
          <t>Gruppenraum</t>
        </is>
      </c>
      <c r="E85" s="16" t="inlineStr">
        <is>
          <t>Schülerstuhl grau</t>
        </is>
      </c>
      <c r="F85" s="17" t="n">
        <v>1</v>
      </c>
      <c r="G85" s="18" t="inlineStr">
        <is>
          <t>Kunststoffschale grau, Metallgestell, höhenverstellbar</t>
        </is>
      </c>
      <c r="H85" s="16" t="inlineStr">
        <is>
          <t>Kita-Ausstattung</t>
        </is>
      </c>
      <c r="I85" s="16" t="n"/>
      <c r="J85" s="16" t="inlineStr">
        <is>
          <t>C</t>
        </is>
      </c>
      <c r="K85" s="16" t="inlineStr">
        <is>
          <t>Stück</t>
        </is>
      </c>
      <c r="L85" s="19" t="n"/>
      <c r="M85" s="16" t="inlineStr">
        <is>
          <t>gebraucht</t>
        </is>
      </c>
      <c r="N85" s="17" t="n"/>
      <c r="O85" s="20">
        <f>F85-IF(N85="",0,N85)</f>
        <v/>
      </c>
      <c r="P85" s="19" t="inlineStr">
        <is>
          <t>entfällt</t>
        </is>
      </c>
      <c r="Q85" s="19" t="n"/>
      <c r="R85" s="21" t="n"/>
      <c r="S85" s="21" t="n">
        <v>25</v>
      </c>
      <c r="T85" s="19" t="inlineStr">
        <is>
          <t>Fix</t>
        </is>
      </c>
      <c r="U85" s="19" t="n"/>
      <c r="V85" s="22">
        <f>O85*S85</f>
        <v/>
      </c>
      <c r="W85" s="16" t="inlineStr">
        <is>
          <t>nur Abholung</t>
        </is>
      </c>
      <c r="X85" s="16" t="inlineStr">
        <is>
          <t>F-079</t>
        </is>
      </c>
      <c r="Y85" s="19" t="inlineStr">
        <is>
          <t>ja</t>
        </is>
      </c>
      <c r="Z85" s="19" t="inlineStr">
        <is>
          <t>verfügbar</t>
        </is>
      </c>
      <c r="AA85" s="19" t="n"/>
      <c r="AB85" s="19" t="n"/>
      <c r="AC85" s="19" t="n"/>
      <c r="AD85" s="19" t="n"/>
      <c r="AE85" s="21" t="n"/>
      <c r="AF85" s="22">
        <f>IF(N85="","",N85*AE85)</f>
        <v/>
      </c>
      <c r="AG85" s="19" t="n"/>
      <c r="AH85" s="19" t="n"/>
      <c r="AI85" s="19" t="n"/>
      <c r="AJ85" s="19" t="n"/>
      <c r="AK85" s="19" t="n"/>
      <c r="AL85" s="19" t="n"/>
      <c r="AM85" s="18" t="inlineStr">
        <is>
          <t>1 Stuhl im Bild - vermutlich mehrere vorhanden</t>
        </is>
      </c>
      <c r="AN85" s="23" t="inlineStr">
        <is>
          <t>Von der Nutzerin am 24.09.2026 geprueft: kommt nicht in den Katalog. Die Zeile bleibt nur zur Nachvollziehbarkeit der alten K-Nummer stehen.</t>
        </is>
      </c>
    </row>
    <row r="86" ht="98.8" customHeight="1">
      <c r="A86" s="16" t="n"/>
      <c r="B86" s="16" t="inlineStr">
        <is>
          <t>K-122</t>
        </is>
      </c>
      <c r="C86" s="16" t="inlineStr">
        <is>
          <t>TE02</t>
        </is>
      </c>
      <c r="D86" s="16" t="inlineStr">
        <is>
          <t>Dachterrasse</t>
        </is>
      </c>
      <c r="E86" s="16" t="inlineStr">
        <is>
          <t>Biohort Freizeitbox weiß (Dachterrasse)</t>
        </is>
      </c>
      <c r="F86" s="17" t="n">
        <v>1</v>
      </c>
      <c r="G86" s="18" t="inlineStr">
        <is>
          <t>Metall-Auflagenbox, weiß, abschließbar, wetterfest, Made in Austria</t>
        </is>
      </c>
      <c r="H86" s="16" t="inlineStr">
        <is>
          <t>Garten</t>
        </is>
      </c>
      <c r="I86" s="16" t="n"/>
      <c r="J86" s="16" t="inlineStr">
        <is>
          <t>A</t>
        </is>
      </c>
      <c r="K86" s="16" t="inlineStr">
        <is>
          <t>Stück</t>
        </is>
      </c>
      <c r="L86" s="19" t="n"/>
      <c r="M86" s="16" t="inlineStr">
        <is>
          <t>gut</t>
        </is>
      </c>
      <c r="N86" s="17" t="n"/>
      <c r="O86" s="20">
        <f>F86-IF(N86="",0,N86)</f>
        <v/>
      </c>
      <c r="P86" s="19" t="inlineStr">
        <is>
          <t>entfällt</t>
        </is>
      </c>
      <c r="Q86" s="19" t="n"/>
      <c r="R86" s="21" t="n"/>
      <c r="S86" s="21" t="n">
        <v>220</v>
      </c>
      <c r="T86" s="19" t="inlineStr">
        <is>
          <t>VHB</t>
        </is>
      </c>
      <c r="U86" s="19" t="n"/>
      <c r="V86" s="22">
        <f>O86*S86</f>
        <v/>
      </c>
      <c r="W86" s="16" t="inlineStr">
        <is>
          <t>nur Abholung</t>
        </is>
      </c>
      <c r="X86" s="16" t="inlineStr">
        <is>
          <t>F-108</t>
        </is>
      </c>
      <c r="Y86" s="19" t="inlineStr">
        <is>
          <t>ja</t>
        </is>
      </c>
      <c r="Z86" s="19" t="inlineStr">
        <is>
          <t>verfügbar</t>
        </is>
      </c>
      <c r="AA86" s="19" t="n"/>
      <c r="AB86" s="19" t="n"/>
      <c r="AC86" s="19" t="n"/>
      <c r="AD86" s="19" t="n"/>
      <c r="AE86" s="21" t="n"/>
      <c r="AF86" s="22">
        <f>IF(N86="","",N86*AE86)</f>
        <v/>
      </c>
      <c r="AG86" s="19" t="n"/>
      <c r="AH86" s="19" t="n"/>
      <c r="AI86" s="19" t="n"/>
      <c r="AJ86" s="19" t="n"/>
      <c r="AK86" s="19" t="n"/>
      <c r="AL86" s="19" t="n"/>
      <c r="AM86" s="18" t="inlineStr">
        <is>
          <t>1 Box im Bild - bitte prüfen ob 2 oder 3 Boxen gesamt</t>
        </is>
      </c>
      <c r="AN86" s="23" t="inlineStr">
        <is>
          <t>Ersetzt durch TE01-01. Die Zeile bleibt nur zur Nachvollziehbarkeit der alten K-Nummer stehen.</t>
        </is>
      </c>
    </row>
    <row r="87" ht="98.8" customHeight="1">
      <c r="A87" s="16" t="n"/>
      <c r="B87" s="16" t="inlineStr">
        <is>
          <t>K-124</t>
        </is>
      </c>
      <c r="C87" s="16" t="inlineStr">
        <is>
          <t>TE01</t>
        </is>
      </c>
      <c r="D87" s="16" t="inlineStr">
        <is>
          <t>Terrasse</t>
        </is>
      </c>
      <c r="E87" s="16" t="inlineStr">
        <is>
          <t>Schutzhülle für Gartentisch</t>
        </is>
      </c>
      <c r="F87" s="17" t="n">
        <v>1</v>
      </c>
      <c r="G87" s="18" t="inlineStr">
        <is>
          <t>Abdeckhaube schwarz, wetterfest</t>
        </is>
      </c>
      <c r="H87" s="16" t="inlineStr">
        <is>
          <t>Garten</t>
        </is>
      </c>
      <c r="I87" s="16" t="n"/>
      <c r="J87" s="16" t="inlineStr">
        <is>
          <t>C</t>
        </is>
      </c>
      <c r="K87" s="16" t="inlineStr">
        <is>
          <t>Stück</t>
        </is>
      </c>
      <c r="L87" s="19" t="n"/>
      <c r="M87" s="16" t="inlineStr">
        <is>
          <t>gebraucht</t>
        </is>
      </c>
      <c r="N87" s="17" t="n"/>
      <c r="O87" s="20">
        <f>F87-IF(N87="",0,N87)</f>
        <v/>
      </c>
      <c r="P87" s="19" t="inlineStr">
        <is>
          <t>entfällt</t>
        </is>
      </c>
      <c r="Q87" s="19" t="n"/>
      <c r="R87" s="21" t="n"/>
      <c r="S87" s="21" t="n">
        <v>20</v>
      </c>
      <c r="T87" s="19" t="inlineStr">
        <is>
          <t>Fix</t>
        </is>
      </c>
      <c r="U87" s="19" t="n"/>
      <c r="V87" s="22">
        <f>O87*S87</f>
        <v/>
      </c>
      <c r="W87" s="16" t="inlineStr">
        <is>
          <t>nur Abholung</t>
        </is>
      </c>
      <c r="X87" s="16" t="inlineStr">
        <is>
          <t>F-095</t>
        </is>
      </c>
      <c r="Y87" s="19" t="inlineStr">
        <is>
          <t>ja</t>
        </is>
      </c>
      <c r="Z87" s="19" t="inlineStr">
        <is>
          <t>verfügbar</t>
        </is>
      </c>
      <c r="AA87" s="19" t="n"/>
      <c r="AB87" s="19" t="n"/>
      <c r="AC87" s="19" t="n"/>
      <c r="AD87" s="19" t="n"/>
      <c r="AE87" s="21" t="n"/>
      <c r="AF87" s="22">
        <f>IF(N87="","",N87*AE87)</f>
        <v/>
      </c>
      <c r="AG87" s="19" t="n"/>
      <c r="AH87" s="19" t="n"/>
      <c r="AI87" s="19" t="n"/>
      <c r="AJ87" s="19" t="n"/>
      <c r="AK87" s="19" t="n"/>
      <c r="AL87" s="19" t="n"/>
      <c r="AM87" s="18" t="inlineStr">
        <is>
          <t>1 Stück im Bild</t>
        </is>
      </c>
      <c r="AN87" s="23" t="inlineStr">
        <is>
          <t>Ersetzt durch TE01-02. Die Zeile bleibt nur zur Nachvollziehbarkeit der alten K-Nummer stehen.</t>
        </is>
      </c>
    </row>
    <row r="88" ht="98.8" customHeight="1">
      <c r="A88" s="16" t="n"/>
      <c r="B88" s="16" t="inlineStr">
        <is>
          <t>K-126</t>
        </is>
      </c>
      <c r="C88" s="16" t="inlineStr">
        <is>
          <t>TE01</t>
        </is>
      </c>
      <c r="D88" s="16" t="inlineStr">
        <is>
          <t>Terrasse</t>
        </is>
      </c>
      <c r="E88" s="16" t="inlineStr">
        <is>
          <t>Auflagenbox Rattanoptik</t>
        </is>
      </c>
      <c r="F88" s="17" t="n">
        <v>1</v>
      </c>
      <c r="G88" s="18" t="inlineStr">
        <is>
          <t>Kunststoff-Auflagenbox in Rattanoptik, braun</t>
        </is>
      </c>
      <c r="H88" s="16" t="inlineStr">
        <is>
          <t>Garten</t>
        </is>
      </c>
      <c r="I88" s="16" t="n"/>
      <c r="J88" s="16" t="inlineStr">
        <is>
          <t>C</t>
        </is>
      </c>
      <c r="K88" s="16" t="inlineStr">
        <is>
          <t>Stück</t>
        </is>
      </c>
      <c r="L88" s="19" t="n"/>
      <c r="M88" s="16" t="inlineStr">
        <is>
          <t>gebraucht</t>
        </is>
      </c>
      <c r="N88" s="17" t="n"/>
      <c r="O88" s="20">
        <f>F88-IF(N88="",0,N88)</f>
        <v/>
      </c>
      <c r="P88" s="19" t="inlineStr">
        <is>
          <t>entfällt</t>
        </is>
      </c>
      <c r="Q88" s="19" t="n"/>
      <c r="R88" s="21" t="n"/>
      <c r="S88" s="21" t="n">
        <v>60</v>
      </c>
      <c r="T88" s="19" t="inlineStr">
        <is>
          <t>Fix</t>
        </is>
      </c>
      <c r="U88" s="19" t="n"/>
      <c r="V88" s="22">
        <f>O88*S88</f>
        <v/>
      </c>
      <c r="W88" s="16" t="inlineStr">
        <is>
          <t>nur Abholung</t>
        </is>
      </c>
      <c r="X88" s="16" t="inlineStr">
        <is>
          <t>F-096</t>
        </is>
      </c>
      <c r="Y88" s="19" t="inlineStr">
        <is>
          <t>ja</t>
        </is>
      </c>
      <c r="Z88" s="19" t="inlineStr">
        <is>
          <t>verfügbar</t>
        </is>
      </c>
      <c r="AA88" s="19" t="n"/>
      <c r="AB88" s="19" t="n"/>
      <c r="AC88" s="19" t="n"/>
      <c r="AD88" s="19" t="n"/>
      <c r="AE88" s="21" t="n"/>
      <c r="AF88" s="22">
        <f>IF(N88="","",N88*AE88)</f>
        <v/>
      </c>
      <c r="AG88" s="19" t="n"/>
      <c r="AH88" s="19" t="n"/>
      <c r="AI88" s="19" t="n"/>
      <c r="AJ88" s="19" t="n"/>
      <c r="AK88" s="19" t="n"/>
      <c r="AL88" s="19" t="n"/>
      <c r="AM88" s="18" t="inlineStr">
        <is>
          <t>1 Box im Bild</t>
        </is>
      </c>
      <c r="AN88" s="23" t="inlineStr">
        <is>
          <t>Von der Nutzerin am 24.09.2026 geprueft: kommt nicht in den Katalog. Die Zeile bleibt nur zur Nachvollziehbarkeit der alten K-Nummer stehen.</t>
        </is>
      </c>
    </row>
    <row r="89" ht="98.8" customHeight="1">
      <c r="A89" s="16" t="n"/>
      <c r="B89" s="16" t="inlineStr">
        <is>
          <t>K-129</t>
        </is>
      </c>
      <c r="C89" s="16" t="inlineStr">
        <is>
          <t>GA01</t>
        </is>
      </c>
      <c r="D89" s="16" t="inlineStr">
        <is>
          <t>Garten</t>
        </is>
      </c>
      <c r="E89" s="16" t="inlineStr">
        <is>
          <t>Gardena Schlauchbox</t>
        </is>
      </c>
      <c r="F89" s="17" t="n">
        <v>1</v>
      </c>
      <c r="G89" s="18" t="inlineStr">
        <is>
          <t>Wandschlauchbox mit automatischem Aufroller</t>
        </is>
      </c>
      <c r="H89" s="16" t="inlineStr">
        <is>
          <t>Garten</t>
        </is>
      </c>
      <c r="I89" s="16" t="n"/>
      <c r="J89" s="16" t="inlineStr">
        <is>
          <t>C</t>
        </is>
      </c>
      <c r="K89" s="16" t="inlineStr">
        <is>
          <t>Stück</t>
        </is>
      </c>
      <c r="L89" s="19" t="n"/>
      <c r="M89" s="16" t="inlineStr">
        <is>
          <t>gut</t>
        </is>
      </c>
      <c r="N89" s="17" t="n"/>
      <c r="O89" s="20">
        <f>F89-IF(N89="",0,N89)</f>
        <v/>
      </c>
      <c r="P89" s="19" t="inlineStr">
        <is>
          <t>entfällt</t>
        </is>
      </c>
      <c r="Q89" s="19" t="n"/>
      <c r="R89" s="21" t="n"/>
      <c r="S89" s="21" t="n">
        <v>60</v>
      </c>
      <c r="T89" s="19" t="inlineStr">
        <is>
          <t>Fix</t>
        </is>
      </c>
      <c r="U89" s="19" t="n"/>
      <c r="V89" s="22">
        <f>O89*S89</f>
        <v/>
      </c>
      <c r="W89" s="16" t="inlineStr">
        <is>
          <t>nur Abholung</t>
        </is>
      </c>
      <c r="X89" s="16" t="inlineStr">
        <is>
          <t>F-100</t>
        </is>
      </c>
      <c r="Y89" s="19" t="inlineStr">
        <is>
          <t>ja</t>
        </is>
      </c>
      <c r="Z89" s="19" t="inlineStr">
        <is>
          <t>verfügbar</t>
        </is>
      </c>
      <c r="AA89" s="19" t="n"/>
      <c r="AB89" s="19" t="n"/>
      <c r="AC89" s="19" t="n"/>
      <c r="AD89" s="19" t="n"/>
      <c r="AE89" s="21" t="n"/>
      <c r="AF89" s="22">
        <f>IF(N89="","",N89*AE89)</f>
        <v/>
      </c>
      <c r="AG89" s="19" t="n"/>
      <c r="AH89" s="19" t="n"/>
      <c r="AI89" s="19" t="n"/>
      <c r="AJ89" s="19" t="n"/>
      <c r="AK89" s="19" t="n"/>
      <c r="AL89" s="19" t="n"/>
      <c r="AM89" s="18" t="inlineStr">
        <is>
          <t>1 Stück im Bild</t>
        </is>
      </c>
      <c r="AN89" s="23" t="inlineStr">
        <is>
          <t>Von der Nutzerin am 24.09.2026 geprueft: kommt nicht in den Katalog. Die Zeile bleibt nur zur Nachvollziehbarkeit der alten K-Nummer stehen.</t>
        </is>
      </c>
    </row>
    <row r="90" ht="98.8" customHeight="1">
      <c r="A90" s="16" t="n"/>
      <c r="B90" s="16" t="inlineStr">
        <is>
          <t>K-131</t>
        </is>
      </c>
      <c r="C90" s="16" t="inlineStr">
        <is>
          <t>TE02</t>
        </is>
      </c>
      <c r="D90" s="16" t="inlineStr">
        <is>
          <t>Dachterrasse</t>
        </is>
      </c>
      <c r="E90" s="16" t="inlineStr">
        <is>
          <t>Stapelstuhl anthrazit, Designform</t>
        </is>
      </c>
      <c r="F90" s="17" t="n">
        <v>4</v>
      </c>
      <c r="G90" s="18" t="inlineStr">
        <is>
          <t>Kunststoff-Schalenstuhl mit Armlehnen, anthrazit, stapelbar</t>
        </is>
      </c>
      <c r="H90" s="16" t="inlineStr">
        <is>
          <t>Garten</t>
        </is>
      </c>
      <c r="I90" s="16" t="n"/>
      <c r="J90" s="16" t="inlineStr">
        <is>
          <t>B</t>
        </is>
      </c>
      <c r="K90" s="16" t="inlineStr">
        <is>
          <t>Stück</t>
        </is>
      </c>
      <c r="L90" s="19" t="n"/>
      <c r="M90" s="16" t="inlineStr">
        <is>
          <t>gut</t>
        </is>
      </c>
      <c r="N90" s="17" t="n"/>
      <c r="O90" s="20">
        <f>F90-IF(N90="",0,N90)</f>
        <v/>
      </c>
      <c r="P90" s="19" t="inlineStr">
        <is>
          <t>entfällt</t>
        </is>
      </c>
      <c r="Q90" s="19" t="n"/>
      <c r="R90" s="21" t="n"/>
      <c r="S90" s="21" t="n">
        <v>35</v>
      </c>
      <c r="T90" s="19" t="inlineStr">
        <is>
          <t>Fix</t>
        </is>
      </c>
      <c r="U90" s="19" t="n"/>
      <c r="V90" s="22">
        <f>O90*S90</f>
        <v/>
      </c>
      <c r="W90" s="16" t="inlineStr">
        <is>
          <t>nur Abholung</t>
        </is>
      </c>
      <c r="X90" s="16" t="inlineStr">
        <is>
          <t>F-101</t>
        </is>
      </c>
      <c r="Y90" s="19" t="inlineStr">
        <is>
          <t>ja</t>
        </is>
      </c>
      <c r="Z90" s="19" t="inlineStr">
        <is>
          <t>verfügbar</t>
        </is>
      </c>
      <c r="AA90" s="19" t="n"/>
      <c r="AB90" s="19" t="n"/>
      <c r="AC90" s="19" t="n"/>
      <c r="AD90" s="19" t="n"/>
      <c r="AE90" s="21" t="n"/>
      <c r="AF90" s="22">
        <f>IF(N90="","",N90*AE90)</f>
        <v/>
      </c>
      <c r="AG90" s="19" t="n"/>
      <c r="AH90" s="19" t="n"/>
      <c r="AI90" s="19" t="n"/>
      <c r="AJ90" s="19" t="n"/>
      <c r="AK90" s="19" t="n"/>
      <c r="AL90" s="19" t="n"/>
      <c r="AM90" s="18" t="inlineStr">
        <is>
          <t>4 Stück im Bild</t>
        </is>
      </c>
      <c r="AN90" s="23" t="inlineStr">
        <is>
          <t>Ersetzt durch TE02-02. Die Zeile bleibt nur zur Nachvollziehbarkeit der alten K-Nummer stehen.</t>
        </is>
      </c>
    </row>
    <row r="91" ht="98.8" customHeight="1">
      <c r="A91" s="16" t="n"/>
      <c r="B91" s="16" t="inlineStr">
        <is>
          <t>K-134</t>
        </is>
      </c>
      <c r="C91" s="16" t="inlineStr">
        <is>
          <t>TE02</t>
        </is>
      </c>
      <c r="D91" s="16" t="inlineStr">
        <is>
          <t>Dachterrasse</t>
        </is>
      </c>
      <c r="E91" s="16" t="inlineStr">
        <is>
          <t>Loungesessel Kunststoff weiß</t>
        </is>
      </c>
      <c r="F91" s="17" t="n">
        <v>2</v>
      </c>
      <c r="G91" s="18" t="inlineStr">
        <is>
          <t>Stapelbarer Loungesessel aus Kunststoff, weiß</t>
        </is>
      </c>
      <c r="H91" s="16" t="inlineStr">
        <is>
          <t>Garten</t>
        </is>
      </c>
      <c r="I91" s="16" t="n"/>
      <c r="J91" s="16" t="inlineStr">
        <is>
          <t>C</t>
        </is>
      </c>
      <c r="K91" s="16" t="inlineStr">
        <is>
          <t>Stück</t>
        </is>
      </c>
      <c r="L91" s="19" t="n"/>
      <c r="M91" s="16" t="inlineStr">
        <is>
          <t>gebraucht</t>
        </is>
      </c>
      <c r="N91" s="17" t="n"/>
      <c r="O91" s="20">
        <f>F91-IF(N91="",0,N91)</f>
        <v/>
      </c>
      <c r="P91" s="19" t="inlineStr">
        <is>
          <t>entfällt</t>
        </is>
      </c>
      <c r="Q91" s="19" t="n"/>
      <c r="R91" s="21" t="n"/>
      <c r="S91" s="21" t="n">
        <v>60</v>
      </c>
      <c r="T91" s="19" t="inlineStr">
        <is>
          <t>Fix</t>
        </is>
      </c>
      <c r="U91" s="19" t="n"/>
      <c r="V91" s="22">
        <f>O91*S91</f>
        <v/>
      </c>
      <c r="W91" s="16" t="inlineStr">
        <is>
          <t>nur Abholung</t>
        </is>
      </c>
      <c r="X91" s="16" t="inlineStr">
        <is>
          <t>F-104</t>
        </is>
      </c>
      <c r="Y91" s="19" t="inlineStr">
        <is>
          <t>ja</t>
        </is>
      </c>
      <c r="Z91" s="19" t="inlineStr">
        <is>
          <t>verfügbar</t>
        </is>
      </c>
      <c r="AA91" s="19" t="n"/>
      <c r="AB91" s="19" t="n"/>
      <c r="AC91" s="19" t="n"/>
      <c r="AD91" s="19" t="n"/>
      <c r="AE91" s="21" t="n"/>
      <c r="AF91" s="22">
        <f>IF(N91="","",N91*AE91)</f>
        <v/>
      </c>
      <c r="AG91" s="19" t="n"/>
      <c r="AH91" s="19" t="n"/>
      <c r="AI91" s="19" t="n"/>
      <c r="AJ91" s="19" t="n"/>
      <c r="AK91" s="19" t="n"/>
      <c r="AL91" s="19" t="n"/>
      <c r="AM91" s="18" t="inlineStr">
        <is>
          <t>2 Stück gestapelt im Bild</t>
        </is>
      </c>
      <c r="AN91" s="23" t="inlineStr">
        <is>
          <t>Ersetzt durch TE02-08. Die Zeile bleibt nur zur Nachvollziehbarkeit der alten K-Nummer stehen.</t>
        </is>
      </c>
    </row>
    <row r="92" ht="98.8" customHeight="1">
      <c r="A92" s="16" t="n"/>
      <c r="B92" s="16" t="inlineStr">
        <is>
          <t>K-135</t>
        </is>
      </c>
      <c r="C92" s="16" t="inlineStr">
        <is>
          <t>TE02</t>
        </is>
      </c>
      <c r="D92" s="16" t="inlineStr">
        <is>
          <t>Dachterrasse</t>
        </is>
      </c>
      <c r="E92" s="16" t="inlineStr">
        <is>
          <t>Rattansessel schwarz-weiß</t>
        </is>
      </c>
      <c r="F92" s="17" t="n">
        <v>1</v>
      </c>
      <c r="G92" s="18" t="inlineStr">
        <is>
          <t>Polyrattan-Sessel, schwarz-weiß gestreift</t>
        </is>
      </c>
      <c r="H92" s="16" t="inlineStr">
        <is>
          <t>Garten</t>
        </is>
      </c>
      <c r="I92" s="16" t="n"/>
      <c r="J92" s="16" t="inlineStr">
        <is>
          <t>C</t>
        </is>
      </c>
      <c r="K92" s="16" t="inlineStr">
        <is>
          <t>Stück</t>
        </is>
      </c>
      <c r="L92" s="19" t="n"/>
      <c r="M92" s="16" t="inlineStr">
        <is>
          <t>gebraucht</t>
        </is>
      </c>
      <c r="N92" s="17" t="n"/>
      <c r="O92" s="20">
        <f>F92-IF(N92="",0,N92)</f>
        <v/>
      </c>
      <c r="P92" s="19" t="inlineStr">
        <is>
          <t>entfällt</t>
        </is>
      </c>
      <c r="Q92" s="19" t="n"/>
      <c r="R92" s="21" t="n"/>
      <c r="S92" s="21" t="n">
        <v>70</v>
      </c>
      <c r="T92" s="19" t="inlineStr">
        <is>
          <t>Fix</t>
        </is>
      </c>
      <c r="U92" s="19" t="n"/>
      <c r="V92" s="22">
        <f>O92*S92</f>
        <v/>
      </c>
      <c r="W92" s="16" t="inlineStr">
        <is>
          <t>nur Abholung</t>
        </is>
      </c>
      <c r="X92" s="16" t="inlineStr">
        <is>
          <t>F-104</t>
        </is>
      </c>
      <c r="Y92" s="19" t="inlineStr">
        <is>
          <t>ja</t>
        </is>
      </c>
      <c r="Z92" s="19" t="inlineStr">
        <is>
          <t>verfügbar</t>
        </is>
      </c>
      <c r="AA92" s="19" t="n"/>
      <c r="AB92" s="19" t="n"/>
      <c r="AC92" s="19" t="n"/>
      <c r="AD92" s="19" t="n"/>
      <c r="AE92" s="21" t="n"/>
      <c r="AF92" s="22">
        <f>IF(N92="","",N92*AE92)</f>
        <v/>
      </c>
      <c r="AG92" s="19" t="n"/>
      <c r="AH92" s="19" t="n"/>
      <c r="AI92" s="19" t="n"/>
      <c r="AJ92" s="19" t="n"/>
      <c r="AK92" s="19" t="n"/>
      <c r="AL92" s="19" t="n"/>
      <c r="AM92" s="18" t="inlineStr">
        <is>
          <t>1 Sessel im Bild</t>
        </is>
      </c>
      <c r="AN92" s="23" t="inlineStr">
        <is>
          <t>Von der Nutzerin am 24.09.2026 geprueft: kommt nicht in den Katalog. Die Zeile bleibt nur zur Nachvollziehbarkeit der alten K-Nummer stehen.</t>
        </is>
      </c>
    </row>
    <row r="93" ht="98.8" customHeight="1">
      <c r="A93" s="16" t="n"/>
      <c r="B93" s="16" t="inlineStr">
        <is>
          <t>K-136</t>
        </is>
      </c>
      <c r="C93" s="16" t="inlineStr">
        <is>
          <t>TE02</t>
        </is>
      </c>
      <c r="D93" s="16" t="inlineStr">
        <is>
          <t>Dachterrasse</t>
        </is>
      </c>
      <c r="E93" s="16" t="inlineStr">
        <is>
          <t>Kinder-Gartenstuhl rot</t>
        </is>
      </c>
      <c r="F93" s="17" t="n">
        <v>3</v>
      </c>
      <c r="G93" s="18" t="inlineStr">
        <is>
          <t>Kunststoff-Gartenstuhl in Kindergröße, rot</t>
        </is>
      </c>
      <c r="H93" s="16" t="inlineStr">
        <is>
          <t>Garten</t>
        </is>
      </c>
      <c r="I93" s="16" t="n"/>
      <c r="J93" s="16" t="inlineStr">
        <is>
          <t>C</t>
        </is>
      </c>
      <c r="K93" s="16" t="inlineStr">
        <is>
          <t>Stück</t>
        </is>
      </c>
      <c r="L93" s="19" t="n"/>
      <c r="M93" s="16" t="inlineStr">
        <is>
          <t>gebraucht</t>
        </is>
      </c>
      <c r="N93" s="17" t="n"/>
      <c r="O93" s="20">
        <f>F93-IF(N93="",0,N93)</f>
        <v/>
      </c>
      <c r="P93" s="19" t="inlineStr">
        <is>
          <t>entfällt</t>
        </is>
      </c>
      <c r="Q93" s="19" t="n"/>
      <c r="R93" s="21" t="n"/>
      <c r="S93" s="21" t="n">
        <v>15</v>
      </c>
      <c r="T93" s="19" t="inlineStr">
        <is>
          <t>Fix</t>
        </is>
      </c>
      <c r="U93" s="19" t="n"/>
      <c r="V93" s="22">
        <f>O93*S93</f>
        <v/>
      </c>
      <c r="W93" s="16" t="inlineStr">
        <is>
          <t>nur Abholung</t>
        </is>
      </c>
      <c r="X93" s="16" t="inlineStr">
        <is>
          <t>F-104</t>
        </is>
      </c>
      <c r="Y93" s="19" t="inlineStr">
        <is>
          <t>ja</t>
        </is>
      </c>
      <c r="Z93" s="19" t="inlineStr">
        <is>
          <t>verfügbar</t>
        </is>
      </c>
      <c r="AA93" s="19" t="n"/>
      <c r="AB93" s="19" t="n"/>
      <c r="AC93" s="19" t="n"/>
      <c r="AD93" s="19" t="n"/>
      <c r="AE93" s="21" t="n"/>
      <c r="AF93" s="22">
        <f>IF(N93="","",N93*AE93)</f>
        <v/>
      </c>
      <c r="AG93" s="19" t="n"/>
      <c r="AH93" s="19" t="n"/>
      <c r="AI93" s="19" t="n"/>
      <c r="AJ93" s="19" t="n"/>
      <c r="AK93" s="19" t="n"/>
      <c r="AL93" s="19" t="n"/>
      <c r="AM93" s="18" t="inlineStr">
        <is>
          <t>ca. 3 Stück im Bild - bitte nachzählen</t>
        </is>
      </c>
      <c r="AN93" s="23" t="inlineStr">
        <is>
          <t>Ersetzt durch TE02-09. Die Zeile bleibt nur zur Nachvollziehbarkeit der alten K-Nummer stehen.</t>
        </is>
      </c>
    </row>
    <row r="94" ht="98.8" customHeight="1">
      <c r="A94" s="16" t="n"/>
      <c r="B94" s="16" t="inlineStr">
        <is>
          <t>K-137</t>
        </is>
      </c>
      <c r="C94" s="16" t="inlineStr">
        <is>
          <t>TE02</t>
        </is>
      </c>
      <c r="D94" s="16" t="inlineStr">
        <is>
          <t>Dachterrasse</t>
        </is>
      </c>
      <c r="E94" s="16" t="inlineStr">
        <is>
          <t>Teak-Klappstuhl</t>
        </is>
      </c>
      <c r="F94" s="17" t="n">
        <v>6</v>
      </c>
      <c r="G94" s="18" t="inlineStr">
        <is>
          <t>Gartenklappstuhl aus Hartholz/Teak</t>
        </is>
      </c>
      <c r="H94" s="16" t="inlineStr">
        <is>
          <t>Garten</t>
        </is>
      </c>
      <c r="I94" s="16" t="n"/>
      <c r="J94" s="16" t="inlineStr">
        <is>
          <t>A</t>
        </is>
      </c>
      <c r="K94" s="16" t="inlineStr">
        <is>
          <t>Stück</t>
        </is>
      </c>
      <c r="L94" s="19" t="n"/>
      <c r="M94" s="16" t="inlineStr">
        <is>
          <t>gebraucht</t>
        </is>
      </c>
      <c r="N94" s="17" t="n"/>
      <c r="O94" s="20">
        <f>F94-IF(N94="",0,N94)</f>
        <v/>
      </c>
      <c r="P94" s="19" t="inlineStr">
        <is>
          <t>entfällt</t>
        </is>
      </c>
      <c r="Q94" s="19" t="n"/>
      <c r="R94" s="21" t="n"/>
      <c r="S94" s="21" t="n">
        <v>55</v>
      </c>
      <c r="T94" s="19" t="inlineStr">
        <is>
          <t>Fix</t>
        </is>
      </c>
      <c r="U94" s="19" t="n"/>
      <c r="V94" s="22">
        <f>O94*S94</f>
        <v/>
      </c>
      <c r="W94" s="16" t="inlineStr">
        <is>
          <t>nur Abholung</t>
        </is>
      </c>
      <c r="X94" s="16" t="inlineStr">
        <is>
          <t>F-105</t>
        </is>
      </c>
      <c r="Y94" s="19" t="inlineStr">
        <is>
          <t>ja</t>
        </is>
      </c>
      <c r="Z94" s="19" t="inlineStr">
        <is>
          <t>verfügbar</t>
        </is>
      </c>
      <c r="AA94" s="19" t="n"/>
      <c r="AB94" s="19" t="n"/>
      <c r="AC94" s="19" t="n"/>
      <c r="AD94" s="19" t="n"/>
      <c r="AE94" s="21" t="n"/>
      <c r="AF94" s="22">
        <f>IF(N94="","",N94*AE94)</f>
        <v/>
      </c>
      <c r="AG94" s="19" t="n"/>
      <c r="AH94" s="19" t="n"/>
      <c r="AI94" s="19" t="n"/>
      <c r="AJ94" s="19" t="n"/>
      <c r="AK94" s="19" t="n"/>
      <c r="AL94" s="19" t="n"/>
      <c r="AM94" s="18" t="inlineStr">
        <is>
          <t>ca. 6 Stück im Bild - bitte nachzählen</t>
        </is>
      </c>
      <c r="AN94" s="23" t="inlineStr">
        <is>
          <t>Von der Nutzerin am 24.09.2026 geprueft: kommt nicht in den Katalog. Die Zeile bleibt nur zur Nachvollziehbarkeit der alten K-Nummer stehen.</t>
        </is>
      </c>
    </row>
    <row r="95" ht="98.8" customHeight="1">
      <c r="A95" s="16" t="n"/>
      <c r="B95" s="16" t="inlineStr">
        <is>
          <t>K-141</t>
        </is>
      </c>
      <c r="C95" s="16" t="inlineStr">
        <is>
          <t>TE02</t>
        </is>
      </c>
      <c r="D95" s="16" t="inlineStr">
        <is>
          <t>Dachterrasse</t>
        </is>
      </c>
      <c r="E95" s="16" t="inlineStr">
        <is>
          <t>Bistro-Set schwarz Metall</t>
        </is>
      </c>
      <c r="F95" s="17" t="n">
        <v>1</v>
      </c>
      <c r="G95" s="18" t="inlineStr">
        <is>
          <t>Gartentisch mit 2 Stühlen, schwarzes Metall, klappbar</t>
        </is>
      </c>
      <c r="H95" s="16" t="inlineStr">
        <is>
          <t>Garten</t>
        </is>
      </c>
      <c r="I95" s="16" t="n"/>
      <c r="J95" s="16" t="inlineStr">
        <is>
          <t>C</t>
        </is>
      </c>
      <c r="K95" s="16" t="inlineStr">
        <is>
          <t>Set</t>
        </is>
      </c>
      <c r="L95" s="19" t="n"/>
      <c r="M95" s="16" t="inlineStr">
        <is>
          <t>gebraucht</t>
        </is>
      </c>
      <c r="N95" s="17" t="n"/>
      <c r="O95" s="20">
        <f>F95-IF(N95="",0,N95)</f>
        <v/>
      </c>
      <c r="P95" s="19" t="inlineStr">
        <is>
          <t>entfällt</t>
        </is>
      </c>
      <c r="Q95" s="19" t="n"/>
      <c r="R95" s="21" t="n"/>
      <c r="S95" s="21" t="n">
        <v>90</v>
      </c>
      <c r="T95" s="19" t="inlineStr">
        <is>
          <t>Fix</t>
        </is>
      </c>
      <c r="U95" s="19" t="n"/>
      <c r="V95" s="22">
        <f>O95*S95</f>
        <v/>
      </c>
      <c r="W95" s="16" t="inlineStr">
        <is>
          <t>nur Abholung</t>
        </is>
      </c>
      <c r="X95" s="16" t="inlineStr">
        <is>
          <t>F-107</t>
        </is>
      </c>
      <c r="Y95" s="19" t="inlineStr">
        <is>
          <t>ja</t>
        </is>
      </c>
      <c r="Z95" s="19" t="inlineStr">
        <is>
          <t>verfügbar</t>
        </is>
      </c>
      <c r="AA95" s="19" t="n"/>
      <c r="AB95" s="19" t="n"/>
      <c r="AC95" s="19" t="n"/>
      <c r="AD95" s="19" t="n"/>
      <c r="AE95" s="21" t="n"/>
      <c r="AF95" s="22">
        <f>IF(N95="","",N95*AE95)</f>
        <v/>
      </c>
      <c r="AG95" s="19" t="n"/>
      <c r="AH95" s="19" t="n"/>
      <c r="AI95" s="19" t="n"/>
      <c r="AJ95" s="19" t="n"/>
      <c r="AK95" s="19" t="n"/>
      <c r="AL95" s="19" t="n"/>
      <c r="AM95" s="18" t="inlineStr">
        <is>
          <t>1 Tisch mit 2 Stühlen im Bild</t>
        </is>
      </c>
      <c r="AN95" s="23" t="inlineStr">
        <is>
          <t>Von der Nutzerin am 24.09.2026 geprueft: kommt nicht in den Katalog. Die Zeile bleibt nur zur Nachvollziehbarkeit der alten K-Nummer stehen.</t>
        </is>
      </c>
    </row>
    <row r="96" ht="98.8" customHeight="1">
      <c r="A96" s="16" t="n"/>
      <c r="B96" s="16" t="inlineStr">
        <is>
          <t>NE01-01</t>
        </is>
      </c>
      <c r="C96" s="16" t="inlineStr">
        <is>
          <t>NE01</t>
        </is>
      </c>
      <c r="D96" s="16" t="inlineStr">
        <is>
          <t>Flur</t>
        </is>
      </c>
      <c r="E96" s="16" t="inlineStr">
        <is>
          <t>Deko-Hirschkopf weiß</t>
        </is>
      </c>
      <c r="F96" s="17" t="n">
        <v>1</v>
      </c>
      <c r="G96" s="18" t="inlineStr">
        <is>
          <t>Kunstharz, weiß, mit schwarzem Geweih, auf Holzschild, Wandmontage</t>
        </is>
      </c>
      <c r="H96" s="16" t="inlineStr">
        <is>
          <t>Deko</t>
        </is>
      </c>
      <c r="I96" s="16" t="n"/>
      <c r="J96" s="16" t="inlineStr">
        <is>
          <t>C</t>
        </is>
      </c>
      <c r="K96" s="16" t="inlineStr">
        <is>
          <t>Stück</t>
        </is>
      </c>
      <c r="L96" s="19" t="n"/>
      <c r="M96" s="16" t="inlineStr">
        <is>
          <t>gut</t>
        </is>
      </c>
      <c r="N96" s="17" t="n">
        <v>1</v>
      </c>
      <c r="O96" s="20">
        <f>F96-IF(N96="",0,N96)</f>
        <v/>
      </c>
      <c r="P96" s="19" t="inlineStr">
        <is>
          <t>ja</t>
        </is>
      </c>
      <c r="Q96" s="19" t="n"/>
      <c r="R96" s="21" t="n"/>
      <c r="S96" s="21" t="n">
        <v>45</v>
      </c>
      <c r="T96" s="19" t="inlineStr">
        <is>
          <t>Fix</t>
        </is>
      </c>
      <c r="U96" s="19" t="inlineStr">
        <is>
          <t>ok</t>
        </is>
      </c>
      <c r="V96" s="22">
        <f>O96*S96</f>
        <v/>
      </c>
      <c r="W96" s="16" t="inlineStr">
        <is>
          <t>nur Abholung</t>
        </is>
      </c>
      <c r="X96" s="16" t="inlineStr">
        <is>
          <t>F-001</t>
        </is>
      </c>
      <c r="Y96" s="19" t="inlineStr">
        <is>
          <t>ja</t>
        </is>
      </c>
      <c r="Z96" s="19" t="inlineStr">
        <is>
          <t>verkauft</t>
        </is>
      </c>
      <c r="AA96" s="19" t="n"/>
      <c r="AB96" s="19" t="inlineStr">
        <is>
          <t>Schwarzwald</t>
        </is>
      </c>
      <c r="AC96" s="19" t="inlineStr">
        <is>
          <t>Webkatalog</t>
        </is>
      </c>
      <c r="AD96" s="19" t="n"/>
      <c r="AE96" s="21" t="n">
        <v>45</v>
      </c>
      <c r="AF96" s="22">
        <f>IF(N96="","",N96*AE96)</f>
        <v/>
      </c>
      <c r="AG96" s="19" t="inlineStr">
        <is>
          <t>15.10.2026</t>
        </is>
      </c>
      <c r="AH96" s="19" t="inlineStr">
        <is>
          <t>Tanja Fischer</t>
        </is>
      </c>
      <c r="AI96" s="19" t="inlineStr">
        <is>
          <t>4000129</t>
        </is>
      </c>
      <c r="AJ96" s="19" t="inlineStr">
        <is>
          <t>bezahlt</t>
        </is>
      </c>
      <c r="AK96" s="19" t="n"/>
      <c r="AL96" s="19" t="inlineStr">
        <is>
          <t>abgeholt 15.10.2026</t>
        </is>
      </c>
      <c r="AM96" s="18" t="n"/>
      <c r="AN96" s="23" t="inlineStr">
        <is>
          <t>Notiz aus der ersten Liste: 1 Stück im Bild</t>
        </is>
      </c>
    </row>
    <row r="97" ht="98.8" customHeight="1">
      <c r="A97" s="16" t="n"/>
      <c r="B97" s="16" t="inlineStr">
        <is>
          <t>NE01-02</t>
        </is>
      </c>
      <c r="C97" s="16" t="inlineStr">
        <is>
          <t>NE01</t>
        </is>
      </c>
      <c r="D97" s="16" t="inlineStr">
        <is>
          <t>Flur</t>
        </is>
      </c>
      <c r="E97" s="16" t="inlineStr">
        <is>
          <t>Trachtenfotografie gerahmt, schwarz</t>
        </is>
      </c>
      <c r="F97" s="17" t="n">
        <v>30</v>
      </c>
      <c r="G97" s="18" t="inlineStr">
        <is>
          <t>Trachtenfotografien von Wehrle, Fotodruck im schwarzen Rahmen mit Passepartout, ca. 30 x 40 cm - Kaufware</t>
        </is>
      </c>
      <c r="H97" s="16" t="inlineStr">
        <is>
          <t>Kunst</t>
        </is>
      </c>
      <c r="I97" s="16" t="n"/>
      <c r="J97" s="16" t="inlineStr">
        <is>
          <t>B</t>
        </is>
      </c>
      <c r="K97" s="16" t="inlineStr">
        <is>
          <t>Stück</t>
        </is>
      </c>
      <c r="L97" s="19" t="n"/>
      <c r="M97" s="16" t="inlineStr">
        <is>
          <t>gut</t>
        </is>
      </c>
      <c r="N97" s="17" t="n">
        <v>1</v>
      </c>
      <c r="O97" s="20">
        <f>F97-IF(N97="",0,N97)</f>
        <v/>
      </c>
      <c r="P97" s="19" t="inlineStr">
        <is>
          <t>ja</t>
        </is>
      </c>
      <c r="Q97" s="19" t="n"/>
      <c r="R97" s="21" t="n"/>
      <c r="S97" s="21" t="n">
        <v>10</v>
      </c>
      <c r="T97" s="19" t="inlineStr">
        <is>
          <t>Fix</t>
        </is>
      </c>
      <c r="U97" s="19" t="inlineStr">
        <is>
          <t>ok</t>
        </is>
      </c>
      <c r="V97" s="22">
        <f>O97*S97</f>
        <v/>
      </c>
      <c r="W97" s="16" t="inlineStr">
        <is>
          <t>nur Abholung</t>
        </is>
      </c>
      <c r="X97" s="16" t="inlineStr">
        <is>
          <t>F-014</t>
        </is>
      </c>
      <c r="Y97" s="19" t="inlineStr">
        <is>
          <t>ja</t>
        </is>
      </c>
      <c r="Z97" s="19" t="inlineStr">
        <is>
          <t>teilverkauft</t>
        </is>
      </c>
      <c r="AA97" s="19" t="n"/>
      <c r="AB97" s="19" t="inlineStr">
        <is>
          <t>Schwarzwald</t>
        </is>
      </c>
      <c r="AC97" s="19" t="inlineStr">
        <is>
          <t>Webkatalog</t>
        </is>
      </c>
      <c r="AD97" s="19" t="n"/>
      <c r="AE97" s="21" t="n">
        <v>10</v>
      </c>
      <c r="AF97" s="22">
        <f>IF(N97="","",N97*AE97)</f>
        <v/>
      </c>
      <c r="AG97" s="19" t="inlineStr">
        <is>
          <t>15.10.2026</t>
        </is>
      </c>
      <c r="AH97" s="19" t="inlineStr">
        <is>
          <t>Tanja Fischer</t>
        </is>
      </c>
      <c r="AI97" s="19" t="inlineStr">
        <is>
          <t>4000129</t>
        </is>
      </c>
      <c r="AJ97" s="19" t="inlineStr">
        <is>
          <t>bezahlt</t>
        </is>
      </c>
      <c r="AK97" s="19" t="n"/>
      <c r="AL97" s="19" t="inlineStr">
        <is>
          <t>abgeholt 15.10.2026</t>
        </is>
      </c>
      <c r="AM97" s="18" t="inlineStr">
        <is>
          <t>30 gerahmte Fotografien mit verschiedenen Motiven; das Foto zeigt eine Auswahl.</t>
        </is>
      </c>
      <c r="AN97" s="23" t="inlineStr">
        <is>
          <t>Durchsicht 01.10.2026: Menge auf 30 erhöht, Preis von 45 auf 35 € gesenkt. NE01-03 und NU01-08 sind dafür herausgenommen.</t>
        </is>
      </c>
    </row>
    <row r="98" ht="98.8" customHeight="1">
      <c r="A98" s="16" t="n"/>
      <c r="B98" s="16" t="inlineStr">
        <is>
          <t>NE01-03</t>
        </is>
      </c>
      <c r="C98" s="16" t="inlineStr">
        <is>
          <t>NE01</t>
        </is>
      </c>
      <c r="D98" s="16" t="inlineStr">
        <is>
          <t>Flur</t>
        </is>
      </c>
      <c r="E98" s="16" t="inlineStr">
        <is>
          <t>Trachtenportrait gerahmt, klein</t>
        </is>
      </c>
      <c r="F98" s="17" t="n">
        <v>3</v>
      </c>
      <c r="G98" s="18" t="inlineStr">
        <is>
          <t>Fotodruck gerahmt, kleinformatig - Kaufware</t>
        </is>
      </c>
      <c r="H98" s="16" t="inlineStr">
        <is>
          <t>Kunst</t>
        </is>
      </c>
      <c r="I98" s="16" t="n"/>
      <c r="J98" s="16" t="inlineStr">
        <is>
          <t>C</t>
        </is>
      </c>
      <c r="K98" s="16" t="inlineStr">
        <is>
          <t>Stück</t>
        </is>
      </c>
      <c r="L98" s="19" t="n"/>
      <c r="M98" s="16" t="inlineStr">
        <is>
          <t>gut</t>
        </is>
      </c>
      <c r="N98" s="17" t="n"/>
      <c r="O98" s="20">
        <f>F98-IF(N98="",0,N98)</f>
        <v/>
      </c>
      <c r="P98" s="19" t="inlineStr">
        <is>
          <t>entfällt</t>
        </is>
      </c>
      <c r="Q98" s="19" t="n"/>
      <c r="R98" s="21" t="n"/>
      <c r="S98" s="21" t="n">
        <v>35</v>
      </c>
      <c r="T98" s="19" t="inlineStr">
        <is>
          <t>Fix</t>
        </is>
      </c>
      <c r="U98" s="19" t="n"/>
      <c r="V98" s="22">
        <f>O98*S98</f>
        <v/>
      </c>
      <c r="W98" s="16" t="inlineStr">
        <is>
          <t>nur Abholung</t>
        </is>
      </c>
      <c r="X98" s="16" t="inlineStr">
        <is>
          <t>F-029</t>
        </is>
      </c>
      <c r="Y98" s="19" t="inlineStr">
        <is>
          <t>nein</t>
        </is>
      </c>
      <c r="Z98" s="19" t="inlineStr">
        <is>
          <t>verfügbar</t>
        </is>
      </c>
      <c r="AA98" s="19" t="n"/>
      <c r="AB98" s="19" t="inlineStr">
        <is>
          <t>Schwarzwald</t>
        </is>
      </c>
      <c r="AC98" s="19" t="n"/>
      <c r="AD98" s="19" t="n"/>
      <c r="AE98" s="21" t="n"/>
      <c r="AF98" s="22">
        <f>IF(N98="","",N98*AE98)</f>
        <v/>
      </c>
      <c r="AG98" s="19" t="n"/>
      <c r="AH98" s="19" t="n"/>
      <c r="AI98" s="19" t="n"/>
      <c r="AJ98" s="19" t="n"/>
      <c r="AK98" s="19" t="n"/>
      <c r="AL98" s="19" t="n"/>
      <c r="AM98" s="18" t="n"/>
      <c r="AN98" s="23" t="inlineStr">
        <is>
          <t>Durchsicht 01.10.2026: aus dem Katalog genommen, die gerahmten Fotografien laufen über NE01-02.</t>
        </is>
      </c>
    </row>
    <row r="99" ht="98.8" customHeight="1">
      <c r="A99" s="16" t="n"/>
      <c r="B99" s="16" t="inlineStr">
        <is>
          <t>NE01-04</t>
        </is>
      </c>
      <c r="C99" s="16" t="inlineStr">
        <is>
          <t>NE01</t>
        </is>
      </c>
      <c r="D99" s="16" t="inlineStr">
        <is>
          <t>Flur</t>
        </is>
      </c>
      <c r="E99" s="16" t="inlineStr">
        <is>
          <t>Gemälde Bollenhut abstrakt, schwarz-weiß</t>
        </is>
      </c>
      <c r="F99" s="17" t="n">
        <v>1</v>
      </c>
      <c r="G99" s="18" t="inlineStr">
        <is>
          <t>Acryl auf Leinwand, ca. 90 x 90 cm - Eigenarbeit einer Privatperson</t>
        </is>
      </c>
      <c r="H99" s="16" t="inlineStr">
        <is>
          <t>Kunst</t>
        </is>
      </c>
      <c r="I99" s="16" t="n"/>
      <c r="J99" s="16" t="inlineStr">
        <is>
          <t>B</t>
        </is>
      </c>
      <c r="K99" s="16" t="inlineStr">
        <is>
          <t>Stück</t>
        </is>
      </c>
      <c r="L99" s="19" t="n"/>
      <c r="M99" s="16" t="inlineStr">
        <is>
          <t>gut</t>
        </is>
      </c>
      <c r="N99" s="17" t="n"/>
      <c r="O99" s="20">
        <f>F99-IF(N99="",0,N99)</f>
        <v/>
      </c>
      <c r="P99" s="19" t="inlineStr">
        <is>
          <t>ja</t>
        </is>
      </c>
      <c r="Q99" s="19" t="n"/>
      <c r="R99" s="21" t="n"/>
      <c r="S99" s="21" t="n">
        <v>150</v>
      </c>
      <c r="T99" s="19" t="inlineStr">
        <is>
          <t>Fix</t>
        </is>
      </c>
      <c r="U99" s="19" t="inlineStr">
        <is>
          <t>ok</t>
        </is>
      </c>
      <c r="V99" s="22">
        <f>O99*S99</f>
        <v/>
      </c>
      <c r="W99" s="16" t="inlineStr">
        <is>
          <t>nur Abholung</t>
        </is>
      </c>
      <c r="X99" s="16" t="inlineStr">
        <is>
          <t>F-030</t>
        </is>
      </c>
      <c r="Y99" s="19" t="inlineStr">
        <is>
          <t>ja</t>
        </is>
      </c>
      <c r="Z99" s="19" t="inlineStr">
        <is>
          <t>verfügbar</t>
        </is>
      </c>
      <c r="AA99" s="19" t="n"/>
      <c r="AB99" s="19" t="inlineStr">
        <is>
          <t>Schwarzwald</t>
        </is>
      </c>
      <c r="AC99" s="19" t="n"/>
      <c r="AD99" s="19" t="n"/>
      <c r="AE99" s="21" t="n"/>
      <c r="AF99" s="22">
        <f>IF(N99="","",N99*AE99)</f>
        <v/>
      </c>
      <c r="AG99" s="19" t="n"/>
      <c r="AH99" s="19" t="n"/>
      <c r="AI99" s="19" t="n"/>
      <c r="AJ99" s="19" t="n"/>
      <c r="AK99" s="19" t="n"/>
      <c r="AL99" s="19" t="n"/>
      <c r="AM99" s="18" t="n"/>
      <c r="AN99" s="23" t="inlineStr">
        <is>
          <t>Notiz aus der ersten Liste: 1 Bild im Bild</t>
        </is>
      </c>
    </row>
    <row r="100" ht="98.8" customHeight="1">
      <c r="A100" s="16" t="n"/>
      <c r="B100" s="16" t="inlineStr">
        <is>
          <t>NE01-05</t>
        </is>
      </c>
      <c r="C100" s="16" t="inlineStr">
        <is>
          <t>NE01</t>
        </is>
      </c>
      <c r="D100" s="16" t="inlineStr">
        <is>
          <t>Flur</t>
        </is>
      </c>
      <c r="E100" s="16" t="inlineStr">
        <is>
          <t>Sansevieria groß im Übertopf</t>
        </is>
      </c>
      <c r="F100" s="17" t="n">
        <v>1</v>
      </c>
      <c r="G100" s="18" t="inlineStr">
        <is>
          <t>Bogenhanf, große Pflanze, weißer Übertopf</t>
        </is>
      </c>
      <c r="H100" s="16" t="inlineStr">
        <is>
          <t>Pflanzen</t>
        </is>
      </c>
      <c r="I100" s="16" t="n"/>
      <c r="J100" s="16" t="inlineStr">
        <is>
          <t>C</t>
        </is>
      </c>
      <c r="K100" s="16" t="inlineStr">
        <is>
          <t>Stück</t>
        </is>
      </c>
      <c r="L100" s="19" t="n"/>
      <c r="M100" s="16" t="inlineStr">
        <is>
          <t>gut</t>
        </is>
      </c>
      <c r="N100" s="17" t="n">
        <v>1</v>
      </c>
      <c r="O100" s="20">
        <f>F100-IF(N100="",0,N100)</f>
        <v/>
      </c>
      <c r="P100" s="19" t="inlineStr">
        <is>
          <t>ja</t>
        </is>
      </c>
      <c r="Q100" s="19" t="n"/>
      <c r="R100" s="21" t="n"/>
      <c r="S100" s="21" t="n">
        <v>60</v>
      </c>
      <c r="T100" s="19" t="inlineStr">
        <is>
          <t>Fix</t>
        </is>
      </c>
      <c r="U100" s="19" t="inlineStr">
        <is>
          <t>ok</t>
        </is>
      </c>
      <c r="V100" s="22">
        <f>O100*S100</f>
        <v/>
      </c>
      <c r="W100" s="16" t="inlineStr">
        <is>
          <t>nur Abholung</t>
        </is>
      </c>
      <c r="X100" s="16" t="inlineStr">
        <is>
          <t>F-031</t>
        </is>
      </c>
      <c r="Y100" s="19" t="inlineStr">
        <is>
          <t>ja</t>
        </is>
      </c>
      <c r="Z100" s="19" t="inlineStr">
        <is>
          <t>verkauft</t>
        </is>
      </c>
      <c r="AA100" s="19" t="n"/>
      <c r="AB100" s="19" t="n"/>
      <c r="AC100" s="19" t="inlineStr">
        <is>
          <t>Webkatalog</t>
        </is>
      </c>
      <c r="AD100" s="19" t="n"/>
      <c r="AE100" s="21" t="n">
        <v>60</v>
      </c>
      <c r="AF100" s="22">
        <f>IF(N100="","",N100*AE100)</f>
        <v/>
      </c>
      <c r="AG100" s="19" t="inlineStr">
        <is>
          <t>13.10.2026</t>
        </is>
      </c>
      <c r="AH100" s="19" t="inlineStr">
        <is>
          <t>Aljona Dura</t>
        </is>
      </c>
      <c r="AI100" s="19" t="inlineStr">
        <is>
          <t>4000118</t>
        </is>
      </c>
      <c r="AJ100" s="19" t="inlineStr">
        <is>
          <t>bezahlt</t>
        </is>
      </c>
      <c r="AK100" s="19" t="n"/>
      <c r="AL100" s="19" t="inlineStr">
        <is>
          <t>abgeholt 13.10.2026</t>
        </is>
      </c>
      <c r="AM100" s="18" t="n"/>
      <c r="AN100" s="23" t="inlineStr">
        <is>
          <t>Notiz aus der ersten Liste: 1 Pflanze im Bild</t>
        </is>
      </c>
    </row>
    <row r="101" ht="98.8" customHeight="1">
      <c r="A101" s="16" t="n"/>
      <c r="B101" s="16" t="inlineStr">
        <is>
          <t>NE01-06</t>
        </is>
      </c>
      <c r="C101" s="16" t="inlineStr">
        <is>
          <t>NE01</t>
        </is>
      </c>
      <c r="D101" s="16" t="inlineStr">
        <is>
          <t>Flur</t>
        </is>
      </c>
      <c r="E101" s="16" t="inlineStr">
        <is>
          <t>Gemälde Bollenhut rot-weiß</t>
        </is>
      </c>
      <c r="F101" s="17" t="n">
        <v>1</v>
      </c>
      <c r="G101" s="18" t="inlineStr">
        <is>
          <t>Acryl auf Leinwand, ca. 50 x 60 cm - Eigenarbeit einer Privatperson</t>
        </is>
      </c>
      <c r="H101" s="16" t="inlineStr">
        <is>
          <t>Kunst</t>
        </is>
      </c>
      <c r="I101" s="16" t="n"/>
      <c r="J101" s="16" t="inlineStr">
        <is>
          <t>B</t>
        </is>
      </c>
      <c r="K101" s="16" t="inlineStr">
        <is>
          <t>Stück</t>
        </is>
      </c>
      <c r="L101" s="19" t="n"/>
      <c r="M101" s="16" t="inlineStr">
        <is>
          <t>gut</t>
        </is>
      </c>
      <c r="N101" s="17" t="n"/>
      <c r="O101" s="20">
        <f>F101-IF(N101="",0,N101)</f>
        <v/>
      </c>
      <c r="P101" s="19" t="inlineStr">
        <is>
          <t>ja</t>
        </is>
      </c>
      <c r="Q101" s="19" t="n"/>
      <c r="R101" s="21" t="n"/>
      <c r="S101" s="21" t="n">
        <v>140</v>
      </c>
      <c r="T101" s="19" t="inlineStr">
        <is>
          <t>Fix</t>
        </is>
      </c>
      <c r="U101" s="19" t="inlineStr">
        <is>
          <t>ok</t>
        </is>
      </c>
      <c r="V101" s="22">
        <f>O101*S101</f>
        <v/>
      </c>
      <c r="W101" s="16" t="inlineStr">
        <is>
          <t>nur Abholung</t>
        </is>
      </c>
      <c r="X101" s="16" t="inlineStr">
        <is>
          <t>F-032</t>
        </is>
      </c>
      <c r="Y101" s="19" t="inlineStr">
        <is>
          <t>ja</t>
        </is>
      </c>
      <c r="Z101" s="19" t="inlineStr">
        <is>
          <t>verfügbar</t>
        </is>
      </c>
      <c r="AA101" s="19" t="n"/>
      <c r="AB101" s="19" t="inlineStr">
        <is>
          <t>Schwarzwald</t>
        </is>
      </c>
      <c r="AC101" s="19" t="n"/>
      <c r="AD101" s="19" t="n"/>
      <c r="AE101" s="21" t="n"/>
      <c r="AF101" s="22">
        <f>IF(N101="","",N101*AE101)</f>
        <v/>
      </c>
      <c r="AG101" s="19" t="n"/>
      <c r="AH101" s="19" t="n"/>
      <c r="AI101" s="19" t="n"/>
      <c r="AJ101" s="19" t="n"/>
      <c r="AK101" s="19" t="n"/>
      <c r="AL101" s="19" t="n"/>
      <c r="AM101" s="18" t="n"/>
      <c r="AN101" s="23" t="inlineStr">
        <is>
          <t>Notiz aus der ersten Liste: 1 Bild im Bild</t>
        </is>
      </c>
    </row>
    <row r="102" ht="98.8" customHeight="1">
      <c r="A102" s="16" t="n"/>
      <c r="B102" s="16" t="inlineStr">
        <is>
          <t>NE01-07</t>
        </is>
      </c>
      <c r="C102" s="16" t="inlineStr">
        <is>
          <t>NE01</t>
        </is>
      </c>
      <c r="D102" s="16" t="inlineStr">
        <is>
          <t>Flur</t>
        </is>
      </c>
      <c r="E102" s="16" t="inlineStr">
        <is>
          <t>Holz-Schriftzug Heimat</t>
        </is>
      </c>
      <c r="F102" s="17" t="n">
        <v>1</v>
      </c>
      <c r="G102" s="18" t="inlineStr">
        <is>
          <t>Dekoschriftzug aus Holz</t>
        </is>
      </c>
      <c r="H102" s="16" t="inlineStr">
        <is>
          <t>Deko</t>
        </is>
      </c>
      <c r="I102" s="16" t="n"/>
      <c r="J102" s="16" t="inlineStr">
        <is>
          <t>C</t>
        </is>
      </c>
      <c r="K102" s="16" t="inlineStr">
        <is>
          <t>Stück</t>
        </is>
      </c>
      <c r="L102" s="19" t="n"/>
      <c r="M102" s="16" t="inlineStr">
        <is>
          <t>gut</t>
        </is>
      </c>
      <c r="N102" s="17" t="n"/>
      <c r="O102" s="20">
        <f>F102-IF(N102="",0,N102)</f>
        <v/>
      </c>
      <c r="P102" s="19" t="inlineStr">
        <is>
          <t>ja</t>
        </is>
      </c>
      <c r="Q102" s="19" t="n"/>
      <c r="R102" s="21" t="n"/>
      <c r="S102" s="21" t="n">
        <v>25</v>
      </c>
      <c r="T102" s="19" t="inlineStr">
        <is>
          <t>Fix</t>
        </is>
      </c>
      <c r="U102" s="19" t="inlineStr">
        <is>
          <t>ok</t>
        </is>
      </c>
      <c r="V102" s="22">
        <f>O102*S102</f>
        <v/>
      </c>
      <c r="W102" s="16" t="inlineStr">
        <is>
          <t>nur Abholung</t>
        </is>
      </c>
      <c r="X102" s="16" t="inlineStr">
        <is>
          <t>F-032</t>
        </is>
      </c>
      <c r="Y102" s="19" t="inlineStr">
        <is>
          <t>ja</t>
        </is>
      </c>
      <c r="Z102" s="19" t="inlineStr">
        <is>
          <t>verfügbar</t>
        </is>
      </c>
      <c r="AA102" s="19" t="n"/>
      <c r="AB102" s="19" t="inlineStr">
        <is>
          <t>Schwarzwald</t>
        </is>
      </c>
      <c r="AC102" s="19" t="n"/>
      <c r="AD102" s="19" t="n"/>
      <c r="AE102" s="21" t="n"/>
      <c r="AF102" s="22">
        <f>IF(N102="","",N102*AE102)</f>
        <v/>
      </c>
      <c r="AG102" s="19" t="n"/>
      <c r="AH102" s="19" t="n"/>
      <c r="AI102" s="19" t="n"/>
      <c r="AJ102" s="19" t="n"/>
      <c r="AK102" s="19" t="n"/>
      <c r="AL102" s="19" t="n"/>
      <c r="AM102" s="18" t="n"/>
      <c r="AN102" s="23" t="inlineStr">
        <is>
          <t>Notiz aus der ersten Liste: 1 Stück im Bild</t>
        </is>
      </c>
    </row>
    <row r="103" ht="98.8" customHeight="1">
      <c r="A103" s="16" t="n"/>
      <c r="B103" s="16" t="inlineStr">
        <is>
          <t>NE01-08</t>
        </is>
      </c>
      <c r="C103" s="16" t="inlineStr">
        <is>
          <t>NE01</t>
        </is>
      </c>
      <c r="D103" s="16" t="inlineStr">
        <is>
          <t>Flur</t>
        </is>
      </c>
      <c r="E103" s="16" t="inlineStr">
        <is>
          <t>Zamioculcas im Übertopf</t>
        </is>
      </c>
      <c r="F103" s="17" t="n">
        <v>1</v>
      </c>
      <c r="G103" s="18" t="inlineStr">
        <is>
          <t>Glücksfeder, weißer Übertopf</t>
        </is>
      </c>
      <c r="H103" s="16" t="inlineStr">
        <is>
          <t>Pflanzen</t>
        </is>
      </c>
      <c r="I103" s="16" t="n"/>
      <c r="J103" s="16" t="inlineStr">
        <is>
          <t>C</t>
        </is>
      </c>
      <c r="K103" s="16" t="inlineStr">
        <is>
          <t>Stück</t>
        </is>
      </c>
      <c r="L103" s="19" t="n"/>
      <c r="M103" s="16" t="inlineStr">
        <is>
          <t>gut</t>
        </is>
      </c>
      <c r="N103" s="17" t="n"/>
      <c r="O103" s="20">
        <f>F103-IF(N103="",0,N103)</f>
        <v/>
      </c>
      <c r="P103" s="19" t="inlineStr">
        <is>
          <t>ja</t>
        </is>
      </c>
      <c r="Q103" s="19" t="n"/>
      <c r="R103" s="21" t="n"/>
      <c r="S103" s="21" t="n">
        <v>40</v>
      </c>
      <c r="T103" s="19" t="inlineStr">
        <is>
          <t>Fix</t>
        </is>
      </c>
      <c r="U103" s="19" t="inlineStr">
        <is>
          <t>ok</t>
        </is>
      </c>
      <c r="V103" s="22">
        <f>O103*S103</f>
        <v/>
      </c>
      <c r="W103" s="16" t="inlineStr">
        <is>
          <t>nur Abholung</t>
        </is>
      </c>
      <c r="X103" s="16" t="inlineStr">
        <is>
          <t>F-033</t>
        </is>
      </c>
      <c r="Y103" s="19" t="inlineStr">
        <is>
          <t>ja</t>
        </is>
      </c>
      <c r="Z103" s="19" t="inlineStr">
        <is>
          <t>verfügbar</t>
        </is>
      </c>
      <c r="AA103" s="19" t="n"/>
      <c r="AB103" s="19" t="n"/>
      <c r="AC103" s="19" t="n"/>
      <c r="AD103" s="19" t="n"/>
      <c r="AE103" s="21" t="n"/>
      <c r="AF103" s="22">
        <f>IF(N103="","",N103*AE103)</f>
        <v/>
      </c>
      <c r="AG103" s="19" t="n"/>
      <c r="AH103" s="19" t="n"/>
      <c r="AI103" s="19" t="n"/>
      <c r="AJ103" s="19" t="n"/>
      <c r="AK103" s="19" t="n"/>
      <c r="AL103" s="19" t="n"/>
      <c r="AM103" s="18" t="n"/>
      <c r="AN103" s="23" t="inlineStr">
        <is>
          <t>Notiz aus der ersten Liste: 1 Pflanze im Bild</t>
        </is>
      </c>
    </row>
    <row r="104" ht="98.8" customHeight="1">
      <c r="A104" s="16" t="n"/>
      <c r="B104" s="16" t="inlineStr">
        <is>
          <t>NE01-09</t>
        </is>
      </c>
      <c r="C104" s="16" t="inlineStr">
        <is>
          <t>NE01</t>
        </is>
      </c>
      <c r="D104" s="16" t="inlineStr">
        <is>
          <t>Flur</t>
        </is>
      </c>
      <c r="E104" s="16" t="inlineStr">
        <is>
          <t>Wanddeko Fadenbild schwarz</t>
        </is>
      </c>
      <c r="F104" s="17" t="n">
        <v>2</v>
      </c>
      <c r="G104" s="18" t="inlineStr">
        <is>
          <t>Schwarzes Fadenbild auf rundem Holzreif, zwei Größen</t>
        </is>
      </c>
      <c r="H104" s="16" t="inlineStr">
        <is>
          <t>Deko</t>
        </is>
      </c>
      <c r="I104" s="16" t="n"/>
      <c r="J104" s="16" t="inlineStr">
        <is>
          <t>C</t>
        </is>
      </c>
      <c r="K104" s="16" t="inlineStr">
        <is>
          <t>Stück</t>
        </is>
      </c>
      <c r="L104" s="19" t="n"/>
      <c r="M104" s="16" t="inlineStr">
        <is>
          <t>gut</t>
        </is>
      </c>
      <c r="N104" s="17" t="n"/>
      <c r="O104" s="20">
        <f>F104-IF(N104="",0,N104)</f>
        <v/>
      </c>
      <c r="P104" s="19" t="inlineStr">
        <is>
          <t>nein</t>
        </is>
      </c>
      <c r="Q104" s="19" t="n"/>
      <c r="R104" s="21" t="n"/>
      <c r="S104" s="21" t="n">
        <v>35</v>
      </c>
      <c r="T104" s="19" t="inlineStr">
        <is>
          <t>Fix</t>
        </is>
      </c>
      <c r="U104" s="19" t="n"/>
      <c r="V104" s="22">
        <f>O104*S104</f>
        <v/>
      </c>
      <c r="W104" s="16" t="inlineStr">
        <is>
          <t>nur Abholung</t>
        </is>
      </c>
      <c r="X104" s="16" t="inlineStr">
        <is>
          <t>F-034</t>
        </is>
      </c>
      <c r="Y104" s="19" t="inlineStr">
        <is>
          <t>nein</t>
        </is>
      </c>
      <c r="Z104" s="19" t="inlineStr">
        <is>
          <t>entfällt</t>
        </is>
      </c>
      <c r="AA104" s="19" t="n"/>
      <c r="AB104" s="19" t="n"/>
      <c r="AC104" s="19" t="n"/>
      <c r="AD104" s="19" t="n"/>
      <c r="AE104" s="21" t="n"/>
      <c r="AF104" s="22">
        <f>IF(N104="","",N104*AE104)</f>
        <v/>
      </c>
      <c r="AG104" s="19" t="n"/>
      <c r="AH104" s="19" t="n"/>
      <c r="AI104" s="19" t="n"/>
      <c r="AJ104" s="19" t="n"/>
      <c r="AK104" s="19" t="n"/>
      <c r="AL104" s="19" t="n"/>
      <c r="AM104" s="18" t="inlineStr">
        <is>
          <t>2 Stück (klein und groß)</t>
        </is>
      </c>
      <c r="AN104" s="23" t="inlineStr">
        <is>
          <t>Nicht mehr vorhanden – von der Nutzerin am 24.09.2026 bestaetigt.</t>
        </is>
      </c>
    </row>
    <row r="105" ht="98.8" customHeight="1">
      <c r="A105" s="16" t="n"/>
      <c r="B105" s="16" t="inlineStr">
        <is>
          <t>NE01-10</t>
        </is>
      </c>
      <c r="C105" s="16" t="inlineStr">
        <is>
          <t>NE01</t>
        </is>
      </c>
      <c r="D105" s="16" t="inlineStr">
        <is>
          <t>Flur</t>
        </is>
      </c>
      <c r="E105" s="16" t="inlineStr">
        <is>
          <t>Deckenleuchte Pusteblume</t>
        </is>
      </c>
      <c r="F105" s="17" t="n">
        <v>3</v>
      </c>
      <c r="G105" s="18" t="inlineStr">
        <is>
          <t>IKEA Maskros, weiß, zwei Größen</t>
        </is>
      </c>
      <c r="H105" s="16" t="inlineStr">
        <is>
          <t>Leuchten</t>
        </is>
      </c>
      <c r="I105" s="16" t="n"/>
      <c r="J105" s="16" t="inlineStr">
        <is>
          <t>C</t>
        </is>
      </c>
      <c r="K105" s="16" t="inlineStr">
        <is>
          <t>Stück</t>
        </is>
      </c>
      <c r="L105" s="19" t="n"/>
      <c r="M105" s="16" t="inlineStr">
        <is>
          <t>gut</t>
        </is>
      </c>
      <c r="N105" s="17" t="n"/>
      <c r="O105" s="20">
        <f>F105-IF(N105="",0,N105)</f>
        <v/>
      </c>
      <c r="P105" s="19" t="inlineStr">
        <is>
          <t>ja</t>
        </is>
      </c>
      <c r="Q105" s="19" t="n"/>
      <c r="R105" s="21" t="n"/>
      <c r="S105" s="21" t="n">
        <v>50</v>
      </c>
      <c r="T105" s="19" t="inlineStr">
        <is>
          <t>Fix</t>
        </is>
      </c>
      <c r="U105" s="19" t="inlineStr">
        <is>
          <t>ok</t>
        </is>
      </c>
      <c r="V105" s="22">
        <f>O105*S105</f>
        <v/>
      </c>
      <c r="W105" s="16" t="inlineStr">
        <is>
          <t>nur Abholung</t>
        </is>
      </c>
      <c r="X105" s="16" t="inlineStr">
        <is>
          <t>F-036</t>
        </is>
      </c>
      <c r="Y105" s="19" t="inlineStr">
        <is>
          <t>ja</t>
        </is>
      </c>
      <c r="Z105" s="19" t="inlineStr">
        <is>
          <t>verfügbar</t>
        </is>
      </c>
      <c r="AA105" s="19" t="n"/>
      <c r="AB105" s="19" t="n"/>
      <c r="AC105" s="19" t="n"/>
      <c r="AD105" s="19" t="n"/>
      <c r="AE105" s="21" t="n"/>
      <c r="AF105" s="22">
        <f>IF(N105="","",N105*AE105)</f>
        <v/>
      </c>
      <c r="AG105" s="19" t="n"/>
      <c r="AH105" s="19" t="n"/>
      <c r="AI105" s="19" t="n"/>
      <c r="AJ105" s="19" t="n"/>
      <c r="AK105" s="19" t="n"/>
      <c r="AL105" s="19" t="n"/>
      <c r="AM105" s="18" t="n"/>
      <c r="AN105" s="23" t="n"/>
    </row>
    <row r="106" ht="98.8" customHeight="1">
      <c r="A106" s="16" t="n"/>
      <c r="B106" s="16" t="inlineStr">
        <is>
          <t>NE01-11</t>
        </is>
      </c>
      <c r="C106" s="16" t="inlineStr">
        <is>
          <t>NE01</t>
        </is>
      </c>
      <c r="D106" s="16" t="inlineStr">
        <is>
          <t>Flur</t>
        </is>
      </c>
      <c r="E106" s="16" t="inlineStr">
        <is>
          <t>Gemälde Bollenhut-Mädchen</t>
        </is>
      </c>
      <c r="F106" s="17" t="n">
        <v>1</v>
      </c>
      <c r="G106" s="18" t="inlineStr">
        <is>
          <t>Acryl auf Leinwand, ca. 50 x 70 cm - Eigenarbeit einer Privatperson</t>
        </is>
      </c>
      <c r="H106" s="16" t="inlineStr">
        <is>
          <t>Kunst</t>
        </is>
      </c>
      <c r="I106" s="16" t="n"/>
      <c r="J106" s="16" t="inlineStr">
        <is>
          <t>B</t>
        </is>
      </c>
      <c r="K106" s="16" t="inlineStr">
        <is>
          <t>Stück</t>
        </is>
      </c>
      <c r="L106" s="19" t="n"/>
      <c r="M106" s="16" t="inlineStr">
        <is>
          <t>gut</t>
        </is>
      </c>
      <c r="N106" s="17" t="n"/>
      <c r="O106" s="20">
        <f>F106-IF(N106="",0,N106)</f>
        <v/>
      </c>
      <c r="P106" s="19" t="inlineStr">
        <is>
          <t>ja</t>
        </is>
      </c>
      <c r="Q106" s="19" t="n"/>
      <c r="R106" s="21" t="n"/>
      <c r="S106" s="21" t="n">
        <v>360</v>
      </c>
      <c r="T106" s="19" t="inlineStr">
        <is>
          <t>VHB</t>
        </is>
      </c>
      <c r="U106" s="19" t="inlineStr">
        <is>
          <t>ok</t>
        </is>
      </c>
      <c r="V106" s="22">
        <f>O106*S106</f>
        <v/>
      </c>
      <c r="W106" s="16" t="inlineStr">
        <is>
          <t>nur Abholung</t>
        </is>
      </c>
      <c r="X106" s="16" t="inlineStr">
        <is>
          <t>F-037</t>
        </is>
      </c>
      <c r="Y106" s="19" t="inlineStr">
        <is>
          <t>ja</t>
        </is>
      </c>
      <c r="Z106" s="19" t="inlineStr">
        <is>
          <t>verfügbar</t>
        </is>
      </c>
      <c r="AA106" s="19" t="n"/>
      <c r="AB106" s="19" t="inlineStr">
        <is>
          <t>Schwarzwald</t>
        </is>
      </c>
      <c r="AC106" s="19" t="n"/>
      <c r="AD106" s="19" t="n"/>
      <c r="AE106" s="21" t="n"/>
      <c r="AF106" s="22">
        <f>IF(N106="","",N106*AE106)</f>
        <v/>
      </c>
      <c r="AG106" s="19" t="n"/>
      <c r="AH106" s="19" t="n"/>
      <c r="AI106" s="19" t="n"/>
      <c r="AJ106" s="19" t="n"/>
      <c r="AK106" s="19" t="n"/>
      <c r="AL106" s="19" t="n"/>
      <c r="AM106" s="18" t="n"/>
      <c r="AN106" s="23" t="inlineStr">
        <is>
          <t>Notiz aus der ersten Liste: 1 Bild im Bild</t>
        </is>
      </c>
    </row>
    <row r="107" ht="98.8" customHeight="1">
      <c r="A107" s="16" t="n"/>
      <c r="B107" s="16" t="inlineStr">
        <is>
          <t>NE01-12</t>
        </is>
      </c>
      <c r="C107" s="16" t="inlineStr">
        <is>
          <t>NE01</t>
        </is>
      </c>
      <c r="D107" s="16" t="inlineStr">
        <is>
          <t>Flur</t>
        </is>
      </c>
      <c r="E107" s="16" t="inlineStr">
        <is>
          <t>Gemälde Fuchs mit Bollenhut</t>
        </is>
      </c>
      <c r="F107" s="17" t="n">
        <v>1</v>
      </c>
      <c r="G107" s="18" t="inlineStr">
        <is>
          <t>Acryl auf Leinwand, ca. 80 x 100 cm - Eigenarbeit einer Privatperson</t>
        </is>
      </c>
      <c r="H107" s="16" t="inlineStr">
        <is>
          <t>Kunst</t>
        </is>
      </c>
      <c r="I107" s="16" t="n"/>
      <c r="J107" s="16" t="inlineStr">
        <is>
          <t>B</t>
        </is>
      </c>
      <c r="K107" s="16" t="inlineStr">
        <is>
          <t>Stück</t>
        </is>
      </c>
      <c r="L107" s="19" t="n"/>
      <c r="M107" s="16" t="inlineStr">
        <is>
          <t>gut</t>
        </is>
      </c>
      <c r="N107" s="17" t="n"/>
      <c r="O107" s="20">
        <f>F107-IF(N107="",0,N107)</f>
        <v/>
      </c>
      <c r="P107" s="19" t="inlineStr">
        <is>
          <t>ja</t>
        </is>
      </c>
      <c r="Q107" s="19" t="n"/>
      <c r="R107" s="21" t="n"/>
      <c r="S107" s="21" t="n">
        <v>180</v>
      </c>
      <c r="T107" s="19" t="inlineStr">
        <is>
          <t>Fix</t>
        </is>
      </c>
      <c r="U107" s="19" t="inlineStr">
        <is>
          <t>ok</t>
        </is>
      </c>
      <c r="V107" s="22">
        <f>O107*S107</f>
        <v/>
      </c>
      <c r="W107" s="16" t="inlineStr">
        <is>
          <t>nur Abholung</t>
        </is>
      </c>
      <c r="X107" s="16" t="inlineStr">
        <is>
          <t>F-038</t>
        </is>
      </c>
      <c r="Y107" s="19" t="inlineStr">
        <is>
          <t>ja</t>
        </is>
      </c>
      <c r="Z107" s="19" t="inlineStr">
        <is>
          <t>verfügbar</t>
        </is>
      </c>
      <c r="AA107" s="19" t="n"/>
      <c r="AB107" s="19" t="inlineStr">
        <is>
          <t>Schwarzwald</t>
        </is>
      </c>
      <c r="AC107" s="19" t="n"/>
      <c r="AD107" s="19" t="n"/>
      <c r="AE107" s="21" t="n"/>
      <c r="AF107" s="22">
        <f>IF(N107="","",N107*AE107)</f>
        <v/>
      </c>
      <c r="AG107" s="19" t="n"/>
      <c r="AH107" s="19" t="n"/>
      <c r="AI107" s="19" t="n"/>
      <c r="AJ107" s="19" t="n"/>
      <c r="AK107" s="19" t="n"/>
      <c r="AL107" s="19" t="n"/>
      <c r="AM107" s="18" t="n"/>
      <c r="AN107" s="23" t="inlineStr">
        <is>
          <t>Notiz aus der ersten Liste: 1 Bild im Bild</t>
        </is>
      </c>
    </row>
    <row r="108" ht="98.8" customHeight="1">
      <c r="A108" s="16" t="n"/>
      <c r="B108" s="16" t="inlineStr">
        <is>
          <t>NE01-13</t>
        </is>
      </c>
      <c r="C108" s="16" t="inlineStr">
        <is>
          <t>NE01</t>
        </is>
      </c>
      <c r="D108" s="16" t="inlineStr">
        <is>
          <t>Flur</t>
        </is>
      </c>
      <c r="E108" s="16" t="inlineStr">
        <is>
          <t>Gemälde Panorama, 3 Figuren</t>
        </is>
      </c>
      <c r="F108" s="17" t="n">
        <v>1</v>
      </c>
      <c r="G108" s="18" t="inlineStr">
        <is>
          <t>Acryl auf Leinwand, Querformat ca. 90 x 30 cm - Eigenarbeit einer Privatperson</t>
        </is>
      </c>
      <c r="H108" s="16" t="inlineStr">
        <is>
          <t>Kunst</t>
        </is>
      </c>
      <c r="I108" s="16" t="n"/>
      <c r="J108" s="16" t="inlineStr">
        <is>
          <t>B</t>
        </is>
      </c>
      <c r="K108" s="16" t="inlineStr">
        <is>
          <t>Stück</t>
        </is>
      </c>
      <c r="L108" s="19" t="n"/>
      <c r="M108" s="16" t="inlineStr">
        <is>
          <t>gut</t>
        </is>
      </c>
      <c r="N108" s="17" t="n"/>
      <c r="O108" s="20">
        <f>F108-IF(N108="",0,N108)</f>
        <v/>
      </c>
      <c r="P108" s="19" t="inlineStr">
        <is>
          <t>ja</t>
        </is>
      </c>
      <c r="Q108" s="19" t="n"/>
      <c r="R108" s="21" t="n"/>
      <c r="S108" s="21" t="n">
        <v>100</v>
      </c>
      <c r="T108" s="19" t="inlineStr">
        <is>
          <t>Fix</t>
        </is>
      </c>
      <c r="U108" s="19" t="inlineStr">
        <is>
          <t>ok</t>
        </is>
      </c>
      <c r="V108" s="22">
        <f>O108*S108</f>
        <v/>
      </c>
      <c r="W108" s="16" t="inlineStr">
        <is>
          <t>nur Abholung</t>
        </is>
      </c>
      <c r="X108" s="16" t="inlineStr">
        <is>
          <t>F-040</t>
        </is>
      </c>
      <c r="Y108" s="19" t="inlineStr">
        <is>
          <t>ja</t>
        </is>
      </c>
      <c r="Z108" s="19" t="inlineStr">
        <is>
          <t>verfügbar</t>
        </is>
      </c>
      <c r="AA108" s="19" t="n"/>
      <c r="AB108" s="19" t="inlineStr">
        <is>
          <t>Schwarzwald</t>
        </is>
      </c>
      <c r="AC108" s="19" t="n"/>
      <c r="AD108" s="19" t="n"/>
      <c r="AE108" s="21" t="n"/>
      <c r="AF108" s="22">
        <f>IF(N108="","",N108*AE108)</f>
        <v/>
      </c>
      <c r="AG108" s="19" t="n"/>
      <c r="AH108" s="19" t="n"/>
      <c r="AI108" s="19" t="n"/>
      <c r="AJ108" s="19" t="n"/>
      <c r="AK108" s="19" t="n"/>
      <c r="AL108" s="19" t="n"/>
      <c r="AM108" s="18" t="n"/>
      <c r="AN108" s="23" t="inlineStr">
        <is>
          <t>Notiz aus der ersten Liste: 1 Bild im Bild</t>
        </is>
      </c>
    </row>
    <row r="109" ht="98.8" customHeight="1">
      <c r="A109" s="16" t="n"/>
      <c r="B109" s="16" t="inlineStr">
        <is>
          <t>NE01-14</t>
        </is>
      </c>
      <c r="C109" s="16" t="inlineStr">
        <is>
          <t>NE01</t>
        </is>
      </c>
      <c r="D109" s="16" t="inlineStr">
        <is>
          <t>Flur</t>
        </is>
      </c>
      <c r="E109" s="16" t="inlineStr">
        <is>
          <t>Gemälde Panorama, 5 Figuren</t>
        </is>
      </c>
      <c r="F109" s="17" t="n">
        <v>1</v>
      </c>
      <c r="G109" s="18" t="inlineStr">
        <is>
          <t>Acryl auf Leinwand, Querformat - Eigenarbeit einer Privatperson 90x30</t>
        </is>
      </c>
      <c r="H109" s="16" t="inlineStr">
        <is>
          <t>Kunst</t>
        </is>
      </c>
      <c r="I109" s="16" t="n"/>
      <c r="J109" s="16" t="inlineStr">
        <is>
          <t>B</t>
        </is>
      </c>
      <c r="K109" s="16" t="inlineStr">
        <is>
          <t>Stück</t>
        </is>
      </c>
      <c r="L109" s="19" t="n"/>
      <c r="M109" s="16" t="inlineStr">
        <is>
          <t>gut</t>
        </is>
      </c>
      <c r="N109" s="17" t="n"/>
      <c r="O109" s="20">
        <f>F109-IF(N109="",0,N109)</f>
        <v/>
      </c>
      <c r="P109" s="19" t="inlineStr">
        <is>
          <t>ja</t>
        </is>
      </c>
      <c r="Q109" s="19" t="n"/>
      <c r="R109" s="21" t="n"/>
      <c r="S109" s="21" t="n">
        <v>100</v>
      </c>
      <c r="T109" s="19" t="inlineStr">
        <is>
          <t>Fix</t>
        </is>
      </c>
      <c r="U109" s="19" t="inlineStr">
        <is>
          <t>ok</t>
        </is>
      </c>
      <c r="V109" s="22">
        <f>O109*S109</f>
        <v/>
      </c>
      <c r="W109" s="16" t="inlineStr">
        <is>
          <t>nur Abholung</t>
        </is>
      </c>
      <c r="X109" s="16" t="inlineStr">
        <is>
          <t>F-041</t>
        </is>
      </c>
      <c r="Y109" s="19" t="inlineStr">
        <is>
          <t>ja</t>
        </is>
      </c>
      <c r="Z109" s="19" t="inlineStr">
        <is>
          <t>verfügbar</t>
        </is>
      </c>
      <c r="AA109" s="19" t="n"/>
      <c r="AB109" s="19" t="inlineStr">
        <is>
          <t>Schwarzwald</t>
        </is>
      </c>
      <c r="AC109" s="19" t="n"/>
      <c r="AD109" s="19" t="n"/>
      <c r="AE109" s="21" t="n"/>
      <c r="AF109" s="22">
        <f>IF(N109="","",N109*AE109)</f>
        <v/>
      </c>
      <c r="AG109" s="19" t="n"/>
      <c r="AH109" s="19" t="n"/>
      <c r="AI109" s="19" t="n"/>
      <c r="AJ109" s="19" t="n"/>
      <c r="AK109" s="19" t="n"/>
      <c r="AL109" s="19" t="n"/>
      <c r="AM109" s="18" t="n"/>
      <c r="AN109" s="23" t="inlineStr">
        <is>
          <t>Notiz aus der ersten Liste: 1 Bild im Bild</t>
        </is>
      </c>
    </row>
    <row r="110" ht="98.8" customHeight="1">
      <c r="A110" s="16" t="n"/>
      <c r="B110" s="16" t="inlineStr">
        <is>
          <t>NE01-15</t>
        </is>
      </c>
      <c r="C110" s="16" t="inlineStr">
        <is>
          <t>NE01</t>
        </is>
      </c>
      <c r="D110" s="16" t="inlineStr">
        <is>
          <t>Flur</t>
        </is>
      </c>
      <c r="E110" s="16" t="inlineStr">
        <is>
          <t>Deko-Tannenbaum schwarz</t>
        </is>
      </c>
      <c r="F110" s="17" t="n">
        <v>3</v>
      </c>
      <c r="G110" s="18" t="inlineStr">
        <is>
          <t>Metall-Tannenbaum auf Holzsockel, schwarz, verschiedene Größen</t>
        </is>
      </c>
      <c r="H110" s="16" t="inlineStr">
        <is>
          <t>Deko</t>
        </is>
      </c>
      <c r="I110" s="16" t="n"/>
      <c r="J110" s="16" t="inlineStr">
        <is>
          <t>C</t>
        </is>
      </c>
      <c r="K110" s="16" t="inlineStr">
        <is>
          <t>Stück</t>
        </is>
      </c>
      <c r="L110" s="19" t="n"/>
      <c r="M110" s="16" t="inlineStr">
        <is>
          <t>gut</t>
        </is>
      </c>
      <c r="N110" s="17" t="n"/>
      <c r="O110" s="20">
        <f>F110-IF(N110="",0,N110)</f>
        <v/>
      </c>
      <c r="P110" s="19" t="inlineStr">
        <is>
          <t>entfällt</t>
        </is>
      </c>
      <c r="Q110" s="19" t="n"/>
      <c r="R110" s="21" t="n"/>
      <c r="S110" s="21" t="n">
        <v>25</v>
      </c>
      <c r="T110" s="19" t="inlineStr">
        <is>
          <t>Fix</t>
        </is>
      </c>
      <c r="U110" s="19" t="n"/>
      <c r="V110" s="22">
        <f>O110*S110</f>
        <v/>
      </c>
      <c r="W110" s="16" t="inlineStr">
        <is>
          <t>nur Abholung</t>
        </is>
      </c>
      <c r="X110" s="16" t="inlineStr">
        <is>
          <t>F-072</t>
        </is>
      </c>
      <c r="Y110" s="19" t="inlineStr">
        <is>
          <t>ja</t>
        </is>
      </c>
      <c r="Z110" s="19" t="inlineStr">
        <is>
          <t>verfügbar</t>
        </is>
      </c>
      <c r="AA110" s="19" t="n"/>
      <c r="AB110" s="19" t="n"/>
      <c r="AC110" s="19" t="n"/>
      <c r="AD110" s="19" t="n"/>
      <c r="AE110" s="21" t="n"/>
      <c r="AF110" s="22">
        <f>IF(N110="","",N110*AE110)</f>
        <v/>
      </c>
      <c r="AG110" s="19" t="n"/>
      <c r="AH110" s="19" t="n"/>
      <c r="AI110" s="19" t="n"/>
      <c r="AJ110" s="19" t="n"/>
      <c r="AK110" s="19" t="n"/>
      <c r="AL110" s="19" t="n"/>
      <c r="AM110" s="18" t="inlineStr">
        <is>
          <t>3 Stück im Bild</t>
        </is>
      </c>
      <c r="AN110" s="23" t="inlineStr">
        <is>
          <t>Auf dem Erfassungsblatt NE01 durchgestrichen - die Stuecke stehen jetzt im Flur 1 und werden dort als BA01-03 gefuehrt.</t>
        </is>
      </c>
    </row>
    <row r="111" ht="98.8" customHeight="1">
      <c r="A111" s="16" t="n"/>
      <c r="B111" s="16" t="inlineStr">
        <is>
          <t>NE01-16</t>
        </is>
      </c>
      <c r="C111" s="16" t="inlineStr">
        <is>
          <t>NE01</t>
        </is>
      </c>
      <c r="D111" s="16" t="inlineStr">
        <is>
          <t>Flur</t>
        </is>
      </c>
      <c r="E111" s="16" t="inlineStr">
        <is>
          <t>Pflanze mit Topf</t>
        </is>
      </c>
      <c r="F111" s="17" t="n">
        <v>1</v>
      </c>
      <c r="G111" s="18" t="inlineStr">
        <is>
          <t>Pflanze mit Topf</t>
        </is>
      </c>
      <c r="H111" s="16" t="inlineStr">
        <is>
          <t>Pflanzen</t>
        </is>
      </c>
      <c r="I111" s="16" t="n"/>
      <c r="J111" s="16" t="inlineStr">
        <is>
          <t>C</t>
        </is>
      </c>
      <c r="K111" s="16" t="inlineStr">
        <is>
          <t>Stück</t>
        </is>
      </c>
      <c r="L111" s="19" t="n"/>
      <c r="M111" s="16" t="inlineStr">
        <is>
          <t>gut</t>
        </is>
      </c>
      <c r="N111" s="17" t="n"/>
      <c r="O111" s="20">
        <f>F111-IF(N111="",0,N111)</f>
        <v/>
      </c>
      <c r="P111" s="19" t="inlineStr">
        <is>
          <t>ja</t>
        </is>
      </c>
      <c r="Q111" s="19" t="n"/>
      <c r="R111" s="21" t="n"/>
      <c r="S111" s="21" t="n">
        <v>20</v>
      </c>
      <c r="T111" s="19" t="inlineStr">
        <is>
          <t>Fix</t>
        </is>
      </c>
      <c r="U111" s="19" t="inlineStr">
        <is>
          <t>ok</t>
        </is>
      </c>
      <c r="V111" s="22">
        <f>O111*S111</f>
        <v/>
      </c>
      <c r="W111" s="16" t="inlineStr">
        <is>
          <t>nur Abholung</t>
        </is>
      </c>
      <c r="X111" s="16" t="inlineStr">
        <is>
          <t>F-073</t>
        </is>
      </c>
      <c r="Y111" s="19" t="inlineStr">
        <is>
          <t>ja</t>
        </is>
      </c>
      <c r="Z111" s="19" t="inlineStr">
        <is>
          <t>verfügbar</t>
        </is>
      </c>
      <c r="AA111" s="19" t="n"/>
      <c r="AB111" s="19" t="n"/>
      <c r="AC111" s="19" t="n"/>
      <c r="AD111" s="19" t="n"/>
      <c r="AE111" s="21" t="n"/>
      <c r="AF111" s="22">
        <f>IF(N111="","",N111*AE111)</f>
        <v/>
      </c>
      <c r="AG111" s="19" t="n"/>
      <c r="AH111" s="19" t="n"/>
      <c r="AI111" s="19" t="n"/>
      <c r="AJ111" s="19" t="n"/>
      <c r="AK111" s="19" t="n"/>
      <c r="AL111" s="19" t="n"/>
      <c r="AM111" s="18" t="n"/>
      <c r="AN111" s="23" t="inlineStr">
        <is>
          <t>Notiz aus der ersten Liste: 2 Stück im Bild</t>
        </is>
      </c>
    </row>
    <row r="112" ht="98.8" customHeight="1">
      <c r="A112" s="16" t="n"/>
      <c r="B112" s="16" t="inlineStr">
        <is>
          <t>NE05-01</t>
        </is>
      </c>
      <c r="C112" s="16" t="inlineStr">
        <is>
          <t>NE05</t>
        </is>
      </c>
      <c r="D112" s="16" t="inlineStr">
        <is>
          <t>Speisesaal</t>
        </is>
      </c>
      <c r="E112" s="16" t="inlineStr">
        <is>
          <t>Massivholztisch mit Baumkante, Essbereich 160x85</t>
        </is>
      </c>
      <c r="F112" s="17" t="n">
        <v>10</v>
      </c>
      <c r="G112" s="18" t="inlineStr">
        <is>
          <t>XXXLutz Massivholzplatte mit Baumkante, schwarzes Metallgestell mit Messingfüßen 160x80</t>
        </is>
      </c>
      <c r="H112" s="16" t="inlineStr">
        <is>
          <t>Möbel</t>
        </is>
      </c>
      <c r="I112" s="16" t="n"/>
      <c r="J112" s="16" t="inlineStr">
        <is>
          <t>A</t>
        </is>
      </c>
      <c r="K112" s="16" t="inlineStr">
        <is>
          <t>Stück</t>
        </is>
      </c>
      <c r="L112" s="19" t="n"/>
      <c r="M112" s="16" t="inlineStr">
        <is>
          <t>gebraucht</t>
        </is>
      </c>
      <c r="N112" s="17" t="n">
        <v>1</v>
      </c>
      <c r="O112" s="20">
        <f>F112-IF(N112="",0,N112)</f>
        <v/>
      </c>
      <c r="P112" s="19" t="inlineStr">
        <is>
          <t>ja</t>
        </is>
      </c>
      <c r="Q112" s="19" t="n"/>
      <c r="R112" s="21" t="n"/>
      <c r="S112" s="21" t="n">
        <v>250</v>
      </c>
      <c r="T112" s="19" t="inlineStr">
        <is>
          <t>VHB</t>
        </is>
      </c>
      <c r="U112" s="19" t="inlineStr">
        <is>
          <t>ok</t>
        </is>
      </c>
      <c r="V112" s="22">
        <f>O112*S112</f>
        <v/>
      </c>
      <c r="W112" s="16" t="inlineStr">
        <is>
          <t>nur Abholung</t>
        </is>
      </c>
      <c r="X112" s="16" t="inlineStr">
        <is>
          <t>F-007</t>
        </is>
      </c>
      <c r="Y112" s="19" t="inlineStr">
        <is>
          <t>ja</t>
        </is>
      </c>
      <c r="Z112" s="19" t="inlineStr">
        <is>
          <t>teilverkauft</t>
        </is>
      </c>
      <c r="AA112" s="19" t="n"/>
      <c r="AB112" s="19" t="n"/>
      <c r="AC112" s="19" t="inlineStr">
        <is>
          <t>Webkatalog</t>
        </is>
      </c>
      <c r="AD112" s="19" t="n"/>
      <c r="AE112" s="21" t="n">
        <v>250</v>
      </c>
      <c r="AF112" s="22">
        <f>IF(N112="","",N112*AE112)</f>
        <v/>
      </c>
      <c r="AG112" s="19" t="inlineStr">
        <is>
          <t>13.10.2026</t>
        </is>
      </c>
      <c r="AH112" s="19" t="inlineStr">
        <is>
          <t>Boos</t>
        </is>
      </c>
      <c r="AI112" s="19" t="inlineStr">
        <is>
          <t>4000116</t>
        </is>
      </c>
      <c r="AJ112" s="19" t="inlineStr">
        <is>
          <t>bezahlt</t>
        </is>
      </c>
      <c r="AK112" s="19" t="n"/>
      <c r="AL112" s="19" t="inlineStr">
        <is>
          <t>01.12.2026 09:00, 26.10.2026 08:00</t>
        </is>
      </c>
      <c r="AM112" s="18" t="inlineStr">
        <is>
          <t>10 gleiche Tische: 8 im Speisesaal, 2 im Gruppenraum.</t>
        </is>
      </c>
      <c r="AN112" s="23" t="inlineStr">
        <is>
          <t>Durchsicht 01.10.2026: NU04-03 (2 Stück, gleicher Tisch) zusammengelegt; Foto von NU04-03 übernommen. Das Post-it dort trägt weiter NU04-03.</t>
        </is>
      </c>
    </row>
    <row r="113" ht="98.8" customHeight="1">
      <c r="A113" s="16" t="n"/>
      <c r="B113" s="16" t="inlineStr">
        <is>
          <t>NE05-02</t>
        </is>
      </c>
      <c r="C113" s="16" t="inlineStr">
        <is>
          <t>NE05</t>
        </is>
      </c>
      <c r="D113" s="16" t="inlineStr">
        <is>
          <t>Speisesaal</t>
        </is>
      </c>
      <c r="E113" s="16" t="inlineStr">
        <is>
          <t>Sitzbank Massivholz</t>
        </is>
      </c>
      <c r="F113" s="17" t="n">
        <v>9</v>
      </c>
      <c r="G113" s="18" t="inlineStr">
        <is>
          <t>XXXLutz Passend zu den Baumkantentischen, Massivholz mit Metallgestell 160x40x52cm</t>
        </is>
      </c>
      <c r="H113" s="16" t="inlineStr">
        <is>
          <t>Möbel</t>
        </is>
      </c>
      <c r="I113" s="16" t="n"/>
      <c r="J113" s="16" t="inlineStr">
        <is>
          <t>B</t>
        </is>
      </c>
      <c r="K113" s="16" t="inlineStr">
        <is>
          <t>Stück</t>
        </is>
      </c>
      <c r="L113" s="19" t="n"/>
      <c r="M113" s="16" t="inlineStr">
        <is>
          <t>gebraucht</t>
        </is>
      </c>
      <c r="N113" s="17" t="n">
        <v>4</v>
      </c>
      <c r="O113" s="20">
        <f>F113-IF(N113="",0,N113)</f>
        <v/>
      </c>
      <c r="P113" s="19" t="inlineStr">
        <is>
          <t>ja</t>
        </is>
      </c>
      <c r="Q113" s="19" t="n"/>
      <c r="R113" s="21" t="n"/>
      <c r="S113" s="21" t="n">
        <v>50</v>
      </c>
      <c r="T113" s="19" t="inlineStr">
        <is>
          <t>Fix</t>
        </is>
      </c>
      <c r="U113" s="19" t="inlineStr">
        <is>
          <t>ok</t>
        </is>
      </c>
      <c r="V113" s="22">
        <f>O113*S113</f>
        <v/>
      </c>
      <c r="W113" s="16" t="inlineStr">
        <is>
          <t>nur Abholung</t>
        </is>
      </c>
      <c r="X113" s="16" t="inlineStr">
        <is>
          <t>F-016</t>
        </is>
      </c>
      <c r="Y113" s="19" t="inlineStr">
        <is>
          <t>ja</t>
        </is>
      </c>
      <c r="Z113" s="19" t="inlineStr">
        <is>
          <t>teilverkauft</t>
        </is>
      </c>
      <c r="AA113" s="19" t="n"/>
      <c r="AB113" s="19" t="n"/>
      <c r="AC113" s="19" t="inlineStr">
        <is>
          <t>Webkatalog</t>
        </is>
      </c>
      <c r="AD113" s="19" t="n"/>
      <c r="AE113" s="21" t="n">
        <v>50</v>
      </c>
      <c r="AF113" s="22">
        <f>IF(N113="","",N113*AE113)</f>
        <v/>
      </c>
      <c r="AG113" s="19" t="inlineStr">
        <is>
          <t>15.10.2026</t>
        </is>
      </c>
      <c r="AH113" s="19" t="inlineStr">
        <is>
          <t>Boos, Sonja Müller</t>
        </is>
      </c>
      <c r="AI113" s="19" t="inlineStr">
        <is>
          <t>4000119, 4000116, 4000113</t>
        </is>
      </c>
      <c r="AJ113" s="19" t="inlineStr">
        <is>
          <t>bezahlt</t>
        </is>
      </c>
      <c r="AK113" s="19" t="n"/>
      <c r="AL113" s="19" t="inlineStr">
        <is>
          <t>26.10.2026 09:30, 01.12.2026 09:00, 26.10.2026 08:00, abgeholt 19.10.2026</t>
        </is>
      </c>
      <c r="AM113" s="18" t="n"/>
      <c r="AN113" s="23" t="n"/>
    </row>
    <row r="114" ht="98.8" customHeight="1">
      <c r="A114" s="16" t="n"/>
      <c r="B114" s="16" t="inlineStr">
        <is>
          <t>NE05-03</t>
        </is>
      </c>
      <c r="C114" s="16" t="inlineStr">
        <is>
          <t>NE05</t>
        </is>
      </c>
      <c r="D114" s="16" t="inlineStr">
        <is>
          <t>Speisesaal</t>
        </is>
      </c>
      <c r="E114" s="16" t="inlineStr">
        <is>
          <t>Kuckucksuhr groß, geschnitzt</t>
        </is>
      </c>
      <c r="F114" s="17" t="n">
        <v>1</v>
      </c>
      <c r="G114" s="18" t="inlineStr">
        <is>
          <t>Schwarzwälder Kuckucksuhr, aufwendig geschnitzt mit Hirschkopf, Eulen und Jagdhorn</t>
        </is>
      </c>
      <c r="H114" s="16" t="inlineStr">
        <is>
          <t>Uhren</t>
        </is>
      </c>
      <c r="I114" s="16" t="n"/>
      <c r="J114" s="16" t="inlineStr">
        <is>
          <t>A</t>
        </is>
      </c>
      <c r="K114" s="16" t="inlineStr">
        <is>
          <t>Stück</t>
        </is>
      </c>
      <c r="L114" s="19" t="n"/>
      <c r="M114" s="16" t="inlineStr">
        <is>
          <t>gut</t>
        </is>
      </c>
      <c r="N114" s="17" t="n"/>
      <c r="O114" s="20">
        <f>F114-IF(N114="",0,N114)</f>
        <v/>
      </c>
      <c r="P114" s="19" t="inlineStr">
        <is>
          <t>ja</t>
        </is>
      </c>
      <c r="Q114" s="19" t="n"/>
      <c r="R114" s="21" t="n"/>
      <c r="S114" s="21" t="n">
        <v>550</v>
      </c>
      <c r="T114" s="19" t="inlineStr">
        <is>
          <t>VHB</t>
        </is>
      </c>
      <c r="U114" s="19" t="inlineStr">
        <is>
          <t>ok</t>
        </is>
      </c>
      <c r="V114" s="22">
        <f>O114*S114</f>
        <v/>
      </c>
      <c r="W114" s="16" t="inlineStr">
        <is>
          <t>nur Abholung</t>
        </is>
      </c>
      <c r="X114" s="16" t="inlineStr">
        <is>
          <t>F-017</t>
        </is>
      </c>
      <c r="Y114" s="19" t="inlineStr">
        <is>
          <t>nein</t>
        </is>
      </c>
      <c r="Z114" s="19" t="inlineStr">
        <is>
          <t>verfügbar</t>
        </is>
      </c>
      <c r="AA114" s="19" t="n"/>
      <c r="AB114" s="19" t="inlineStr">
        <is>
          <t>Schwarzwald</t>
        </is>
      </c>
      <c r="AC114" s="19" t="n"/>
      <c r="AD114" s="19" t="n"/>
      <c r="AE114" s="21" t="n"/>
      <c r="AF114" s="22">
        <f>IF(N114="","",N114*AE114)</f>
        <v/>
      </c>
      <c r="AG114" s="19" t="n"/>
      <c r="AH114" s="19" t="n"/>
      <c r="AI114" s="19" t="n"/>
      <c r="AJ114" s="19" t="n"/>
      <c r="AK114" s="19" t="n"/>
      <c r="AL114" s="19" t="n"/>
      <c r="AM114" s="18" t="n"/>
      <c r="AN114" s="23" t="inlineStr">
        <is>
          <t>Notiz aus der ersten Liste: 1 Stück im Bild | 13.10.2026: auf Wunsch der Nutzerin aus dem Katalog genommen.</t>
        </is>
      </c>
    </row>
    <row r="115" ht="98.8" customHeight="1">
      <c r="A115" s="16" t="n"/>
      <c r="B115" s="16" t="inlineStr">
        <is>
          <t>NU01-01</t>
        </is>
      </c>
      <c r="C115" s="16" t="inlineStr">
        <is>
          <t>NU01</t>
        </is>
      </c>
      <c r="D115" s="16" t="inlineStr">
        <is>
          <t>Eingang und Elternlounge</t>
        </is>
      </c>
      <c r="E115" s="16" t="inlineStr">
        <is>
          <t>Vitra Alcove Sofa, rot</t>
        </is>
      </c>
      <c r="F115" s="17" t="n">
        <v>2</v>
      </c>
      <c r="G115" s="18" t="inlineStr">
        <is>
          <t>Vitra Alcove, Design Ronan &amp; Erwan Bouroullec, rot, hohe Rückenwände, Chrombeine</t>
        </is>
      </c>
      <c r="H115" s="16" t="inlineStr">
        <is>
          <t>Möbel</t>
        </is>
      </c>
      <c r="I115" s="16" t="n"/>
      <c r="J115" s="16" t="inlineStr">
        <is>
          <t>A</t>
        </is>
      </c>
      <c r="K115" s="16" t="inlineStr">
        <is>
          <t>Stück</t>
        </is>
      </c>
      <c r="L115" s="19" t="n"/>
      <c r="M115" s="16" t="inlineStr">
        <is>
          <t>gebraucht</t>
        </is>
      </c>
      <c r="N115" s="17" t="n"/>
      <c r="O115" s="20">
        <f>F115-IF(N115="",0,N115)</f>
        <v/>
      </c>
      <c r="P115" s="19" t="inlineStr">
        <is>
          <t>ja</t>
        </is>
      </c>
      <c r="Q115" s="19" t="inlineStr">
        <is>
          <t>630005</t>
        </is>
      </c>
      <c r="R115" s="21" t="n">
        <v>1750</v>
      </c>
      <c r="S115" s="21" t="n">
        <v>1200</v>
      </c>
      <c r="T115" s="19" t="inlineStr">
        <is>
          <t>VHB</t>
        </is>
      </c>
      <c r="U115" s="19" t="inlineStr">
        <is>
          <t>ok</t>
        </is>
      </c>
      <c r="V115" s="22">
        <f>O115*S115</f>
        <v/>
      </c>
      <c r="W115" s="16" t="inlineStr">
        <is>
          <t>nur Abholung</t>
        </is>
      </c>
      <c r="X115" s="16" t="inlineStr">
        <is>
          <t>F-019</t>
        </is>
      </c>
      <c r="Y115" s="19" t="inlineStr">
        <is>
          <t>ja</t>
        </is>
      </c>
      <c r="Z115" s="19" t="inlineStr">
        <is>
          <t>verfügbar</t>
        </is>
      </c>
      <c r="AA115" s="19" t="inlineStr">
        <is>
          <t>Vitra</t>
        </is>
      </c>
      <c r="AB115" s="19" t="inlineStr">
        <is>
          <t>Designklassiker</t>
        </is>
      </c>
      <c r="AC115" s="19" t="n"/>
      <c r="AD115" s="19" t="n"/>
      <c r="AE115" s="21" t="n"/>
      <c r="AF115" s="22">
        <f>IF(N115="","",N115*AE115)</f>
        <v/>
      </c>
      <c r="AG115" s="19" t="n"/>
      <c r="AH115" s="19" t="n"/>
      <c r="AI115" s="19" t="n"/>
      <c r="AJ115" s="19" t="n"/>
      <c r="AK115" s="19" t="n"/>
      <c r="AL115" s="19" t="n"/>
      <c r="AM115" s="18" t="n"/>
      <c r="AN115" s="23" t="inlineStr">
        <is>
          <t>Notiz aus der ersten Liste: 2 Elemente im Bild - bitte prüfen ob 3</t>
        </is>
      </c>
    </row>
    <row r="116" ht="98.8" customHeight="1">
      <c r="A116" s="16" t="n"/>
      <c r="B116" s="16" t="inlineStr">
        <is>
          <t>NU01-02</t>
        </is>
      </c>
      <c r="C116" s="16" t="inlineStr">
        <is>
          <t>NU01</t>
        </is>
      </c>
      <c r="D116" s="16" t="inlineStr">
        <is>
          <t>Eingang und Elternlounge</t>
        </is>
      </c>
      <c r="E116" s="16" t="inlineStr">
        <is>
          <t>Kuckucksuhr, Wandgruppe</t>
        </is>
      </c>
      <c r="F116" s="17" t="n">
        <v>5</v>
      </c>
      <c r="G116" s="18" t="inlineStr">
        <is>
          <t>Schwarzwälder Kuckucksuhren verschiedener Größe und Ausführung</t>
        </is>
      </c>
      <c r="H116" s="16" t="inlineStr">
        <is>
          <t>Uhren</t>
        </is>
      </c>
      <c r="I116" s="16" t="n"/>
      <c r="J116" s="16" t="inlineStr">
        <is>
          <t>A</t>
        </is>
      </c>
      <c r="K116" s="16" t="inlineStr">
        <is>
          <t>Stück</t>
        </is>
      </c>
      <c r="L116" s="19" t="n"/>
      <c r="M116" s="16" t="inlineStr">
        <is>
          <t>gut</t>
        </is>
      </c>
      <c r="N116" s="17" t="n">
        <v>1</v>
      </c>
      <c r="O116" s="20">
        <f>F116-IF(N116="",0,N116)</f>
        <v/>
      </c>
      <c r="P116" s="19" t="inlineStr">
        <is>
          <t>ja</t>
        </is>
      </c>
      <c r="Q116" s="19" t="n"/>
      <c r="R116" s="21" t="n"/>
      <c r="S116" s="21" t="n">
        <v>75</v>
      </c>
      <c r="T116" s="19" t="inlineStr">
        <is>
          <t>Fix</t>
        </is>
      </c>
      <c r="U116" s="19" t="inlineStr">
        <is>
          <t>ok</t>
        </is>
      </c>
      <c r="V116" s="22">
        <f>O116*S116</f>
        <v/>
      </c>
      <c r="W116" s="16" t="inlineStr">
        <is>
          <t>nur Abholung</t>
        </is>
      </c>
      <c r="X116" s="16" t="inlineStr">
        <is>
          <t>F-746</t>
        </is>
      </c>
      <c r="Y116" s="19" t="inlineStr">
        <is>
          <t>ja</t>
        </is>
      </c>
      <c r="Z116" s="19" t="inlineStr">
        <is>
          <t>teilverkauft</t>
        </is>
      </c>
      <c r="AA116" s="19" t="n"/>
      <c r="AB116" s="19" t="inlineStr">
        <is>
          <t>Schwarzwald</t>
        </is>
      </c>
      <c r="AC116" s="19" t="inlineStr">
        <is>
          <t>Webkatalog</t>
        </is>
      </c>
      <c r="AD116" s="19" t="n"/>
      <c r="AE116" s="21" t="n">
        <v>75</v>
      </c>
      <c r="AF116" s="22">
        <f>IF(N116="","",N116*AE116)</f>
        <v/>
      </c>
      <c r="AG116" s="19" t="inlineStr">
        <is>
          <t>13.10.2026</t>
        </is>
      </c>
      <c r="AH116" s="19" t="inlineStr">
        <is>
          <t>Aljona Dura</t>
        </is>
      </c>
      <c r="AI116" s="19" t="inlineStr">
        <is>
          <t>4000118, 4000122</t>
        </is>
      </c>
      <c r="AJ116" s="19" t="inlineStr">
        <is>
          <t>bezahlt</t>
        </is>
      </c>
      <c r="AK116" s="19" t="n"/>
      <c r="AL116" s="19" t="inlineStr">
        <is>
          <t>abgeholt 13.10.2026, 03.11.2026 08:30</t>
        </is>
      </c>
      <c r="AM116" s="18" t="inlineStr">
        <is>
          <t>Verschiedene Ausführungen, Preis je Uhr.</t>
        </is>
      </c>
      <c r="AN116" s="23" t="inlineStr">
        <is>
          <t>5 Uhren, Anzahl bestätigt am 06.10.2026. | 14.10.2026: neues Foto F-746 (ersetzt F-109). Menge bleibt 5 – eine verkauft und eine reserviert über den Katalog, WordPress zieht sie selbst ab.</t>
        </is>
      </c>
    </row>
    <row r="117" ht="98.8" customHeight="1">
      <c r="A117" s="16" t="n"/>
      <c r="B117" s="16" t="inlineStr">
        <is>
          <t>NU01-03</t>
        </is>
      </c>
      <c r="C117" s="16" t="inlineStr">
        <is>
          <t>NU01</t>
        </is>
      </c>
      <c r="D117" s="16" t="inlineStr">
        <is>
          <t>Eingang und Elternlounge</t>
        </is>
      </c>
      <c r="E117" s="16" t="inlineStr">
        <is>
          <t>Dekoration in der Vitrine</t>
        </is>
      </c>
      <c r="F117" s="17" t="n">
        <v>1</v>
      </c>
      <c r="G117" s="18" t="inlineStr">
        <is>
          <t>Dekoration in der Vitrine</t>
        </is>
      </c>
      <c r="H117" s="16" t="inlineStr">
        <is>
          <t>Deko</t>
        </is>
      </c>
      <c r="I117" s="16" t="n"/>
      <c r="J117" s="16" t="inlineStr">
        <is>
          <t>B</t>
        </is>
      </c>
      <c r="K117" s="16" t="inlineStr">
        <is>
          <t>Stück</t>
        </is>
      </c>
      <c r="L117" s="19" t="n"/>
      <c r="M117" s="16" t="inlineStr">
        <is>
          <t>gut</t>
        </is>
      </c>
      <c r="N117" s="17" t="n"/>
      <c r="O117" s="20">
        <f>F117-IF(N117="",0,N117)</f>
        <v/>
      </c>
      <c r="P117" s="19" t="inlineStr">
        <is>
          <t>entfällt</t>
        </is>
      </c>
      <c r="Q117" s="19" t="n"/>
      <c r="R117" s="21" t="n"/>
      <c r="S117" s="21" t="n">
        <v>50</v>
      </c>
      <c r="T117" s="19" t="inlineStr">
        <is>
          <t>Fix</t>
        </is>
      </c>
      <c r="U117" s="19" t="n"/>
      <c r="V117" s="22">
        <f>O117*S117</f>
        <v/>
      </c>
      <c r="W117" s="16" t="inlineStr">
        <is>
          <t>nur Abholung</t>
        </is>
      </c>
      <c r="X117" s="16" t="inlineStr">
        <is>
          <t>F-110</t>
        </is>
      </c>
      <c r="Y117" s="19" t="inlineStr">
        <is>
          <t>ja</t>
        </is>
      </c>
      <c r="Z117" s="19" t="inlineStr">
        <is>
          <t>verfügbar</t>
        </is>
      </c>
      <c r="AA117" s="19" t="n"/>
      <c r="AB117" s="19" t="n"/>
      <c r="AC117" s="19" t="n"/>
      <c r="AD117" s="19" t="n"/>
      <c r="AE117" s="21" t="n"/>
      <c r="AF117" s="22">
        <f>IF(N117="","",N117*AE117)</f>
        <v/>
      </c>
      <c r="AG117" s="19" t="n"/>
      <c r="AH117" s="19" t="n"/>
      <c r="AI117" s="19" t="n"/>
      <c r="AJ117" s="19" t="n"/>
      <c r="AK117" s="19" t="n"/>
      <c r="AL117" s="19" t="n"/>
      <c r="AM117" s="18" t="n"/>
      <c r="AN117" s="23" t="inlineStr">
        <is>
          <t>Notiz aus der ersten Liste: 1 Stück im Bild (Inhalt nicht enthalten)</t>
        </is>
      </c>
    </row>
    <row r="118" ht="98.8" customHeight="1">
      <c r="A118" s="16" t="n"/>
      <c r="B118" s="16" t="inlineStr">
        <is>
          <t>NU01-04</t>
        </is>
      </c>
      <c r="C118" s="16" t="inlineStr">
        <is>
          <t>NU01</t>
        </is>
      </c>
      <c r="D118" s="16" t="inlineStr">
        <is>
          <t>Eingang und Elternlounge</t>
        </is>
      </c>
      <c r="E118" s="16" t="inlineStr">
        <is>
          <t>Gemälde Heimweh</t>
        </is>
      </c>
      <c r="F118" s="17" t="n">
        <v>1</v>
      </c>
      <c r="G118" s="18" t="inlineStr">
        <is>
          <t>Acryl auf Leinwand, großformatig ca. 100 x 140 cm - Eigenarbeit einer Privatperson</t>
        </is>
      </c>
      <c r="H118" s="16" t="inlineStr">
        <is>
          <t>Kunst</t>
        </is>
      </c>
      <c r="I118" s="16" t="inlineStr">
        <is>
          <t>BE01-08</t>
        </is>
      </c>
      <c r="J118" s="16" t="inlineStr">
        <is>
          <t>B</t>
        </is>
      </c>
      <c r="K118" s="16" t="inlineStr">
        <is>
          <t>Stück</t>
        </is>
      </c>
      <c r="L118" s="19" t="n"/>
      <c r="M118" s="16" t="inlineStr">
        <is>
          <t>gut</t>
        </is>
      </c>
      <c r="N118" s="17" t="n"/>
      <c r="O118" s="20">
        <f>F118-IF(N118="",0,N118)</f>
        <v/>
      </c>
      <c r="P118" s="19" t="inlineStr">
        <is>
          <t>ja</t>
        </is>
      </c>
      <c r="Q118" s="19" t="n"/>
      <c r="R118" s="21" t="n"/>
      <c r="S118" s="21" t="n">
        <v>350</v>
      </c>
      <c r="T118" s="19" t="inlineStr">
        <is>
          <t>VHB</t>
        </is>
      </c>
      <c r="U118" s="19" t="inlineStr">
        <is>
          <t>ok</t>
        </is>
      </c>
      <c r="V118" s="22">
        <f>O118*S118</f>
        <v/>
      </c>
      <c r="W118" s="16" t="inlineStr">
        <is>
          <t>nur Abholung</t>
        </is>
      </c>
      <c r="X118" s="16" t="inlineStr">
        <is>
          <t>F-049</t>
        </is>
      </c>
      <c r="Y118" s="19" t="inlineStr">
        <is>
          <t>ja</t>
        </is>
      </c>
      <c r="Z118" s="19" t="inlineStr">
        <is>
          <t>verfügbar</t>
        </is>
      </c>
      <c r="AA118" s="19" t="n"/>
      <c r="AB118" s="19" t="inlineStr">
        <is>
          <t>Schwarzwald</t>
        </is>
      </c>
      <c r="AC118" s="19" t="n"/>
      <c r="AD118" s="19" t="n"/>
      <c r="AE118" s="21" t="n"/>
      <c r="AF118" s="22">
        <f>IF(N118="","",N118*AE118)</f>
        <v/>
      </c>
      <c r="AG118" s="19" t="n"/>
      <c r="AH118" s="19" t="n"/>
      <c r="AI118" s="19" t="n"/>
      <c r="AJ118" s="19" t="n"/>
      <c r="AK118" s="19" t="n"/>
      <c r="AL118" s="19" t="n"/>
      <c r="AM118" s="18" t="n"/>
      <c r="AN118" s="23" t="inlineStr">
        <is>
          <t>Dasselbe Bild wurde zweimal beschriftet: NU01-04 und BE01-08. Menge bleibt 1. Frueherer Mengenhinweis: 1 Bild. Es trägt zusätzlich den Post-it BE01-08 aus dem Flur 1 des Bestandsgebäudes – es ist nur ein Bild, nicht zwei. Eine Nahaufnahme steht auf Foto F-493.</t>
        </is>
      </c>
    </row>
    <row r="119" ht="98.8" customHeight="1">
      <c r="A119" s="16" t="n"/>
      <c r="B119" s="16" t="inlineStr">
        <is>
          <t>NU01-05</t>
        </is>
      </c>
      <c r="C119" s="16" t="inlineStr">
        <is>
          <t>NU01</t>
        </is>
      </c>
      <c r="D119" s="16" t="inlineStr">
        <is>
          <t>Eingang und Elternlounge</t>
        </is>
      </c>
      <c r="E119" s="16" t="inlineStr">
        <is>
          <t>Deko-Hirschkopf geometrisch</t>
        </is>
      </c>
      <c r="F119" s="17" t="n">
        <v>2</v>
      </c>
      <c r="G119" s="18" t="inlineStr">
        <is>
          <t>Hirschkopf in geometrischer Form, Beton-/Holzoptik</t>
        </is>
      </c>
      <c r="H119" s="16" t="inlineStr">
        <is>
          <t>Deko</t>
        </is>
      </c>
      <c r="I119" s="16" t="n"/>
      <c r="J119" s="16" t="inlineStr">
        <is>
          <t>C</t>
        </is>
      </c>
      <c r="K119" s="16" t="inlineStr">
        <is>
          <t>Stück</t>
        </is>
      </c>
      <c r="L119" s="19" t="n"/>
      <c r="M119" s="16" t="inlineStr">
        <is>
          <t>gut</t>
        </is>
      </c>
      <c r="N119" s="17" t="n"/>
      <c r="O119" s="20">
        <f>F119-IF(N119="",0,N119)</f>
        <v/>
      </c>
      <c r="P119" s="19" t="inlineStr">
        <is>
          <t>ja</t>
        </is>
      </c>
      <c r="Q119" s="19" t="n"/>
      <c r="R119" s="21" t="n"/>
      <c r="S119" s="21" t="n">
        <v>40</v>
      </c>
      <c r="T119" s="19" t="inlineStr">
        <is>
          <t>Fix</t>
        </is>
      </c>
      <c r="U119" s="19" t="inlineStr">
        <is>
          <t>ok</t>
        </is>
      </c>
      <c r="V119" s="22">
        <f>O119*S119</f>
        <v/>
      </c>
      <c r="W119" s="16" t="inlineStr">
        <is>
          <t>nur Abholung</t>
        </is>
      </c>
      <c r="X119" s="16" t="inlineStr">
        <is>
          <t>F-050</t>
        </is>
      </c>
      <c r="Y119" s="19" t="inlineStr">
        <is>
          <t>ja</t>
        </is>
      </c>
      <c r="Z119" s="19" t="inlineStr">
        <is>
          <t>verfügbar</t>
        </is>
      </c>
      <c r="AA119" s="19" t="n"/>
      <c r="AB119" s="19" t="inlineStr">
        <is>
          <t>Schwarzwald</t>
        </is>
      </c>
      <c r="AC119" s="19" t="n"/>
      <c r="AD119" s="19" t="n"/>
      <c r="AE119" s="21" t="n"/>
      <c r="AF119" s="22">
        <f>IF(N119="","",N119*AE119)</f>
        <v/>
      </c>
      <c r="AG119" s="19" t="n"/>
      <c r="AH119" s="19" t="n"/>
      <c r="AI119" s="19" t="n"/>
      <c r="AJ119" s="19" t="n"/>
      <c r="AK119" s="19" t="n"/>
      <c r="AL119" s="19" t="n"/>
      <c r="AM119" s="18" t="n"/>
      <c r="AN119" s="23" t="inlineStr">
        <is>
          <t>Notiz aus der ersten Liste: 1 Stück im Bild</t>
        </is>
      </c>
    </row>
    <row r="120" ht="98.8" customHeight="1">
      <c r="A120" s="16" t="n"/>
      <c r="B120" s="16" t="inlineStr">
        <is>
          <t>NU01-06</t>
        </is>
      </c>
      <c r="C120" s="16" t="inlineStr">
        <is>
          <t>NU01</t>
        </is>
      </c>
      <c r="D120" s="16" t="inlineStr">
        <is>
          <t>Eingang und Elternlounge</t>
        </is>
      </c>
      <c r="E120" s="16" t="inlineStr">
        <is>
          <t>Gemälde Marilyn mit Bollenhut</t>
        </is>
      </c>
      <c r="F120" s="17" t="n">
        <v>1</v>
      </c>
      <c r="G120" s="18" t="inlineStr">
        <is>
          <t>Acryl auf Leinwand, großformatig ca. 90 x 90 cm - Eigenarbeit einer Privatperson</t>
        </is>
      </c>
      <c r="H120" s="16" t="inlineStr">
        <is>
          <t>Kunst</t>
        </is>
      </c>
      <c r="I120" s="16" t="n"/>
      <c r="J120" s="16" t="inlineStr">
        <is>
          <t>B</t>
        </is>
      </c>
      <c r="K120" s="16" t="inlineStr">
        <is>
          <t>Stück</t>
        </is>
      </c>
      <c r="L120" s="19" t="n"/>
      <c r="M120" s="16" t="inlineStr">
        <is>
          <t>gut</t>
        </is>
      </c>
      <c r="N120" s="17" t="n"/>
      <c r="O120" s="20">
        <f>F120-IF(N120="",0,N120)</f>
        <v/>
      </c>
      <c r="P120" s="19" t="inlineStr">
        <is>
          <t>ja</t>
        </is>
      </c>
      <c r="Q120" s="19" t="n"/>
      <c r="R120" s="21" t="n"/>
      <c r="S120" s="21" t="n">
        <v>350</v>
      </c>
      <c r="T120" s="19" t="inlineStr">
        <is>
          <t>VHB</t>
        </is>
      </c>
      <c r="U120" s="19" t="inlineStr">
        <is>
          <t>ok</t>
        </is>
      </c>
      <c r="V120" s="22">
        <f>O120*S120</f>
        <v/>
      </c>
      <c r="W120" s="16" t="inlineStr">
        <is>
          <t>nur Abholung</t>
        </is>
      </c>
      <c r="X120" s="16" t="inlineStr">
        <is>
          <t>F-091</t>
        </is>
      </c>
      <c r="Y120" s="19" t="inlineStr">
        <is>
          <t>ja</t>
        </is>
      </c>
      <c r="Z120" s="19" t="inlineStr">
        <is>
          <t>verfügbar</t>
        </is>
      </c>
      <c r="AA120" s="19" t="n"/>
      <c r="AB120" s="19" t="inlineStr">
        <is>
          <t>Schwarzwald</t>
        </is>
      </c>
      <c r="AC120" s="19" t="n"/>
      <c r="AD120" s="19" t="n"/>
      <c r="AE120" s="21" t="n"/>
      <c r="AF120" s="22">
        <f>IF(N120="","",N120*AE120)</f>
        <v/>
      </c>
      <c r="AG120" s="19" t="n"/>
      <c r="AH120" s="19" t="n"/>
      <c r="AI120" s="19" t="n"/>
      <c r="AJ120" s="19" t="n"/>
      <c r="AK120" s="19" t="n"/>
      <c r="AL120" s="19" t="n"/>
      <c r="AM120" s="18" t="n"/>
      <c r="AN120" s="23" t="inlineStr">
        <is>
          <t>Notiz aus der ersten Liste: 1 Bild im Bild</t>
        </is>
      </c>
    </row>
    <row r="121" ht="98.8" customHeight="1">
      <c r="A121" s="16" t="n"/>
      <c r="B121" s="16" t="inlineStr">
        <is>
          <t>NU01-07</t>
        </is>
      </c>
      <c r="C121" s="16" t="inlineStr">
        <is>
          <t>NU01</t>
        </is>
      </c>
      <c r="D121" s="16" t="inlineStr">
        <is>
          <t>Eingang und Elternlounge</t>
        </is>
      </c>
      <c r="E121" s="16" t="inlineStr">
        <is>
          <t>Trachtenportrait gerahmt, klein</t>
        </is>
      </c>
      <c r="F121" s="17" t="n">
        <v>1</v>
      </c>
      <c r="G121" s="18" t="inlineStr">
        <is>
          <t>Trachtenportrait gerahmt, klein</t>
        </is>
      </c>
      <c r="H121" s="16" t="inlineStr">
        <is>
          <t>Deko</t>
        </is>
      </c>
      <c r="I121" s="16" t="n"/>
      <c r="J121" s="16" t="inlineStr">
        <is>
          <t>C</t>
        </is>
      </c>
      <c r="K121" s="16" t="inlineStr">
        <is>
          <t>Set</t>
        </is>
      </c>
      <c r="L121" s="19" t="n"/>
      <c r="M121" s="16" t="inlineStr">
        <is>
          <t>gut</t>
        </is>
      </c>
      <c r="N121" s="17" t="n"/>
      <c r="O121" s="20">
        <f>F121-IF(N121="",0,N121)</f>
        <v/>
      </c>
      <c r="P121" s="19" t="inlineStr">
        <is>
          <t>entfällt</t>
        </is>
      </c>
      <c r="Q121" s="19" t="n"/>
      <c r="R121" s="21" t="n"/>
      <c r="S121" s="21" t="n">
        <v>45</v>
      </c>
      <c r="T121" s="19" t="inlineStr">
        <is>
          <t>Fix</t>
        </is>
      </c>
      <c r="U121" s="19" t="n"/>
      <c r="V121" s="22">
        <f>O121*S121</f>
        <v/>
      </c>
      <c r="W121" s="16" t="inlineStr">
        <is>
          <t>nur Abholung</t>
        </is>
      </c>
      <c r="X121" s="16" t="inlineStr">
        <is>
          <t>F-075</t>
        </is>
      </c>
      <c r="Y121" s="19" t="inlineStr">
        <is>
          <t>ja</t>
        </is>
      </c>
      <c r="Z121" s="19" t="inlineStr">
        <is>
          <t>verfügbar</t>
        </is>
      </c>
      <c r="AA121" s="19" t="n"/>
      <c r="AB121" s="19" t="inlineStr">
        <is>
          <t>Schwarzwald</t>
        </is>
      </c>
      <c r="AC121" s="19" t="n"/>
      <c r="AD121" s="19" t="n"/>
      <c r="AE121" s="21" t="n"/>
      <c r="AF121" s="22">
        <f>IF(N121="","",N121*AE121)</f>
        <v/>
      </c>
      <c r="AG121" s="19" t="n"/>
      <c r="AH121" s="19" t="n"/>
      <c r="AI121" s="19" t="n"/>
      <c r="AJ121" s="19" t="n"/>
      <c r="AK121" s="19" t="n"/>
      <c r="AL121" s="19" t="n"/>
      <c r="AM121" s="18" t="n"/>
      <c r="AN121" s="23" t="inlineStr">
        <is>
          <t>Notiz aus der ersten Liste: 1 Stück im Bild</t>
        </is>
      </c>
    </row>
    <row r="122" ht="98.8" customHeight="1">
      <c r="A122" s="16" t="n"/>
      <c r="B122" s="16" t="inlineStr">
        <is>
          <t>NU01-08</t>
        </is>
      </c>
      <c r="C122" s="16" t="inlineStr">
        <is>
          <t>NU01</t>
        </is>
      </c>
      <c r="D122" s="16" t="inlineStr">
        <is>
          <t>Eingang und Elternlounge</t>
        </is>
      </c>
      <c r="E122" s="16" t="inlineStr">
        <is>
          <t>Trachtenfotografie gerahmt, weiß</t>
        </is>
      </c>
      <c r="F122" s="17" t="n">
        <v>5</v>
      </c>
      <c r="G122" s="18" t="inlineStr">
        <is>
          <t>Fotodruck im weißen Rahmen, ca. 20 x 25 cm - Kaufware</t>
        </is>
      </c>
      <c r="H122" s="16" t="inlineStr">
        <is>
          <t>Kunst</t>
        </is>
      </c>
      <c r="I122" s="16" t="n"/>
      <c r="J122" s="16" t="inlineStr">
        <is>
          <t>C</t>
        </is>
      </c>
      <c r="K122" s="16" t="inlineStr">
        <is>
          <t>Stück</t>
        </is>
      </c>
      <c r="L122" s="19" t="n"/>
      <c r="M122" s="16" t="inlineStr">
        <is>
          <t>gut</t>
        </is>
      </c>
      <c r="N122" s="17" t="n"/>
      <c r="O122" s="20">
        <f>F122-IF(N122="",0,N122)</f>
        <v/>
      </c>
      <c r="P122" s="19" t="inlineStr">
        <is>
          <t>entfällt</t>
        </is>
      </c>
      <c r="Q122" s="19" t="n"/>
      <c r="R122" s="21" t="n"/>
      <c r="S122" s="21" t="n">
        <v>35</v>
      </c>
      <c r="T122" s="19" t="inlineStr">
        <is>
          <t>Fix</t>
        </is>
      </c>
      <c r="U122" s="19" t="n"/>
      <c r="V122" s="22">
        <f>O122*S122</f>
        <v/>
      </c>
      <c r="W122" s="16" t="inlineStr">
        <is>
          <t>nur Abholung</t>
        </is>
      </c>
      <c r="X122" s="16" t="inlineStr">
        <is>
          <t>F-074</t>
        </is>
      </c>
      <c r="Y122" s="19" t="inlineStr">
        <is>
          <t>ja</t>
        </is>
      </c>
      <c r="Z122" s="19" t="inlineStr">
        <is>
          <t>verfügbar</t>
        </is>
      </c>
      <c r="AA122" s="19" t="n"/>
      <c r="AB122" s="19" t="inlineStr">
        <is>
          <t>Schwarzwald</t>
        </is>
      </c>
      <c r="AC122" s="19" t="n"/>
      <c r="AD122" s="19" t="n"/>
      <c r="AE122" s="21" t="n"/>
      <c r="AF122" s="22">
        <f>IF(N122="","",N122*AE122)</f>
        <v/>
      </c>
      <c r="AG122" s="19" t="n"/>
      <c r="AH122" s="19" t="n"/>
      <c r="AI122" s="19" t="n"/>
      <c r="AJ122" s="19" t="n"/>
      <c r="AK122" s="19" t="n"/>
      <c r="AL122" s="19" t="n"/>
      <c r="AM122" s="18" t="n"/>
      <c r="AN122" s="23" t="inlineStr">
        <is>
          <t>Notiz aus der ersten Liste: 5 Rahmen im Bild</t>
        </is>
      </c>
    </row>
    <row r="123" ht="98.8" customHeight="1">
      <c r="A123" s="16" t="n"/>
      <c r="B123" s="16" t="inlineStr">
        <is>
          <t>NU01-09</t>
        </is>
      </c>
      <c r="C123" s="16" t="inlineStr">
        <is>
          <t>NU01</t>
        </is>
      </c>
      <c r="D123" s="16" t="inlineStr">
        <is>
          <t>Eingang und Elternlounge</t>
        </is>
      </c>
      <c r="E123" s="16" t="inlineStr">
        <is>
          <t>Trachtenfotografie gerahmt, schwarz</t>
        </is>
      </c>
      <c r="F123" s="17" t="n">
        <v>4</v>
      </c>
      <c r="G123" s="18" t="inlineStr">
        <is>
          <t>Fotodruck im schwarzen Rahmen mit Passepartout - Kaufware</t>
        </is>
      </c>
      <c r="H123" s="16" t="inlineStr">
        <is>
          <t>Kunst</t>
        </is>
      </c>
      <c r="I123" s="16" t="n"/>
      <c r="J123" s="16" t="inlineStr">
        <is>
          <t>C</t>
        </is>
      </c>
      <c r="K123" s="16" t="inlineStr">
        <is>
          <t>Stück</t>
        </is>
      </c>
      <c r="L123" s="19" t="n"/>
      <c r="M123" s="16" t="inlineStr">
        <is>
          <t>gut</t>
        </is>
      </c>
      <c r="N123" s="17" t="n"/>
      <c r="O123" s="20">
        <f>F123-IF(N123="",0,N123)</f>
        <v/>
      </c>
      <c r="P123" s="19" t="inlineStr">
        <is>
          <t>entfällt</t>
        </is>
      </c>
      <c r="Q123" s="19" t="n"/>
      <c r="R123" s="21" t="n"/>
      <c r="S123" s="21" t="n">
        <v>35</v>
      </c>
      <c r="T123" s="19" t="inlineStr">
        <is>
          <t>Fix</t>
        </is>
      </c>
      <c r="U123" s="19" t="n"/>
      <c r="V123" s="22">
        <f>O123*S123</f>
        <v/>
      </c>
      <c r="W123" s="16" t="inlineStr">
        <is>
          <t>nur Abholung</t>
        </is>
      </c>
      <c r="X123" s="16" t="inlineStr">
        <is>
          <t>F-075</t>
        </is>
      </c>
      <c r="Y123" s="19" t="inlineStr">
        <is>
          <t>ja</t>
        </is>
      </c>
      <c r="Z123" s="19" t="inlineStr">
        <is>
          <t>verfügbar</t>
        </is>
      </c>
      <c r="AA123" s="19" t="n"/>
      <c r="AB123" s="19" t="inlineStr">
        <is>
          <t>Schwarzwald</t>
        </is>
      </c>
      <c r="AC123" s="19" t="n"/>
      <c r="AD123" s="19" t="n"/>
      <c r="AE123" s="21" t="n"/>
      <c r="AF123" s="22">
        <f>IF(N123="","",N123*AE123)</f>
        <v/>
      </c>
      <c r="AG123" s="19" t="n"/>
      <c r="AH123" s="19" t="n"/>
      <c r="AI123" s="19" t="n"/>
      <c r="AJ123" s="19" t="n"/>
      <c r="AK123" s="19" t="n"/>
      <c r="AL123" s="19" t="n"/>
      <c r="AM123" s="18" t="n"/>
      <c r="AN123" s="23" t="inlineStr">
        <is>
          <t>Notiz aus der ersten Liste: 4 Rahmen im Bild, ggf. mehr</t>
        </is>
      </c>
    </row>
    <row r="124" ht="98.8" customHeight="1">
      <c r="A124" s="16" t="n"/>
      <c r="B124" s="16" t="inlineStr">
        <is>
          <t>NU01-10</t>
        </is>
      </c>
      <c r="C124" s="16" t="inlineStr">
        <is>
          <t>NU01</t>
        </is>
      </c>
      <c r="D124" s="16" t="inlineStr">
        <is>
          <t>Eingang und Elternlounge</t>
        </is>
      </c>
      <c r="E124" s="16" t="inlineStr">
        <is>
          <t>Gemälde Panorama mit Tanne</t>
        </is>
      </c>
      <c r="F124" s="17" t="n">
        <v>2</v>
      </c>
      <c r="G124" s="18" t="inlineStr">
        <is>
          <t>Acryl auf Leinwand, Querformat ca. 90 × 30 cm – Eigenarbeit einer Privatperson</t>
        </is>
      </c>
      <c r="H124" s="16" t="inlineStr">
        <is>
          <t>Kunst</t>
        </is>
      </c>
      <c r="I124" s="16" t="n"/>
      <c r="J124" s="16" t="inlineStr">
        <is>
          <t>B</t>
        </is>
      </c>
      <c r="K124" s="16" t="inlineStr">
        <is>
          <t>Stück</t>
        </is>
      </c>
      <c r="L124" s="19" t="n"/>
      <c r="M124" s="16" t="inlineStr">
        <is>
          <t>gut</t>
        </is>
      </c>
      <c r="N124" s="17" t="n"/>
      <c r="O124" s="20">
        <f>F124-IF(N124="",0,N124)</f>
        <v/>
      </c>
      <c r="P124" s="19" t="inlineStr">
        <is>
          <t>ja</t>
        </is>
      </c>
      <c r="Q124" s="19" t="n"/>
      <c r="R124" s="21" t="n"/>
      <c r="S124" s="21" t="n">
        <v>120</v>
      </c>
      <c r="T124" s="19" t="inlineStr">
        <is>
          <t>Fix</t>
        </is>
      </c>
      <c r="U124" s="19" t="inlineStr">
        <is>
          <t>ok</t>
        </is>
      </c>
      <c r="V124" s="22">
        <f>O124*S124</f>
        <v/>
      </c>
      <c r="W124" s="16" t="inlineStr">
        <is>
          <t>nur Abholung</t>
        </is>
      </c>
      <c r="X124" s="16" t="inlineStr">
        <is>
          <t>F-076</t>
        </is>
      </c>
      <c r="Y124" s="19" t="inlineStr">
        <is>
          <t>ja</t>
        </is>
      </c>
      <c r="Z124" s="19" t="inlineStr">
        <is>
          <t>verfügbar</t>
        </is>
      </c>
      <c r="AA124" s="19" t="n"/>
      <c r="AB124" s="19" t="inlineStr">
        <is>
          <t>Schwarzwald</t>
        </is>
      </c>
      <c r="AC124" s="19" t="n"/>
      <c r="AD124" s="19" t="n"/>
      <c r="AE124" s="21" t="n"/>
      <c r="AF124" s="22">
        <f>IF(N124="","",N124*AE124)</f>
        <v/>
      </c>
      <c r="AG124" s="19" t="n"/>
      <c r="AH124" s="19" t="n"/>
      <c r="AI124" s="19" t="n"/>
      <c r="AJ124" s="19" t="n"/>
      <c r="AK124" s="19" t="n"/>
      <c r="AL124" s="19" t="n"/>
      <c r="AM124" s="18" t="n"/>
      <c r="AN124" s="23" t="inlineStr">
        <is>
          <t>Notiz aus der ersten Liste: 1 Bild im Bild</t>
        </is>
      </c>
    </row>
    <row r="125" ht="98.8" customHeight="1">
      <c r="A125" s="16" t="n"/>
      <c r="B125" s="16" t="inlineStr">
        <is>
          <t>NU01-11</t>
        </is>
      </c>
      <c r="C125" s="16" t="inlineStr">
        <is>
          <t>NU01</t>
        </is>
      </c>
      <c r="D125" s="16" t="inlineStr">
        <is>
          <t>Eingang und Elternlounge</t>
        </is>
      </c>
      <c r="E125" s="16" t="inlineStr">
        <is>
          <t>Bilderrahmen schwarz mit Strichfigur</t>
        </is>
      </c>
      <c r="F125" s="17" t="n">
        <v>4</v>
      </c>
      <c r="G125" s="18" t="inlineStr">
        <is>
          <t>Gerahmte Drucke mit Bollenhut-Strichfiguren, schwarze Rahmen</t>
        </is>
      </c>
      <c r="H125" s="16" t="inlineStr">
        <is>
          <t>Kunst</t>
        </is>
      </c>
      <c r="I125" s="16" t="n"/>
      <c r="J125" s="16" t="inlineStr">
        <is>
          <t>C</t>
        </is>
      </c>
      <c r="K125" s="16" t="inlineStr">
        <is>
          <t>Stück</t>
        </is>
      </c>
      <c r="L125" s="19" t="n"/>
      <c r="M125" s="16" t="inlineStr">
        <is>
          <t>gut</t>
        </is>
      </c>
      <c r="N125" s="17" t="n"/>
      <c r="O125" s="20">
        <f>F125-IF(N125="",0,N125)</f>
        <v/>
      </c>
      <c r="P125" s="19" t="inlineStr">
        <is>
          <t>ja</t>
        </is>
      </c>
      <c r="Q125" s="19" t="n"/>
      <c r="R125" s="21" t="n"/>
      <c r="S125" s="21" t="n">
        <v>15</v>
      </c>
      <c r="T125" s="19" t="inlineStr">
        <is>
          <t>Fix</t>
        </is>
      </c>
      <c r="U125" s="19" t="inlineStr">
        <is>
          <t>ok</t>
        </is>
      </c>
      <c r="V125" s="22">
        <f>O125*S125</f>
        <v/>
      </c>
      <c r="W125" s="16" t="inlineStr">
        <is>
          <t>nur Abholung</t>
        </is>
      </c>
      <c r="X125" s="16" t="inlineStr">
        <is>
          <t>F-077</t>
        </is>
      </c>
      <c r="Y125" s="19" t="inlineStr">
        <is>
          <t>ja</t>
        </is>
      </c>
      <c r="Z125" s="19" t="inlineStr">
        <is>
          <t>verfügbar</t>
        </is>
      </c>
      <c r="AA125" s="19" t="n"/>
      <c r="AB125" s="19" t="n"/>
      <c r="AC125" s="19" t="n"/>
      <c r="AD125" s="19" t="n"/>
      <c r="AE125" s="21" t="n"/>
      <c r="AF125" s="22">
        <f>IF(N125="","",N125*AE125)</f>
        <v/>
      </c>
      <c r="AG125" s="19" t="n"/>
      <c r="AH125" s="19" t="n"/>
      <c r="AI125" s="19" t="n"/>
      <c r="AJ125" s="19" t="n"/>
      <c r="AK125" s="19" t="n"/>
      <c r="AL125" s="19" t="n"/>
      <c r="AM125" s="18" t="n"/>
      <c r="AN125" s="23" t="inlineStr">
        <is>
          <t>Notiz aus der ersten Liste: 4 Rahmen erkennbar</t>
        </is>
      </c>
    </row>
    <row r="126" ht="98.8" customHeight="1">
      <c r="A126" s="16" t="n"/>
      <c r="B126" s="16" t="inlineStr">
        <is>
          <t>NU01-12</t>
        </is>
      </c>
      <c r="C126" s="16" t="inlineStr">
        <is>
          <t>NU01</t>
        </is>
      </c>
      <c r="D126" s="16" t="inlineStr">
        <is>
          <t>Eingang und Elternlounge</t>
        </is>
      </c>
      <c r="E126" s="16" t="inlineStr">
        <is>
          <t>Läufer dunkelgrau, IKEA Morum</t>
        </is>
      </c>
      <c r="F126" s="17" t="n">
        <v>15</v>
      </c>
      <c r="G126" s="18" t="inlineStr">
        <is>
          <t>Flachgewebter Läufer in Dunkelgrau, IKEA Morum (In-/Outdoor-Qualität), strukturierte Webung. 200x80cm</t>
        </is>
      </c>
      <c r="H126" s="16" t="inlineStr">
        <is>
          <t>Textilien</t>
        </is>
      </c>
      <c r="I126" s="16" t="n"/>
      <c r="J126" s="16" t="inlineStr">
        <is>
          <t>C</t>
        </is>
      </c>
      <c r="K126" s="16" t="inlineStr">
        <is>
          <t>Stück</t>
        </is>
      </c>
      <c r="L126" s="19" t="n"/>
      <c r="M126" s="16" t="inlineStr">
        <is>
          <t>gebraucht</t>
        </is>
      </c>
      <c r="N126" s="17" t="n"/>
      <c r="O126" s="20">
        <f>F126-IF(N126="",0,N126)</f>
        <v/>
      </c>
      <c r="P126" s="19" t="inlineStr">
        <is>
          <t>ja</t>
        </is>
      </c>
      <c r="Q126" s="19" t="n"/>
      <c r="R126" s="21" t="n"/>
      <c r="S126" s="21" t="n">
        <v>15</v>
      </c>
      <c r="T126" s="19" t="inlineStr">
        <is>
          <t>Fix</t>
        </is>
      </c>
      <c r="U126" s="19" t="inlineStr">
        <is>
          <t>ok</t>
        </is>
      </c>
      <c r="V126" s="22">
        <f>O126*S126</f>
        <v/>
      </c>
      <c r="W126" s="16" t="inlineStr">
        <is>
          <t>nur Abholung</t>
        </is>
      </c>
      <c r="X126" s="16" t="inlineStr">
        <is>
          <t>F-134</t>
        </is>
      </c>
      <c r="Y126" s="19" t="inlineStr">
        <is>
          <t>ja</t>
        </is>
      </c>
      <c r="Z126" s="19" t="inlineStr">
        <is>
          <t>reserviert</t>
        </is>
      </c>
      <c r="AA126" s="19" t="inlineStr">
        <is>
          <t>IKEA</t>
        </is>
      </c>
      <c r="AB126" s="19" t="n"/>
      <c r="AC126" s="19" t="inlineStr">
        <is>
          <t>Webkatalog</t>
        </is>
      </c>
      <c r="AD126" s="19" t="inlineStr">
        <is>
          <t>Nadine Zythke</t>
        </is>
      </c>
      <c r="AE126" s="21" t="n"/>
      <c r="AF126" s="22">
        <f>IF(N126="","",N126*AE126)</f>
        <v/>
      </c>
      <c r="AG126" s="19" t="n"/>
      <c r="AH126" s="19" t="n"/>
      <c r="AI126" s="19" t="n"/>
      <c r="AJ126" s="19" t="n"/>
      <c r="AK126" s="19" t="n"/>
      <c r="AL126" s="19" t="inlineStr">
        <is>
          <t>17.11.2026 09:00</t>
        </is>
      </c>
      <c r="AM126" s="18" t="n"/>
      <c r="AN126" s="23" t="n"/>
    </row>
    <row r="127" ht="98.8" customHeight="1">
      <c r="A127" s="16" t="n"/>
      <c r="B127" s="16" t="inlineStr">
        <is>
          <t>NU02-01</t>
        </is>
      </c>
      <c r="C127" s="16" t="inlineStr">
        <is>
          <t>NU02</t>
        </is>
      </c>
      <c r="D127" s="16" t="inlineStr">
        <is>
          <t>Gruppenraum</t>
        </is>
      </c>
      <c r="E127" s="16" t="inlineStr">
        <is>
          <t>Kommode weiß, 6 Schubladen</t>
        </is>
      </c>
      <c r="F127" s="17" t="n">
        <v>1</v>
      </c>
      <c r="G127" s="18" t="inlineStr">
        <is>
          <t>IKEA Nordli, weiß, hoch, 6 Schubladen</t>
        </is>
      </c>
      <c r="H127" s="16" t="inlineStr">
        <is>
          <t>Möbel</t>
        </is>
      </c>
      <c r="I127" s="16" t="n"/>
      <c r="J127" s="16" t="inlineStr">
        <is>
          <t>B</t>
        </is>
      </c>
      <c r="K127" s="16" t="inlineStr">
        <is>
          <t>Stück</t>
        </is>
      </c>
      <c r="L127" s="19" t="n"/>
      <c r="M127" s="16" t="inlineStr">
        <is>
          <t>gebraucht</t>
        </is>
      </c>
      <c r="N127" s="17" t="n"/>
      <c r="O127" s="20">
        <f>F127-IF(N127="",0,N127)</f>
        <v/>
      </c>
      <c r="P127" s="19" t="inlineStr">
        <is>
          <t>ja</t>
        </is>
      </c>
      <c r="Q127" s="19" t="inlineStr">
        <is>
          <t>670013</t>
        </is>
      </c>
      <c r="R127" s="21" t="n">
        <v>379</v>
      </c>
      <c r="S127" s="21" t="n">
        <v>110</v>
      </c>
      <c r="T127" s="19" t="inlineStr">
        <is>
          <t>Fix</t>
        </is>
      </c>
      <c r="U127" s="19" t="inlineStr">
        <is>
          <t>ok</t>
        </is>
      </c>
      <c r="V127" s="22">
        <f>O127*S127</f>
        <v/>
      </c>
      <c r="W127" s="16" t="inlineStr">
        <is>
          <t>nur Abholung</t>
        </is>
      </c>
      <c r="X127" s="16" t="inlineStr">
        <is>
          <t>F-003</t>
        </is>
      </c>
      <c r="Y127" s="19" t="inlineStr">
        <is>
          <t>ja</t>
        </is>
      </c>
      <c r="Z127" s="19" t="inlineStr">
        <is>
          <t>reserviert</t>
        </is>
      </c>
      <c r="AA127" s="19" t="n"/>
      <c r="AB127" s="19" t="n"/>
      <c r="AC127" s="19" t="inlineStr">
        <is>
          <t>Webkatalog</t>
        </is>
      </c>
      <c r="AD127" s="19" t="inlineStr">
        <is>
          <t>Ann - Katrin Fischer</t>
        </is>
      </c>
      <c r="AE127" s="21" t="n"/>
      <c r="AF127" s="22">
        <f>IF(N127="","",N127*AE127)</f>
        <v/>
      </c>
      <c r="AG127" s="19" t="n"/>
      <c r="AH127" s="19" t="n"/>
      <c r="AI127" s="19" t="n"/>
      <c r="AJ127" s="19" t="n"/>
      <c r="AK127" s="19" t="n"/>
      <c r="AL127" s="19" t="inlineStr">
        <is>
          <t>22.10.2026 15:00</t>
        </is>
      </c>
      <c r="AM127" s="18" t="n"/>
      <c r="AN127" s="23" t="inlineStr">
        <is>
          <t>Notiz aus der ersten Liste: 1 Stück im Bild · Webkatalog: Barzahlung</t>
        </is>
      </c>
    </row>
    <row r="128" ht="98.8" customHeight="1">
      <c r="A128" s="16" t="n"/>
      <c r="B128" s="16" t="inlineStr">
        <is>
          <t>NU03-01</t>
        </is>
      </c>
      <c r="C128" s="16" t="inlineStr">
        <is>
          <t>NU03</t>
        </is>
      </c>
      <c r="D128" s="16" t="inlineStr">
        <is>
          <t>Schlafraum</t>
        </is>
      </c>
      <c r="E128" s="16" t="inlineStr">
        <is>
          <t>Kommode weiß, hoch, 7 Schubladen</t>
        </is>
      </c>
      <c r="F128" s="17" t="n">
        <v>1</v>
      </c>
      <c r="G128" s="18" t="inlineStr">
        <is>
          <t>IKEA Nordli, weiß, hohe Ausführung</t>
        </is>
      </c>
      <c r="H128" s="16" t="inlineStr">
        <is>
          <t>Möbel</t>
        </is>
      </c>
      <c r="I128" s="16" t="n"/>
      <c r="J128" s="16" t="inlineStr">
        <is>
          <t>B</t>
        </is>
      </c>
      <c r="K128" s="16" t="inlineStr">
        <is>
          <t>Stück</t>
        </is>
      </c>
      <c r="L128" s="19" t="n"/>
      <c r="M128" s="16" t="inlineStr">
        <is>
          <t>gebraucht</t>
        </is>
      </c>
      <c r="N128" s="17" t="n"/>
      <c r="O128" s="20">
        <f>F128-IF(N128="",0,N128)</f>
        <v/>
      </c>
      <c r="P128" s="19" t="inlineStr">
        <is>
          <t>ja</t>
        </is>
      </c>
      <c r="Q128" s="19" t="n"/>
      <c r="R128" s="21" t="n"/>
      <c r="S128" s="21" t="n">
        <v>110</v>
      </c>
      <c r="T128" s="19" t="inlineStr">
        <is>
          <t>Fix</t>
        </is>
      </c>
      <c r="U128" s="19" t="inlineStr">
        <is>
          <t>ok</t>
        </is>
      </c>
      <c r="V128" s="22">
        <f>O128*S128</f>
        <v/>
      </c>
      <c r="W128" s="16" t="inlineStr">
        <is>
          <t>nur Abholung</t>
        </is>
      </c>
      <c r="X128" s="16" t="inlineStr">
        <is>
          <t>F-004</t>
        </is>
      </c>
      <c r="Y128" s="19" t="inlineStr">
        <is>
          <t>ja</t>
        </is>
      </c>
      <c r="Z128" s="19" t="inlineStr">
        <is>
          <t>reserviert</t>
        </is>
      </c>
      <c r="AA128" s="19" t="n"/>
      <c r="AB128" s="19" t="n"/>
      <c r="AC128" s="19" t="inlineStr">
        <is>
          <t>Webkatalog</t>
        </is>
      </c>
      <c r="AD128" s="19" t="inlineStr">
        <is>
          <t>Nadine Zythke</t>
        </is>
      </c>
      <c r="AE128" s="21" t="n"/>
      <c r="AF128" s="22">
        <f>IF(N128="","",N128*AE128)</f>
        <v/>
      </c>
      <c r="AG128" s="19" t="n"/>
      <c r="AH128" s="19" t="n"/>
      <c r="AI128" s="19" t="inlineStr">
        <is>
          <t>4000145</t>
        </is>
      </c>
      <c r="AJ128" s="19" t="n"/>
      <c r="AK128" s="19" t="n"/>
      <c r="AL128" s="19" t="inlineStr">
        <is>
          <t>17.11.2026 09:00</t>
        </is>
      </c>
      <c r="AM128" s="18" t="n"/>
      <c r="AN128" s="23" t="inlineStr">
        <is>
          <t>Notiz aus der ersten Liste: 1 Stück im Bild</t>
        </is>
      </c>
    </row>
    <row r="129" ht="98.8" customHeight="1">
      <c r="A129" s="16" t="n"/>
      <c r="B129" s="16" t="inlineStr">
        <is>
          <t>NU04-01</t>
        </is>
      </c>
      <c r="C129" s="16" t="inlineStr">
        <is>
          <t>NU04</t>
        </is>
      </c>
      <c r="D129" s="16" t="inlineStr">
        <is>
          <t>Schlafraum</t>
        </is>
      </c>
      <c r="E129" s="16" t="inlineStr">
        <is>
          <t>Wanddeko Hirschkopf Sperrholz</t>
        </is>
      </c>
      <c r="F129" s="17" t="n">
        <v>3</v>
      </c>
      <c r="G129" s="18" t="inlineStr">
        <is>
          <t>3D-Stecksatz aus Sperrholz, schwarz lackiert, Wandmontage</t>
        </is>
      </c>
      <c r="H129" s="16" t="inlineStr">
        <is>
          <t>Deko</t>
        </is>
      </c>
      <c r="I129" s="16" t="n"/>
      <c r="J129" s="16" t="inlineStr">
        <is>
          <t>C</t>
        </is>
      </c>
      <c r="K129" s="16" t="inlineStr">
        <is>
          <t>Stück</t>
        </is>
      </c>
      <c r="L129" s="19" t="n"/>
      <c r="M129" s="16" t="inlineStr">
        <is>
          <t>gut</t>
        </is>
      </c>
      <c r="N129" s="17" t="n"/>
      <c r="O129" s="20">
        <f>F129-IF(N129="",0,N129)</f>
        <v/>
      </c>
      <c r="P129" s="19" t="inlineStr">
        <is>
          <t>ja</t>
        </is>
      </c>
      <c r="Q129" s="19" t="n"/>
      <c r="R129" s="21" t="n"/>
      <c r="S129" s="21" t="n">
        <v>15</v>
      </c>
      <c r="T129" s="19" t="inlineStr">
        <is>
          <t>Fix</t>
        </is>
      </c>
      <c r="U129" s="19" t="inlineStr">
        <is>
          <t>ok</t>
        </is>
      </c>
      <c r="V129" s="22">
        <f>O129*S129</f>
        <v/>
      </c>
      <c r="W129" s="16" t="inlineStr">
        <is>
          <t>nur Abholung</t>
        </is>
      </c>
      <c r="X129" s="16" t="inlineStr">
        <is>
          <t>F-005</t>
        </is>
      </c>
      <c r="Y129" s="19" t="inlineStr">
        <is>
          <t>ja</t>
        </is>
      </c>
      <c r="Z129" s="19" t="inlineStr">
        <is>
          <t>verfügbar</t>
        </is>
      </c>
      <c r="AA129" s="19" t="n"/>
      <c r="AB129" s="19" t="n"/>
      <c r="AC129" s="19" t="n"/>
      <c r="AD129" s="19" t="n"/>
      <c r="AE129" s="21" t="n"/>
      <c r="AF129" s="22">
        <f>IF(N129="","",N129*AE129)</f>
        <v/>
      </c>
      <c r="AG129" s="19" t="n"/>
      <c r="AH129" s="19" t="n"/>
      <c r="AI129" s="19" t="n"/>
      <c r="AJ129" s="19" t="n"/>
      <c r="AK129" s="19" t="n"/>
      <c r="AL129" s="19" t="n"/>
      <c r="AM129" s="18" t="n"/>
      <c r="AN129" s="23" t="inlineStr">
        <is>
          <t>Notiz aus der ersten Liste: 3 Stück im Bild</t>
        </is>
      </c>
    </row>
    <row r="130" ht="98.8" customHeight="1">
      <c r="A130" s="16" t="n"/>
      <c r="B130" s="16" t="inlineStr">
        <is>
          <t>NU04-02</t>
        </is>
      </c>
      <c r="C130" s="16" t="inlineStr">
        <is>
          <t>NU04</t>
        </is>
      </c>
      <c r="D130" s="16" t="inlineStr">
        <is>
          <t>Schlafraum</t>
        </is>
      </c>
      <c r="E130" s="16" t="inlineStr">
        <is>
          <t>Kommode anthrazit, groß</t>
        </is>
      </c>
      <c r="F130" s="17" t="n">
        <v>1</v>
      </c>
      <c r="G130" s="18" t="inlineStr">
        <is>
          <t>IKEA Nordli, anthrazit, große Kombination, ca. 12-14 Schubladen; 2 Schubladen bereits repariert; funktionsfähig</t>
        </is>
      </c>
      <c r="H130" s="16" t="inlineStr">
        <is>
          <t>Möbel</t>
        </is>
      </c>
      <c r="I130" s="16" t="n"/>
      <c r="J130" s="16" t="inlineStr">
        <is>
          <t>B</t>
        </is>
      </c>
      <c r="K130" s="16" t="inlineStr">
        <is>
          <t>Stück</t>
        </is>
      </c>
      <c r="L130" s="19" t="n"/>
      <c r="M130" s="16" t="inlineStr">
        <is>
          <t>gebraucht</t>
        </is>
      </c>
      <c r="N130" s="17" t="n"/>
      <c r="O130" s="20">
        <f>F130-IF(N130="",0,N130)</f>
        <v/>
      </c>
      <c r="P130" s="19" t="inlineStr">
        <is>
          <t>ja</t>
        </is>
      </c>
      <c r="Q130" s="19" t="n"/>
      <c r="R130" s="21" t="n"/>
      <c r="S130" s="21" t="n">
        <v>220</v>
      </c>
      <c r="T130" s="19" t="inlineStr">
        <is>
          <t>VHB</t>
        </is>
      </c>
      <c r="U130" s="19" t="inlineStr">
        <is>
          <t>ok</t>
        </is>
      </c>
      <c r="V130" s="22">
        <f>O130*S130</f>
        <v/>
      </c>
      <c r="W130" s="16" t="inlineStr">
        <is>
          <t>nur Abholung</t>
        </is>
      </c>
      <c r="X130" s="16" t="inlineStr">
        <is>
          <t>F-006</t>
        </is>
      </c>
      <c r="Y130" s="19" t="inlineStr">
        <is>
          <t>ja</t>
        </is>
      </c>
      <c r="Z130" s="19" t="inlineStr">
        <is>
          <t>verfügbar</t>
        </is>
      </c>
      <c r="AA130" s="19" t="n"/>
      <c r="AB130" s="19" t="n"/>
      <c r="AC130" s="19" t="n"/>
      <c r="AD130" s="19" t="n"/>
      <c r="AE130" s="21" t="n"/>
      <c r="AF130" s="22">
        <f>IF(N130="","",N130*AE130)</f>
        <v/>
      </c>
      <c r="AG130" s="19" t="n"/>
      <c r="AH130" s="19" t="n"/>
      <c r="AI130" s="19" t="n"/>
      <c r="AJ130" s="19" t="n"/>
      <c r="AK130" s="19" t="n"/>
      <c r="AL130" s="19" t="n"/>
      <c r="AM130" s="18" t="n"/>
      <c r="AN130" s="23" t="inlineStr">
        <is>
          <t>Notiz aus der ersten Liste: 1 große Einheit im Bild</t>
        </is>
      </c>
    </row>
    <row r="131" ht="98.8" customHeight="1">
      <c r="A131" s="16" t="n"/>
      <c r="B131" s="16" t="inlineStr">
        <is>
          <t>NU04-03</t>
        </is>
      </c>
      <c r="C131" s="16" t="inlineStr">
        <is>
          <t>NU04</t>
        </is>
      </c>
      <c r="D131" s="16" t="inlineStr">
        <is>
          <t>Schlafraum</t>
        </is>
      </c>
      <c r="E131" s="16" t="inlineStr">
        <is>
          <t>Massivholztisch mit Baumkante</t>
        </is>
      </c>
      <c r="F131" s="17" t="n">
        <v>2</v>
      </c>
      <c r="G131" s="18" t="inlineStr">
        <is>
          <t>Massivholzplatte mit natürlicher Baumkante, schwarzes Metallgestell, ca. 200 x 90 cm</t>
        </is>
      </c>
      <c r="H131" s="16" t="inlineStr">
        <is>
          <t>Möbel</t>
        </is>
      </c>
      <c r="I131" s="16" t="n"/>
      <c r="J131" s="16" t="inlineStr">
        <is>
          <t>A</t>
        </is>
      </c>
      <c r="K131" s="16" t="inlineStr">
        <is>
          <t>Stück</t>
        </is>
      </c>
      <c r="L131" s="19" t="n"/>
      <c r="M131" s="16" t="inlineStr">
        <is>
          <t>gebraucht</t>
        </is>
      </c>
      <c r="N131" s="17" t="n"/>
      <c r="O131" s="20">
        <f>F131-IF(N131="",0,N131)</f>
        <v/>
      </c>
      <c r="P131" s="19" t="inlineStr">
        <is>
          <t>entfällt</t>
        </is>
      </c>
      <c r="Q131" s="19" t="n"/>
      <c r="R131" s="21" t="n"/>
      <c r="S131" s="21" t="n">
        <v>450</v>
      </c>
      <c r="T131" s="19" t="inlineStr">
        <is>
          <t>VHB</t>
        </is>
      </c>
      <c r="U131" s="19" t="n"/>
      <c r="V131" s="22">
        <f>O131*S131</f>
        <v/>
      </c>
      <c r="W131" s="16" t="inlineStr">
        <is>
          <t>nur Abholung</t>
        </is>
      </c>
      <c r="X131" s="16" t="inlineStr">
        <is>
          <t>F-007</t>
        </is>
      </c>
      <c r="Y131" s="19" t="inlineStr">
        <is>
          <t>ja</t>
        </is>
      </c>
      <c r="Z131" s="19" t="inlineStr">
        <is>
          <t>verfügbar</t>
        </is>
      </c>
      <c r="AA131" s="19" t="n"/>
      <c r="AB131" s="19" t="n"/>
      <c r="AC131" s="19" t="n"/>
      <c r="AD131" s="19" t="n"/>
      <c r="AE131" s="21" t="n"/>
      <c r="AF131" s="22">
        <f>IF(N131="","",N131*AE131)</f>
        <v/>
      </c>
      <c r="AG131" s="19" t="n"/>
      <c r="AH131" s="19" t="n"/>
      <c r="AI131" s="19" t="n"/>
      <c r="AJ131" s="19" t="n"/>
      <c r="AK131" s="19" t="n"/>
      <c r="AL131" s="19" t="n"/>
      <c r="AM131" s="18" t="n"/>
      <c r="AN131" s="23" t="inlineStr">
        <is>
          <t>Durchsicht 01.10.2026: zusammengelegt in NE05-01 (gleicher Tisch, 2 Stück).</t>
        </is>
      </c>
    </row>
    <row r="132" ht="98.8" customHeight="1">
      <c r="A132" s="16" t="n"/>
      <c r="B132" s="16" t="inlineStr">
        <is>
          <t>NU04-04</t>
        </is>
      </c>
      <c r="C132" s="16" t="inlineStr">
        <is>
          <t>NU04</t>
        </is>
      </c>
      <c r="D132" s="16" t="inlineStr">
        <is>
          <t>Schlafraum</t>
        </is>
      </c>
      <c r="E132" s="16" t="inlineStr">
        <is>
          <t>Magnettafel grau, groß</t>
        </is>
      </c>
      <c r="F132" s="17" t="n">
        <v>1</v>
      </c>
      <c r="G132" s="18" t="inlineStr">
        <is>
          <t>Magnet-/Schreibtafel, grau, beschriftet, Wandmontage</t>
        </is>
      </c>
      <c r="H132" s="16" t="inlineStr">
        <is>
          <t>Büro</t>
        </is>
      </c>
      <c r="I132" s="16" t="n"/>
      <c r="J132" s="16" t="inlineStr">
        <is>
          <t>C</t>
        </is>
      </c>
      <c r="K132" s="16" t="inlineStr">
        <is>
          <t>Stück</t>
        </is>
      </c>
      <c r="L132" s="19" t="n"/>
      <c r="M132" s="16" t="inlineStr">
        <is>
          <t>gebraucht</t>
        </is>
      </c>
      <c r="N132" s="17" t="n"/>
      <c r="O132" s="20">
        <f>F132-IF(N132="",0,N132)</f>
        <v/>
      </c>
      <c r="P132" s="19" t="inlineStr">
        <is>
          <t>ja</t>
        </is>
      </c>
      <c r="Q132" s="19" t="n"/>
      <c r="R132" s="21" t="n"/>
      <c r="S132" s="21" t="n">
        <v>45</v>
      </c>
      <c r="T132" s="19" t="inlineStr">
        <is>
          <t>Fix</t>
        </is>
      </c>
      <c r="U132" s="19" t="inlineStr">
        <is>
          <t>ok</t>
        </is>
      </c>
      <c r="V132" s="22">
        <f>O132*S132</f>
        <v/>
      </c>
      <c r="W132" s="16" t="inlineStr">
        <is>
          <t>nur Abholung</t>
        </is>
      </c>
      <c r="X132" s="16" t="inlineStr">
        <is>
          <t>F-008</t>
        </is>
      </c>
      <c r="Y132" s="19" t="inlineStr">
        <is>
          <t>ja</t>
        </is>
      </c>
      <c r="Z132" s="19" t="inlineStr">
        <is>
          <t>verfügbar</t>
        </is>
      </c>
      <c r="AA132" s="19" t="n"/>
      <c r="AB132" s="19" t="n"/>
      <c r="AC132" s="19" t="n"/>
      <c r="AD132" s="19" t="n"/>
      <c r="AE132" s="21" t="n"/>
      <c r="AF132" s="22">
        <f>IF(N132="","",N132*AE132)</f>
        <v/>
      </c>
      <c r="AG132" s="19" t="n"/>
      <c r="AH132" s="19" t="n"/>
      <c r="AI132" s="19" t="n"/>
      <c r="AJ132" s="19" t="n"/>
      <c r="AK132" s="19" t="n"/>
      <c r="AL132" s="19" t="n"/>
      <c r="AM132" s="18" t="n"/>
      <c r="AN132" s="23" t="inlineStr">
        <is>
          <t>Notiz aus der ersten Liste: 1 Stück im Bild</t>
        </is>
      </c>
    </row>
    <row r="133" ht="98.8" customHeight="1">
      <c r="A133" s="16" t="n"/>
      <c r="B133" s="16" t="inlineStr">
        <is>
          <t>NU04-05</t>
        </is>
      </c>
      <c r="C133" s="16" t="inlineStr">
        <is>
          <t>NU04</t>
        </is>
      </c>
      <c r="D133" s="16" t="inlineStr">
        <is>
          <t>Schlafraum</t>
        </is>
      </c>
      <c r="E133" s="16" t="inlineStr">
        <is>
          <t>Hochflorteppich beige</t>
        </is>
      </c>
      <c r="F133" s="17" t="n">
        <v>2</v>
      </c>
      <c r="G133" s="18" t="inlineStr">
        <is>
          <t>Hochflorteppich in Beige, IKEA Ådum. Gereinigt.</t>
        </is>
      </c>
      <c r="H133" s="16" t="inlineStr">
        <is>
          <t>Textilien</t>
        </is>
      </c>
      <c r="I133" s="16" t="n"/>
      <c r="J133" s="16" t="inlineStr">
        <is>
          <t>C</t>
        </is>
      </c>
      <c r="K133" s="16" t="inlineStr">
        <is>
          <t>Stück</t>
        </is>
      </c>
      <c r="L133" s="19" t="inlineStr">
        <is>
          <t>120 × 240 cm</t>
        </is>
      </c>
      <c r="M133" s="16" t="inlineStr">
        <is>
          <t>gebraucht</t>
        </is>
      </c>
      <c r="N133" s="17" t="n"/>
      <c r="O133" s="20">
        <f>F133-IF(N133="",0,N133)</f>
        <v/>
      </c>
      <c r="P133" s="19" t="inlineStr">
        <is>
          <t>ja</t>
        </is>
      </c>
      <c r="Q133" s="19" t="n"/>
      <c r="R133" s="21" t="n"/>
      <c r="S133" s="21" t="n">
        <v>35</v>
      </c>
      <c r="T133" s="19" t="inlineStr">
        <is>
          <t>Fix</t>
        </is>
      </c>
      <c r="U133" s="19" t="inlineStr">
        <is>
          <t>ok</t>
        </is>
      </c>
      <c r="V133" s="22">
        <f>O133*S133</f>
        <v/>
      </c>
      <c r="W133" s="16" t="inlineStr">
        <is>
          <t>nur Abholung</t>
        </is>
      </c>
      <c r="X133" s="16" t="inlineStr">
        <is>
          <t>F-009</t>
        </is>
      </c>
      <c r="Y133" s="19" t="inlineStr">
        <is>
          <t>ja</t>
        </is>
      </c>
      <c r="Z133" s="19" t="inlineStr">
        <is>
          <t>verfügbar</t>
        </is>
      </c>
      <c r="AA133" s="19" t="inlineStr">
        <is>
          <t>IKEA</t>
        </is>
      </c>
      <c r="AB133" s="19" t="n"/>
      <c r="AC133" s="19" t="n"/>
      <c r="AD133" s="19" t="n"/>
      <c r="AE133" s="21" t="n"/>
      <c r="AF133" s="22">
        <f>IF(N133="","",N133*AE133)</f>
        <v/>
      </c>
      <c r="AG133" s="19" t="n"/>
      <c r="AH133" s="19" t="n"/>
      <c r="AI133" s="19" t="n"/>
      <c r="AJ133" s="19" t="n"/>
      <c r="AK133" s="19" t="n"/>
      <c r="AL133" s="19" t="n"/>
      <c r="AM133" s="18" t="n"/>
      <c r="AN133" s="23" t="n"/>
    </row>
    <row r="134" ht="98.8" customHeight="1">
      <c r="A134" s="16" t="n"/>
      <c r="B134" s="16" t="inlineStr">
        <is>
          <t>NU04-06</t>
        </is>
      </c>
      <c r="C134" s="16" t="inlineStr">
        <is>
          <t>NU04</t>
        </is>
      </c>
      <c r="D134" s="16" t="inlineStr">
        <is>
          <t>Schlafraum</t>
        </is>
      </c>
      <c r="E134" s="16" t="inlineStr">
        <is>
          <t>Teppich schwarz-weiß Rautenmuster</t>
        </is>
      </c>
      <c r="F134" s="17" t="n">
        <v>6</v>
      </c>
      <c r="G134" s="18" t="inlineStr">
        <is>
          <t>Flachgewebter Teppich mit schwarz-weißem Rautenmuster, IKEA Lappljung Ruta.</t>
        </is>
      </c>
      <c r="H134" s="16" t="inlineStr">
        <is>
          <t>Textilien</t>
        </is>
      </c>
      <c r="I134" s="16" t="n"/>
      <c r="J134" s="16" t="inlineStr">
        <is>
          <t>C</t>
        </is>
      </c>
      <c r="K134" s="16" t="inlineStr">
        <is>
          <t>Stück</t>
        </is>
      </c>
      <c r="L134" s="19" t="inlineStr">
        <is>
          <t>200 × 300 cm</t>
        </is>
      </c>
      <c r="M134" s="16" t="inlineStr">
        <is>
          <t>gebraucht</t>
        </is>
      </c>
      <c r="N134" s="17" t="n"/>
      <c r="O134" s="20">
        <f>F134-IF(N134="",0,N134)</f>
        <v/>
      </c>
      <c r="P134" s="19" t="inlineStr">
        <is>
          <t>ja</t>
        </is>
      </c>
      <c r="Q134" s="19" t="n"/>
      <c r="R134" s="21" t="n"/>
      <c r="S134" s="21" t="n">
        <v>30</v>
      </c>
      <c r="T134" s="19" t="inlineStr">
        <is>
          <t>Fix</t>
        </is>
      </c>
      <c r="U134" s="19" t="inlineStr">
        <is>
          <t>ok</t>
        </is>
      </c>
      <c r="V134" s="22">
        <f>O134*S134</f>
        <v/>
      </c>
      <c r="W134" s="16" t="inlineStr">
        <is>
          <t>nur Abholung</t>
        </is>
      </c>
      <c r="X134" s="16" t="inlineStr">
        <is>
          <t>F-011</t>
        </is>
      </c>
      <c r="Y134" s="19" t="inlineStr">
        <is>
          <t>ja</t>
        </is>
      </c>
      <c r="Z134" s="19" t="inlineStr">
        <is>
          <t>reserviert</t>
        </is>
      </c>
      <c r="AA134" s="19" t="inlineStr">
        <is>
          <t>IKEA</t>
        </is>
      </c>
      <c r="AB134" s="19" t="n"/>
      <c r="AC134" s="19" t="inlineStr">
        <is>
          <t>Webkatalog</t>
        </is>
      </c>
      <c r="AD134" s="19" t="inlineStr">
        <is>
          <t>Hauser Daniela</t>
        </is>
      </c>
      <c r="AE134" s="21" t="n"/>
      <c r="AF134" s="22">
        <f>IF(N134="","",N134*AE134)</f>
        <v/>
      </c>
      <c r="AG134" s="19" t="n"/>
      <c r="AH134" s="19" t="n"/>
      <c r="AI134" s="19" t="inlineStr">
        <is>
          <t>4000146</t>
        </is>
      </c>
      <c r="AJ134" s="19" t="n"/>
      <c r="AK134" s="19" t="n"/>
      <c r="AL134" s="19" t="inlineStr">
        <is>
          <t>23.10.2026 08:30</t>
        </is>
      </c>
      <c r="AM134" s="18" t="n"/>
      <c r="AN134" s="23" t="n"/>
    </row>
    <row r="135" ht="98.8" customHeight="1">
      <c r="A135" s="16" t="n"/>
      <c r="B135" s="16" t="inlineStr">
        <is>
          <t>TE01-01</t>
        </is>
      </c>
      <c r="C135" s="16" t="inlineStr">
        <is>
          <t>TE01</t>
        </is>
      </c>
      <c r="D135" s="16" t="inlineStr">
        <is>
          <t>Terrasse</t>
        </is>
      </c>
      <c r="E135" s="16" t="inlineStr">
        <is>
          <t>Biohort Freizeitbox weiß (Terrasse)</t>
        </is>
      </c>
      <c r="F135" s="17" t="n">
        <v>2</v>
      </c>
      <c r="G135" s="18" t="inlineStr">
        <is>
          <t>Biohort Freizeitbox weiß (Terrasse)
Alu-Auflagenbox, weiß, abschließbar, wetterfest 200cm</t>
        </is>
      </c>
      <c r="H135" s="16" t="inlineStr">
        <is>
          <t>Garten</t>
        </is>
      </c>
      <c r="I135" s="16" t="n"/>
      <c r="J135" s="16" t="inlineStr">
        <is>
          <t>A</t>
        </is>
      </c>
      <c r="K135" s="16" t="inlineStr">
        <is>
          <t>Stück</t>
        </is>
      </c>
      <c r="L135" s="19" t="n"/>
      <c r="M135" s="16" t="inlineStr">
        <is>
          <t>gut</t>
        </is>
      </c>
      <c r="N135" s="17" t="n"/>
      <c r="O135" s="20">
        <f>F135-IF(N135="",0,N135)</f>
        <v/>
      </c>
      <c r="P135" s="19" t="inlineStr">
        <is>
          <t>ja</t>
        </is>
      </c>
      <c r="Q135" s="19" t="n"/>
      <c r="R135" s="21" t="n"/>
      <c r="S135" s="21" t="n">
        <v>350</v>
      </c>
      <c r="T135" s="19" t="inlineStr">
        <is>
          <t>VHB</t>
        </is>
      </c>
      <c r="U135" s="19" t="inlineStr">
        <is>
          <t>ok</t>
        </is>
      </c>
      <c r="V135" s="22">
        <f>O135*S135</f>
        <v/>
      </c>
      <c r="W135" s="16" t="inlineStr">
        <is>
          <t>nur Abholung</t>
        </is>
      </c>
      <c r="X135" s="16" t="inlineStr">
        <is>
          <t>F-094</t>
        </is>
      </c>
      <c r="Y135" s="19" t="inlineStr">
        <is>
          <t>ja</t>
        </is>
      </c>
      <c r="Z135" s="19" t="inlineStr">
        <is>
          <t>verfügbar</t>
        </is>
      </c>
      <c r="AA135" s="19" t="inlineStr">
        <is>
          <t>Biohort</t>
        </is>
      </c>
      <c r="AB135" s="19" t="inlineStr">
        <is>
          <t>Außenbereich</t>
        </is>
      </c>
      <c r="AC135" s="19" t="n"/>
      <c r="AD135" s="19" t="n"/>
      <c r="AE135" s="21" t="n"/>
      <c r="AF135" s="22">
        <f>IF(N135="","",N135*AE135)</f>
        <v/>
      </c>
      <c r="AG135" s="19" t="n"/>
      <c r="AH135" s="19" t="n"/>
      <c r="AI135" s="19" t="n"/>
      <c r="AJ135" s="19" t="n"/>
      <c r="AK135" s="19" t="n"/>
      <c r="AL135" s="19" t="n"/>
      <c r="AM135" s="18" t="n"/>
      <c r="AN135" s="23" t="inlineStr">
        <is>
          <t>Die Box auf der Dachterrasse ist auf Foto F-108 zu sehen.</t>
        </is>
      </c>
    </row>
    <row r="136" ht="98.8" customHeight="1">
      <c r="A136" s="16" t="n"/>
      <c r="B136" s="16" t="inlineStr">
        <is>
          <t>TE01-02</t>
        </is>
      </c>
      <c r="C136" s="16" t="inlineStr">
        <is>
          <t>TE01</t>
        </is>
      </c>
      <c r="D136" s="16" t="inlineStr">
        <is>
          <t>Terrasse</t>
        </is>
      </c>
      <c r="E136" s="16" t="inlineStr">
        <is>
          <t>Gartentisch mit Granitplatte inkl. Stühle und Schutzhülle</t>
        </is>
      </c>
      <c r="F136" s="17" t="n">
        <v>1</v>
      </c>
      <c r="G136" s="18" t="inlineStr">
        <is>
          <t>Granitplatte auf Aluminiumgestell, ca. 160 x 90 cm inkl. Stühle und Schutzhülle</t>
        </is>
      </c>
      <c r="H136" s="16" t="inlineStr">
        <is>
          <t>Garten</t>
        </is>
      </c>
      <c r="I136" s="16" t="n"/>
      <c r="J136" s="16" t="inlineStr">
        <is>
          <t>A</t>
        </is>
      </c>
      <c r="K136" s="16" t="inlineStr">
        <is>
          <t>Stück</t>
        </is>
      </c>
      <c r="L136" s="19" t="n"/>
      <c r="M136" s="16" t="inlineStr">
        <is>
          <t>gut</t>
        </is>
      </c>
      <c r="N136" s="17" t="n"/>
      <c r="O136" s="20">
        <f>F136-IF(N136="",0,N136)</f>
        <v/>
      </c>
      <c r="P136" s="19" t="inlineStr">
        <is>
          <t>ja</t>
        </is>
      </c>
      <c r="Q136" s="19" t="n"/>
      <c r="R136" s="21" t="n"/>
      <c r="S136" s="21" t="n">
        <v>150</v>
      </c>
      <c r="T136" s="19" t="inlineStr">
        <is>
          <t>Fix</t>
        </is>
      </c>
      <c r="U136" s="19" t="inlineStr">
        <is>
          <t>ok</t>
        </is>
      </c>
      <c r="V136" s="22">
        <f>O136*S136</f>
        <v/>
      </c>
      <c r="W136" s="16" t="inlineStr">
        <is>
          <t>nur Abholung</t>
        </is>
      </c>
      <c r="X136" s="16" t="inlineStr">
        <is>
          <t>F-095</t>
        </is>
      </c>
      <c r="Y136" s="19" t="inlineStr">
        <is>
          <t>ja</t>
        </is>
      </c>
      <c r="Z136" s="19" t="inlineStr">
        <is>
          <t>verfügbar</t>
        </is>
      </c>
      <c r="AA136" s="19" t="n"/>
      <c r="AB136" s="19" t="inlineStr">
        <is>
          <t>Außenbereich</t>
        </is>
      </c>
      <c r="AC136" s="19" t="n"/>
      <c r="AD136" s="19" t="n"/>
      <c r="AE136" s="21" t="n"/>
      <c r="AF136" s="22">
        <f>IF(N136="","",N136*AE136)</f>
        <v/>
      </c>
      <c r="AG136" s="19" t="n"/>
      <c r="AH136" s="19" t="n"/>
      <c r="AI136" s="19" t="n"/>
      <c r="AJ136" s="19" t="n"/>
      <c r="AK136" s="19" t="n"/>
      <c r="AL136" s="19" t="n"/>
      <c r="AM136" s="18" t="n"/>
      <c r="AN136" s="23" t="inlineStr">
        <is>
          <t>Notiz aus der ersten Liste: 1 Tisch im Bild</t>
        </is>
      </c>
    </row>
    <row r="137" ht="98.8" customHeight="1">
      <c r="A137" s="16" t="n"/>
      <c r="B137" s="16" t="inlineStr">
        <is>
          <t>TE01-03</t>
        </is>
      </c>
      <c r="C137" s="16" t="inlineStr">
        <is>
          <t>TE01</t>
        </is>
      </c>
      <c r="D137" s="16" t="inlineStr">
        <is>
          <t>Terrasse</t>
        </is>
      </c>
      <c r="E137" s="16" t="inlineStr">
        <is>
          <t>Textilene-Stapelsessel anthrazit</t>
        </is>
      </c>
      <c r="F137" s="17" t="n">
        <v>4</v>
      </c>
      <c r="G137" s="18" t="inlineStr">
        <is>
          <t>Hochlehner, Aluminiumrahmen mit Textilenbespannung, stapelbar</t>
        </is>
      </c>
      <c r="H137" s="16" t="inlineStr">
        <is>
          <t>Garten</t>
        </is>
      </c>
      <c r="I137" s="16" t="n"/>
      <c r="J137" s="16" t="inlineStr">
        <is>
          <t>B</t>
        </is>
      </c>
      <c r="K137" s="16" t="inlineStr">
        <is>
          <t>Stück</t>
        </is>
      </c>
      <c r="L137" s="19" t="n"/>
      <c r="M137" s="16" t="inlineStr">
        <is>
          <t>stark gebraucht</t>
        </is>
      </c>
      <c r="N137" s="17" t="n">
        <v>4</v>
      </c>
      <c r="O137" s="20">
        <f>F137-IF(N137="",0,N137)</f>
        <v/>
      </c>
      <c r="P137" s="19" t="inlineStr">
        <is>
          <t>ja</t>
        </is>
      </c>
      <c r="Q137" s="19" t="n"/>
      <c r="R137" s="21" t="n"/>
      <c r="S137" s="21" t="n">
        <v>10</v>
      </c>
      <c r="T137" s="19" t="inlineStr">
        <is>
          <t>Fix</t>
        </is>
      </c>
      <c r="U137" s="19" t="inlineStr">
        <is>
          <t>ok</t>
        </is>
      </c>
      <c r="V137" s="22">
        <f>O137*S137</f>
        <v/>
      </c>
      <c r="W137" s="16" t="inlineStr">
        <is>
          <t>nur Abholung</t>
        </is>
      </c>
      <c r="X137" s="16" t="inlineStr">
        <is>
          <t>F-096</t>
        </is>
      </c>
      <c r="Y137" s="19" t="inlineStr">
        <is>
          <t>ja</t>
        </is>
      </c>
      <c r="Z137" s="19" t="inlineStr">
        <is>
          <t>verkauft</t>
        </is>
      </c>
      <c r="AA137" s="19" t="n"/>
      <c r="AB137" s="19" t="inlineStr">
        <is>
          <t>Außenbereich</t>
        </is>
      </c>
      <c r="AC137" s="19" t="inlineStr">
        <is>
          <t>Webkatalog</t>
        </is>
      </c>
      <c r="AD137" s="19" t="n"/>
      <c r="AE137" s="21" t="n">
        <v>10</v>
      </c>
      <c r="AF137" s="22">
        <f>IF(N137="","",N137*AE137)</f>
        <v/>
      </c>
      <c r="AG137" s="19" t="inlineStr">
        <is>
          <t>16.10.2026</t>
        </is>
      </c>
      <c r="AH137" s="19" t="inlineStr">
        <is>
          <t>Eva Demeter</t>
        </is>
      </c>
      <c r="AI137" s="19" t="inlineStr">
        <is>
          <t>4000128</t>
        </is>
      </c>
      <c r="AJ137" s="19" t="inlineStr">
        <is>
          <t>bezahlt</t>
        </is>
      </c>
      <c r="AK137" s="19" t="n"/>
      <c r="AL137" s="19" t="inlineStr">
        <is>
          <t>03.11.2026 10:30</t>
        </is>
      </c>
      <c r="AM137" s="18" t="n"/>
      <c r="AN137" s="23" t="inlineStr">
        <is>
          <t>Notiz aus der ersten Liste: 4 Stück im Bild</t>
        </is>
      </c>
    </row>
    <row r="138" ht="98.8" customHeight="1">
      <c r="A138" s="16" t="n"/>
      <c r="B138" s="16" t="inlineStr">
        <is>
          <t>TE01-04</t>
        </is>
      </c>
      <c r="C138" s="16" t="inlineStr">
        <is>
          <t>TE01</t>
        </is>
      </c>
      <c r="D138" s="16" t="inlineStr">
        <is>
          <t>Terrasse</t>
        </is>
      </c>
      <c r="E138" s="16" t="inlineStr">
        <is>
          <t>Weber Genesis Gasgrill</t>
        </is>
      </c>
      <c r="F138" s="17" t="n">
        <v>1</v>
      </c>
      <c r="G138" s="18" t="inlineStr">
        <is>
          <t>Weber Genesis, Kupfer/Edelstahl, 4 Brenner mit Sear Station, inkl. Gasflasche</t>
        </is>
      </c>
      <c r="H138" s="16" t="inlineStr">
        <is>
          <t>Garten</t>
        </is>
      </c>
      <c r="I138" s="16" t="n"/>
      <c r="J138" s="16" t="inlineStr">
        <is>
          <t>A</t>
        </is>
      </c>
      <c r="K138" s="16" t="inlineStr">
        <is>
          <t>Stück</t>
        </is>
      </c>
      <c r="L138" s="19" t="n"/>
      <c r="M138" s="16" t="inlineStr">
        <is>
          <t>gebraucht</t>
        </is>
      </c>
      <c r="N138" s="17" t="n"/>
      <c r="O138" s="20">
        <f>F138-IF(N138="",0,N138)</f>
        <v/>
      </c>
      <c r="P138" s="19" t="inlineStr">
        <is>
          <t>ja</t>
        </is>
      </c>
      <c r="Q138" s="19" t="n"/>
      <c r="R138" s="21" t="n"/>
      <c r="S138" s="21" t="n">
        <v>400</v>
      </c>
      <c r="T138" s="19" t="inlineStr">
        <is>
          <t>VHB</t>
        </is>
      </c>
      <c r="U138" s="19" t="inlineStr">
        <is>
          <t>ok</t>
        </is>
      </c>
      <c r="V138" s="22">
        <f>O138*S138</f>
        <v/>
      </c>
      <c r="W138" s="16" t="inlineStr">
        <is>
          <t>nur Abholung</t>
        </is>
      </c>
      <c r="X138" s="16" t="inlineStr">
        <is>
          <t>F-102</t>
        </is>
      </c>
      <c r="Y138" s="19" t="inlineStr">
        <is>
          <t>ja</t>
        </is>
      </c>
      <c r="Z138" s="19" t="inlineStr">
        <is>
          <t>reserviert</t>
        </is>
      </c>
      <c r="AA138" s="19" t="inlineStr">
        <is>
          <t>Weber</t>
        </is>
      </c>
      <c r="AB138" s="19" t="inlineStr">
        <is>
          <t>Außenbereich</t>
        </is>
      </c>
      <c r="AC138" s="19" t="inlineStr">
        <is>
          <t>Webkatalog</t>
        </is>
      </c>
      <c r="AD138" s="19" t="inlineStr">
        <is>
          <t>Fabian Faisst</t>
        </is>
      </c>
      <c r="AE138" s="21" t="n"/>
      <c r="AF138" s="22">
        <f>IF(N138="","",N138*AE138)</f>
        <v/>
      </c>
      <c r="AG138" s="19" t="n"/>
      <c r="AH138" s="19" t="n"/>
      <c r="AI138" s="19" t="inlineStr">
        <is>
          <t>4000140</t>
        </is>
      </c>
      <c r="AJ138" s="19" t="n"/>
      <c r="AK138" s="19" t="n"/>
      <c r="AL138" s="19" t="inlineStr">
        <is>
          <t>26.10.2026 09:00</t>
        </is>
      </c>
      <c r="AM138" s="18" t="n"/>
      <c r="AN138" s="23" t="inlineStr">
        <is>
          <t>Notiz aus der ersten Liste: 1 Grill im Bild</t>
        </is>
      </c>
    </row>
    <row r="139" ht="98.8" customHeight="1">
      <c r="A139" s="16" t="n"/>
      <c r="B139" s="16" t="inlineStr">
        <is>
          <t>TE01-05</t>
        </is>
      </c>
      <c r="C139" s="16" t="inlineStr">
        <is>
          <t>TE01</t>
        </is>
      </c>
      <c r="D139" s="16" t="inlineStr">
        <is>
          <t>Terrasse</t>
        </is>
      </c>
      <c r="E139" s="16" t="inlineStr">
        <is>
          <t>Sonnenschirm creme</t>
        </is>
      </c>
      <c r="F139" s="17" t="n">
        <v>1</v>
      </c>
      <c r="G139" s="18" t="inlineStr">
        <is>
          <t>Marktschirm mit Holzstiel, creme, ca. 3 m Durchmesser</t>
        </is>
      </c>
      <c r="H139" s="16" t="inlineStr">
        <is>
          <t>Garten</t>
        </is>
      </c>
      <c r="I139" s="16" t="n"/>
      <c r="J139" s="16" t="inlineStr">
        <is>
          <t>C</t>
        </is>
      </c>
      <c r="K139" s="16" t="inlineStr">
        <is>
          <t>Stück</t>
        </is>
      </c>
      <c r="L139" s="19" t="n"/>
      <c r="M139" s="16" t="inlineStr">
        <is>
          <t>gebraucht</t>
        </is>
      </c>
      <c r="N139" s="17" t="n"/>
      <c r="O139" s="20">
        <f>F139-IF(N139="",0,N139)</f>
        <v/>
      </c>
      <c r="P139" s="19" t="inlineStr">
        <is>
          <t>ja</t>
        </is>
      </c>
      <c r="Q139" s="19" t="n"/>
      <c r="R139" s="21" t="n"/>
      <c r="S139" s="21" t="n">
        <v>70</v>
      </c>
      <c r="T139" s="19" t="inlineStr">
        <is>
          <t>Fix</t>
        </is>
      </c>
      <c r="U139" s="19" t="inlineStr">
        <is>
          <t>ok</t>
        </is>
      </c>
      <c r="V139" s="22">
        <f>O139*S139</f>
        <v/>
      </c>
      <c r="W139" s="16" t="inlineStr">
        <is>
          <t>nur Abholung</t>
        </is>
      </c>
      <c r="X139" s="16" t="inlineStr">
        <is>
          <t>F-103</t>
        </is>
      </c>
      <c r="Y139" s="19" t="inlineStr">
        <is>
          <t>ja</t>
        </is>
      </c>
      <c r="Z139" s="19" t="inlineStr">
        <is>
          <t>verfügbar</t>
        </is>
      </c>
      <c r="AA139" s="19" t="n"/>
      <c r="AB139" s="19" t="inlineStr">
        <is>
          <t>Außenbereich</t>
        </is>
      </c>
      <c r="AC139" s="19" t="n"/>
      <c r="AD139" s="19" t="n"/>
      <c r="AE139" s="21" t="n"/>
      <c r="AF139" s="22">
        <f>IF(N139="","",N139*AE139)</f>
        <v/>
      </c>
      <c r="AG139" s="19" t="n"/>
      <c r="AH139" s="19" t="n"/>
      <c r="AI139" s="19" t="n"/>
      <c r="AJ139" s="19" t="n"/>
      <c r="AK139" s="19" t="n"/>
      <c r="AL139" s="19" t="n"/>
      <c r="AM139" s="18" t="n"/>
      <c r="AN139" s="23" t="inlineStr">
        <is>
          <t>Notiz aus der ersten Liste: 1 Schirm im Bild</t>
        </is>
      </c>
    </row>
    <row r="140" ht="98.8" customHeight="1">
      <c r="A140" s="16" t="n"/>
      <c r="B140" s="16" t="inlineStr">
        <is>
          <t>TE02-01</t>
        </is>
      </c>
      <c r="C140" s="16" t="inlineStr">
        <is>
          <t>TE02</t>
        </is>
      </c>
      <c r="D140" s="16" t="inlineStr">
        <is>
          <t>Dachterrasse</t>
        </is>
      </c>
      <c r="E140" s="16" t="inlineStr">
        <is>
          <t>Pflanzkübel Plastik weiß</t>
        </is>
      </c>
      <c r="F140" s="17" t="n">
        <v>4</v>
      </c>
      <c r="G140" s="18" t="inlineStr">
        <is>
          <t>Runder Pflanzkübel, Betonoptik weiß, Durchmesser ca. 50 cm</t>
        </is>
      </c>
      <c r="H140" s="16" t="inlineStr">
        <is>
          <t>Garten</t>
        </is>
      </c>
      <c r="I140" s="16" t="n"/>
      <c r="J140" s="16" t="inlineStr">
        <is>
          <t>C</t>
        </is>
      </c>
      <c r="K140" s="16" t="inlineStr">
        <is>
          <t>Stück</t>
        </is>
      </c>
      <c r="L140" s="19" t="n"/>
      <c r="M140" s="16" t="inlineStr">
        <is>
          <t>gebraucht</t>
        </is>
      </c>
      <c r="N140" s="17" t="n"/>
      <c r="O140" s="20">
        <f>F140-IF(N140="",0,N140)</f>
        <v/>
      </c>
      <c r="P140" s="19" t="inlineStr">
        <is>
          <t>ja</t>
        </is>
      </c>
      <c r="Q140" s="19" t="n"/>
      <c r="R140" s="21" t="n"/>
      <c r="S140" s="21" t="n">
        <v>60</v>
      </c>
      <c r="T140" s="19" t="inlineStr">
        <is>
          <t>Fix</t>
        </is>
      </c>
      <c r="U140" s="19" t="inlineStr">
        <is>
          <t>ok</t>
        </is>
      </c>
      <c r="V140" s="22">
        <f>O140*S140</f>
        <v/>
      </c>
      <c r="W140" s="16" t="inlineStr">
        <is>
          <t>nur Abholung</t>
        </is>
      </c>
      <c r="X140" s="16" t="inlineStr">
        <is>
          <t>F-098</t>
        </is>
      </c>
      <c r="Y140" s="19" t="inlineStr">
        <is>
          <t>ja</t>
        </is>
      </c>
      <c r="Z140" s="19" t="inlineStr">
        <is>
          <t>verfügbar</t>
        </is>
      </c>
      <c r="AA140" s="19" t="n"/>
      <c r="AB140" s="19" t="inlineStr">
        <is>
          <t>Außenbereich</t>
        </is>
      </c>
      <c r="AC140" s="19" t="n"/>
      <c r="AD140" s="19" t="n"/>
      <c r="AE140" s="21" t="n"/>
      <c r="AF140" s="22">
        <f>IF(N140="","",N140*AE140)</f>
        <v/>
      </c>
      <c r="AG140" s="19" t="n"/>
      <c r="AH140" s="19" t="n"/>
      <c r="AI140" s="19" t="n"/>
      <c r="AJ140" s="19" t="n"/>
      <c r="AK140" s="19" t="n"/>
      <c r="AL140" s="19" t="n"/>
      <c r="AM140" s="18" t="n"/>
      <c r="AN140" s="23" t="inlineStr">
        <is>
          <t>Notiz aus der ersten Liste: 3 Kübel im Bild</t>
        </is>
      </c>
    </row>
    <row r="141" ht="98.8" customHeight="1">
      <c r="A141" s="16" t="n"/>
      <c r="B141" s="16" t="inlineStr">
        <is>
          <t>TE02-02</t>
        </is>
      </c>
      <c r="C141" s="16" t="inlineStr">
        <is>
          <t>TE02</t>
        </is>
      </c>
      <c r="D141" s="16" t="inlineStr">
        <is>
          <t>Dachterrasse</t>
        </is>
      </c>
      <c r="E141" s="16" t="inlineStr">
        <is>
          <t>Gartenstuhl Kunststoff anthrazit</t>
        </is>
      </c>
      <c r="F141" s="17" t="n">
        <v>6</v>
      </c>
      <c r="G141" s="18" t="inlineStr">
        <is>
          <t>Stapelbarer Gartenstuhl mit Armlehnen, anthrazit</t>
        </is>
      </c>
      <c r="H141" s="16" t="inlineStr">
        <is>
          <t>Garten</t>
        </is>
      </c>
      <c r="I141" s="16" t="n"/>
      <c r="J141" s="16" t="inlineStr">
        <is>
          <t>C</t>
        </is>
      </c>
      <c r="K141" s="16" t="inlineStr">
        <is>
          <t>Stück</t>
        </is>
      </c>
      <c r="L141" s="19" t="n"/>
      <c r="M141" s="16" t="inlineStr">
        <is>
          <t>gebraucht</t>
        </is>
      </c>
      <c r="N141" s="17" t="n"/>
      <c r="O141" s="20">
        <f>F141-IF(N141="",0,N141)</f>
        <v/>
      </c>
      <c r="P141" s="19" t="inlineStr">
        <is>
          <t>ja</t>
        </is>
      </c>
      <c r="Q141" s="19" t="n"/>
      <c r="R141" s="21" t="n"/>
      <c r="S141" s="21" t="n">
        <v>10</v>
      </c>
      <c r="T141" s="19" t="inlineStr">
        <is>
          <t>Fix</t>
        </is>
      </c>
      <c r="U141" s="19" t="inlineStr">
        <is>
          <t>ok</t>
        </is>
      </c>
      <c r="V141" s="22">
        <f>O141*S141</f>
        <v/>
      </c>
      <c r="W141" s="16" t="inlineStr">
        <is>
          <t>nur Abholung</t>
        </is>
      </c>
      <c r="X141" s="16" t="inlineStr">
        <is>
          <t>F-099</t>
        </is>
      </c>
      <c r="Y141" s="19" t="inlineStr">
        <is>
          <t>ja</t>
        </is>
      </c>
      <c r="Z141" s="19" t="inlineStr">
        <is>
          <t>verfügbar</t>
        </is>
      </c>
      <c r="AA141" s="19" t="n"/>
      <c r="AB141" s="19" t="inlineStr">
        <is>
          <t>Außenbereich</t>
        </is>
      </c>
      <c r="AC141" s="19" t="n"/>
      <c r="AD141" s="19" t="n"/>
      <c r="AE141" s="21" t="n"/>
      <c r="AF141" s="22">
        <f>IF(N141="","",N141*AE141)</f>
        <v/>
      </c>
      <c r="AG141" s="19" t="n"/>
      <c r="AH141" s="19" t="n"/>
      <c r="AI141" s="19" t="n"/>
      <c r="AJ141" s="19" t="n"/>
      <c r="AK141" s="19" t="n"/>
      <c r="AL141" s="19" t="n"/>
      <c r="AM141" s="18" t="n"/>
      <c r="AN141" s="23" t="inlineStr">
        <is>
          <t>Notiz aus der ersten Liste: 4 Stück gestapelt im Bild</t>
        </is>
      </c>
    </row>
    <row r="142" ht="98.8" customHeight="1">
      <c r="A142" s="16" t="n"/>
      <c r="B142" s="16" t="inlineStr">
        <is>
          <t>TE02-03</t>
        </is>
      </c>
      <c r="C142" s="16" t="inlineStr">
        <is>
          <t>TE02</t>
        </is>
      </c>
      <c r="D142" s="16" t="inlineStr">
        <is>
          <t>Dachterrasse</t>
        </is>
      </c>
      <c r="E142" s="16" t="inlineStr">
        <is>
          <t>Gartentisch anthrazit</t>
        </is>
      </c>
      <c r="F142" s="17" t="n">
        <v>1</v>
      </c>
      <c r="G142" s="18" t="inlineStr">
        <is>
          <t>Aluminiumrahmen mit Lamellenplatte in Holzoptik, anthrazit inkl. Stühle</t>
        </is>
      </c>
      <c r="H142" s="16" t="inlineStr">
        <is>
          <t>Garten</t>
        </is>
      </c>
      <c r="I142" s="16" t="n"/>
      <c r="J142" s="16" t="inlineStr">
        <is>
          <t>B</t>
        </is>
      </c>
      <c r="K142" s="16" t="inlineStr">
        <is>
          <t>Stück</t>
        </is>
      </c>
      <c r="L142" s="19" t="n"/>
      <c r="M142" s="16" t="inlineStr">
        <is>
          <t>gut</t>
        </is>
      </c>
      <c r="N142" s="17" t="n"/>
      <c r="O142" s="20">
        <f>F142-IF(N142="",0,N142)</f>
        <v/>
      </c>
      <c r="P142" s="19" t="inlineStr">
        <is>
          <t>ja</t>
        </is>
      </c>
      <c r="Q142" s="19" t="n"/>
      <c r="R142" s="21" t="n"/>
      <c r="S142" s="21" t="n">
        <v>150</v>
      </c>
      <c r="T142" s="19" t="inlineStr">
        <is>
          <t>Fix</t>
        </is>
      </c>
      <c r="U142" s="19" t="inlineStr">
        <is>
          <t>ok</t>
        </is>
      </c>
      <c r="V142" s="22">
        <f>O142*S142</f>
        <v/>
      </c>
      <c r="W142" s="16" t="inlineStr">
        <is>
          <t>nur Abholung</t>
        </is>
      </c>
      <c r="X142" s="16" t="inlineStr">
        <is>
          <t>F-101</t>
        </is>
      </c>
      <c r="Y142" s="19" t="inlineStr">
        <is>
          <t>ja</t>
        </is>
      </c>
      <c r="Z142" s="19" t="inlineStr">
        <is>
          <t>verfügbar</t>
        </is>
      </c>
      <c r="AA142" s="19" t="n"/>
      <c r="AB142" s="19" t="inlineStr">
        <is>
          <t>Außenbereich</t>
        </is>
      </c>
      <c r="AC142" s="19" t="n"/>
      <c r="AD142" s="19" t="n"/>
      <c r="AE142" s="21" t="n"/>
      <c r="AF142" s="22">
        <f>IF(N142="","",N142*AE142)</f>
        <v/>
      </c>
      <c r="AG142" s="19" t="n"/>
      <c r="AH142" s="19" t="n"/>
      <c r="AI142" s="19" t="n"/>
      <c r="AJ142" s="19" t="n"/>
      <c r="AK142" s="19" t="n"/>
      <c r="AL142" s="19" t="n"/>
      <c r="AM142" s="18" t="n"/>
      <c r="AN142" s="23" t="inlineStr">
        <is>
          <t>Notiz aus der ersten Liste: 1 Tisch im Bild</t>
        </is>
      </c>
    </row>
    <row r="143" ht="98.8" customHeight="1">
      <c r="A143" s="16" t="n"/>
      <c r="B143" s="16" t="inlineStr">
        <is>
          <t>TE02-04</t>
        </is>
      </c>
      <c r="C143" s="16" t="inlineStr">
        <is>
          <t>TE02</t>
        </is>
      </c>
      <c r="D143" s="16" t="inlineStr">
        <is>
          <t>Dachterrasse</t>
        </is>
      </c>
      <c r="E143" s="16" t="inlineStr">
        <is>
          <t>Teak-Klapptisch rund</t>
        </is>
      </c>
      <c r="F143" s="17" t="n">
        <v>1</v>
      </c>
      <c r="G143" s="18" t="inlineStr">
        <is>
          <t>Runder Gartenklapptisch aus Hartholz/Teak inkl. Stühle</t>
        </is>
      </c>
      <c r="H143" s="16" t="inlineStr">
        <is>
          <t>Garten</t>
        </is>
      </c>
      <c r="I143" s="16" t="n"/>
      <c r="J143" s="16" t="inlineStr">
        <is>
          <t>A</t>
        </is>
      </c>
      <c r="K143" s="16" t="inlineStr">
        <is>
          <t>Set</t>
        </is>
      </c>
      <c r="L143" s="19" t="n"/>
      <c r="M143" s="16" t="inlineStr">
        <is>
          <t>gebraucht</t>
        </is>
      </c>
      <c r="N143" s="17" t="n"/>
      <c r="O143" s="20">
        <f>F143-IF(N143="",0,N143)</f>
        <v/>
      </c>
      <c r="P143" s="19" t="inlineStr">
        <is>
          <t>entfällt</t>
        </is>
      </c>
      <c r="Q143" s="19" t="n"/>
      <c r="R143" s="21" t="n"/>
      <c r="S143" s="21" t="n">
        <v>150</v>
      </c>
      <c r="T143" s="19" t="inlineStr">
        <is>
          <t>Fix</t>
        </is>
      </c>
      <c r="U143" s="19" t="n"/>
      <c r="V143" s="22">
        <f>O143*S143</f>
        <v/>
      </c>
      <c r="W143" s="16" t="inlineStr">
        <is>
          <t>nur Abholung</t>
        </is>
      </c>
      <c r="X143" s="16" t="inlineStr">
        <is>
          <t>F-105</t>
        </is>
      </c>
      <c r="Y143" s="19" t="inlineStr">
        <is>
          <t>ja</t>
        </is>
      </c>
      <c r="Z143" s="19" t="inlineStr">
        <is>
          <t>verfügbar</t>
        </is>
      </c>
      <c r="AA143" s="19" t="n"/>
      <c r="AB143" s="19" t="inlineStr">
        <is>
          <t>Außenbereich</t>
        </is>
      </c>
      <c r="AC143" s="19" t="n"/>
      <c r="AD143" s="19" t="n"/>
      <c r="AE143" s="21" t="n"/>
      <c r="AF143" s="22">
        <f>IF(N143="","",N143*AE143)</f>
        <v/>
      </c>
      <c r="AG143" s="19" t="n"/>
      <c r="AH143" s="19" t="n"/>
      <c r="AI143" s="19" t="n"/>
      <c r="AJ143" s="19" t="n"/>
      <c r="AK143" s="19" t="n"/>
      <c r="AL143" s="19" t="n"/>
      <c r="AM143" s="18" t="n"/>
      <c r="AN143" s="23" t="inlineStr">
        <is>
          <t>Notiz aus der ersten Liste: 1 Tisch im Bild</t>
        </is>
      </c>
    </row>
    <row r="144" ht="98.8" customHeight="1">
      <c r="A144" s="16" t="n"/>
      <c r="B144" s="16" t="inlineStr">
        <is>
          <t>TE02-05</t>
        </is>
      </c>
      <c r="C144" s="16" t="inlineStr">
        <is>
          <t>TE02</t>
        </is>
      </c>
      <c r="D144" s="16" t="inlineStr">
        <is>
          <t>Dachterrasse</t>
        </is>
      </c>
      <c r="E144" s="16" t="inlineStr">
        <is>
          <t>Pflanzkübel grau, groß</t>
        </is>
      </c>
      <c r="F144" s="17" t="n">
        <v>2</v>
      </c>
      <c r="G144" s="18" t="inlineStr">
        <is>
          <t>Kunststoff-Pflanzkübel grau, Durchmesser ca. 60 cm</t>
        </is>
      </c>
      <c r="H144" s="16" t="inlineStr">
        <is>
          <t>Garten</t>
        </is>
      </c>
      <c r="I144" s="16" t="n"/>
      <c r="J144" s="16" t="inlineStr">
        <is>
          <t>C</t>
        </is>
      </c>
      <c r="K144" s="16" t="inlineStr">
        <is>
          <t>Stück</t>
        </is>
      </c>
      <c r="L144" s="19" t="n"/>
      <c r="M144" s="16" t="inlineStr">
        <is>
          <t>gut</t>
        </is>
      </c>
      <c r="N144" s="17" t="n"/>
      <c r="O144" s="20">
        <f>F144-IF(N144="",0,N144)</f>
        <v/>
      </c>
      <c r="P144" s="19" t="inlineStr">
        <is>
          <t>entfällt</t>
        </is>
      </c>
      <c r="Q144" s="19" t="n"/>
      <c r="R144" s="21" t="n"/>
      <c r="S144" s="21" t="n">
        <v>90</v>
      </c>
      <c r="T144" s="19" t="inlineStr">
        <is>
          <t>Fix</t>
        </is>
      </c>
      <c r="U144" s="19" t="n"/>
      <c r="V144" s="22">
        <f>O144*S144</f>
        <v/>
      </c>
      <c r="W144" s="16" t="inlineStr">
        <is>
          <t>nur Abholung</t>
        </is>
      </c>
      <c r="X144" s="16" t="inlineStr">
        <is>
          <t>F-106</t>
        </is>
      </c>
      <c r="Y144" s="19" t="inlineStr">
        <is>
          <t>ja</t>
        </is>
      </c>
      <c r="Z144" s="19" t="inlineStr">
        <is>
          <t>verfügbar</t>
        </is>
      </c>
      <c r="AA144" s="19" t="n"/>
      <c r="AB144" s="19" t="inlineStr">
        <is>
          <t>Außenbereich</t>
        </is>
      </c>
      <c r="AC144" s="19" t="n"/>
      <c r="AD144" s="19" t="n"/>
      <c r="AE144" s="21" t="n"/>
      <c r="AF144" s="22">
        <f>IF(N144="","",N144*AE144)</f>
        <v/>
      </c>
      <c r="AG144" s="19" t="n"/>
      <c r="AH144" s="19" t="n"/>
      <c r="AI144" s="19" t="n"/>
      <c r="AJ144" s="19" t="n"/>
      <c r="AK144" s="19" t="n"/>
      <c r="AL144" s="19" t="n"/>
      <c r="AM144" s="18" t="n"/>
      <c r="AN144" s="23" t="inlineStr">
        <is>
          <t>Notiz aus der ersten Liste: 1 Kübel im Bild</t>
        </is>
      </c>
    </row>
    <row r="145" ht="98.8" customHeight="1">
      <c r="A145" s="16" t="n"/>
      <c r="B145" s="16" t="inlineStr">
        <is>
          <t>TE02-06</t>
        </is>
      </c>
      <c r="C145" s="16" t="inlineStr">
        <is>
          <t>TE02</t>
        </is>
      </c>
      <c r="D145" s="16" t="inlineStr">
        <is>
          <t>Dachterrasse</t>
        </is>
      </c>
      <c r="E145" s="16" t="inlineStr">
        <is>
          <t>Holzstern mit Lichterkette</t>
        </is>
      </c>
      <c r="F145" s="17" t="n">
        <v>1</v>
      </c>
      <c r="G145" s="18" t="inlineStr">
        <is>
          <t>Großer Dekostern aus Holzlatten mit Lichterkette, ca. 2 m</t>
        </is>
      </c>
      <c r="H145" s="16" t="inlineStr">
        <is>
          <t>Deko</t>
        </is>
      </c>
      <c r="I145" s="16" t="n"/>
      <c r="J145" s="16" t="inlineStr">
        <is>
          <t>B</t>
        </is>
      </c>
      <c r="K145" s="16" t="inlineStr">
        <is>
          <t>Stück</t>
        </is>
      </c>
      <c r="L145" s="19" t="n"/>
      <c r="M145" s="16" t="inlineStr">
        <is>
          <t>gebraucht</t>
        </is>
      </c>
      <c r="N145" s="17" t="n"/>
      <c r="O145" s="20">
        <f>F145-IF(N145="",0,N145)</f>
        <v/>
      </c>
      <c r="P145" s="19" t="inlineStr">
        <is>
          <t>ja</t>
        </is>
      </c>
      <c r="Q145" s="19" t="n"/>
      <c r="R145" s="21" t="n"/>
      <c r="S145" s="21" t="n">
        <v>130</v>
      </c>
      <c r="T145" s="19" t="inlineStr">
        <is>
          <t>Fix</t>
        </is>
      </c>
      <c r="U145" s="19" t="inlineStr">
        <is>
          <t>ok</t>
        </is>
      </c>
      <c r="V145" s="22">
        <f>O145*S145</f>
        <v/>
      </c>
      <c r="W145" s="16" t="inlineStr">
        <is>
          <t>nur Abholung</t>
        </is>
      </c>
      <c r="X145" s="16" t="inlineStr">
        <is>
          <t>F-107</t>
        </is>
      </c>
      <c r="Y145" s="19" t="inlineStr">
        <is>
          <t>ja</t>
        </is>
      </c>
      <c r="Z145" s="19" t="inlineStr">
        <is>
          <t>verfügbar</t>
        </is>
      </c>
      <c r="AA145" s="19" t="n"/>
      <c r="AB145" s="19" t="inlineStr">
        <is>
          <t>Außenbereich</t>
        </is>
      </c>
      <c r="AC145" s="19" t="n"/>
      <c r="AD145" s="19" t="n"/>
      <c r="AE145" s="21" t="n"/>
      <c r="AF145" s="22">
        <f>IF(N145="","",N145*AE145)</f>
        <v/>
      </c>
      <c r="AG145" s="19" t="n"/>
      <c r="AH145" s="19" t="n"/>
      <c r="AI145" s="19" t="n"/>
      <c r="AJ145" s="19" t="n"/>
      <c r="AK145" s="19" t="n"/>
      <c r="AL145" s="19" t="n"/>
      <c r="AM145" s="18" t="n"/>
      <c r="AN145" s="23" t="inlineStr">
        <is>
          <t>Notiz aus der ersten Liste: 1 Stern im Bild</t>
        </is>
      </c>
    </row>
    <row r="146" ht="98.8" customHeight="1">
      <c r="A146" s="16" t="n"/>
      <c r="B146" s="16" t="inlineStr">
        <is>
          <t>NU01-13</t>
        </is>
      </c>
      <c r="C146" s="16" t="inlineStr">
        <is>
          <t>NU01</t>
        </is>
      </c>
      <c r="D146" s="16" t="inlineStr">
        <is>
          <t>Eingang und Elternlounge</t>
        </is>
      </c>
      <c r="E146" s="16" t="inlineStr">
        <is>
          <t>Vitrine Nussbaum, vierteilig</t>
        </is>
      </c>
      <c r="F146" s="17" t="n">
        <v>1</v>
      </c>
      <c r="G146" s="18" t="inlineStr">
        <is>
          <t>Vitrine im Barockstil, Nussbaum furniert. Vier Türen, davon zwei mit Glas und Glaseinlegeböden, geschnitzte Zierleisten, Schloss vorhanden.</t>
        </is>
      </c>
      <c r="H146" s="16" t="inlineStr">
        <is>
          <t>Möbel</t>
        </is>
      </c>
      <c r="I146" s="16" t="n"/>
      <c r="J146" s="16" t="inlineStr">
        <is>
          <t>B</t>
        </is>
      </c>
      <c r="K146" s="16" t="inlineStr">
        <is>
          <t>Stück</t>
        </is>
      </c>
      <c r="L146" s="19" t="n"/>
      <c r="M146" s="16" t="inlineStr">
        <is>
          <t>gebraucht</t>
        </is>
      </c>
      <c r="N146" s="17" t="n"/>
      <c r="O146" s="20">
        <f>F146-IF(N146="",0,N146)</f>
        <v/>
      </c>
      <c r="P146" s="19" t="inlineStr">
        <is>
          <t>ja</t>
        </is>
      </c>
      <c r="Q146" s="19" t="n"/>
      <c r="R146" s="21" t="n"/>
      <c r="S146" s="21" t="n">
        <v>250</v>
      </c>
      <c r="T146" s="19" t="inlineStr">
        <is>
          <t>VHB</t>
        </is>
      </c>
      <c r="U146" s="19" t="inlineStr">
        <is>
          <t>ok</t>
        </is>
      </c>
      <c r="V146" s="22">
        <f>O146*S146</f>
        <v/>
      </c>
      <c r="W146" s="16" t="inlineStr">
        <is>
          <t>nur Abholung</t>
        </is>
      </c>
      <c r="X146" s="16" t="inlineStr">
        <is>
          <t>F-114</t>
        </is>
      </c>
      <c r="Y146" s="19" t="inlineStr">
        <is>
          <t>ja</t>
        </is>
      </c>
      <c r="Z146" s="19" t="inlineStr">
        <is>
          <t>verfügbar</t>
        </is>
      </c>
      <c r="AA146" s="19" t="n"/>
      <c r="AB146" s="19" t="n"/>
      <c r="AC146" s="19" t="n"/>
      <c r="AD146" s="19" t="n"/>
      <c r="AE146" s="21" t="n"/>
      <c r="AF146" s="22">
        <f>IF(N146="","",N146*AE146)</f>
        <v/>
      </c>
      <c r="AG146" s="19" t="n"/>
      <c r="AH146" s="19" t="n"/>
      <c r="AI146" s="19" t="n"/>
      <c r="AJ146" s="19" t="n"/>
      <c r="AK146" s="19" t="n"/>
      <c r="AL146" s="19" t="n"/>
      <c r="AM146" s="18" t="n"/>
      <c r="AN146" s="23" t="inlineStr">
        <is>
          <t>Personenfotos in der Vitrine sind im Bild maskiert (so gewollt). Die Dekoration darin ist Position NU01-03 und wird getrennt verkauft.</t>
        </is>
      </c>
    </row>
    <row r="147" ht="98.8" customHeight="1">
      <c r="A147" s="16" t="n"/>
      <c r="B147" s="16" t="inlineStr">
        <is>
          <t>NU01-14</t>
        </is>
      </c>
      <c r="C147" s="16" t="inlineStr">
        <is>
          <t>NU01</t>
        </is>
      </c>
      <c r="D147" s="16" t="inlineStr">
        <is>
          <t>Eingang und Elternlounge</t>
        </is>
      </c>
      <c r="E147" s="16" t="inlineStr">
        <is>
          <t>Kindergarderobe mit Sitzbank, weiß</t>
        </is>
      </c>
      <c r="F147" s="17" t="n">
        <v>10</v>
      </c>
      <c r="G147" s="18" t="inlineStr">
        <is>
          <t>Schreinerarbeit aus weiß beschichteter Platte mit Multiplex-Kanten. Oben vier offene Fächer, darunter vier weiße Doppelhaken, Sitzbank mit Schuhrost aus Holzlatten.</t>
        </is>
      </c>
      <c r="H147" s="16" t="inlineStr">
        <is>
          <t>Kita-Ausstattung</t>
        </is>
      </c>
      <c r="I147" s="16" t="inlineStr">
        <is>
          <t>BA02-01</t>
        </is>
      </c>
      <c r="J147" s="16" t="inlineStr">
        <is>
          <t>B</t>
        </is>
      </c>
      <c r="K147" s="16" t="inlineStr">
        <is>
          <t>Stück</t>
        </is>
      </c>
      <c r="L147" s="19" t="n"/>
      <c r="M147" s="16" t="inlineStr">
        <is>
          <t>gebraucht</t>
        </is>
      </c>
      <c r="N147" s="17" t="n"/>
      <c r="O147" s="20">
        <f>F147-IF(N147="",0,N147)</f>
        <v/>
      </c>
      <c r="P147" s="19" t="inlineStr">
        <is>
          <t>ja</t>
        </is>
      </c>
      <c r="Q147" s="19" t="n"/>
      <c r="R147" s="21" t="n"/>
      <c r="S147" s="21" t="n">
        <v>150</v>
      </c>
      <c r="T147" s="19" t="inlineStr">
        <is>
          <t>Fix</t>
        </is>
      </c>
      <c r="U147" s="19" t="inlineStr">
        <is>
          <t>ok</t>
        </is>
      </c>
      <c r="V147" s="22">
        <f>O147*S147</f>
        <v/>
      </c>
      <c r="W147" s="16" t="inlineStr">
        <is>
          <t>nur Abholung</t>
        </is>
      </c>
      <c r="X147" s="16" t="inlineStr">
        <is>
          <t>F-115</t>
        </is>
      </c>
      <c r="Y147" s="19" t="inlineStr">
        <is>
          <t>ja</t>
        </is>
      </c>
      <c r="Z147" s="19" t="inlineStr">
        <is>
          <t>verfügbar</t>
        </is>
      </c>
      <c r="AA147" s="19" t="n"/>
      <c r="AB147" s="19" t="inlineStr">
        <is>
          <t>Garderobe</t>
        </is>
      </c>
      <c r="AC147" s="19" t="n"/>
      <c r="AD147" s="19" t="n"/>
      <c r="AE147" s="21" t="n"/>
      <c r="AF147" s="22">
        <f>IF(N147="","",N147*AE147)</f>
        <v/>
      </c>
      <c r="AG147" s="19" t="n"/>
      <c r="AH147" s="19" t="n"/>
      <c r="AI147" s="19" t="n"/>
      <c r="AJ147" s="19" t="n"/>
      <c r="AK147" s="19" t="n"/>
      <c r="AL147" s="19" t="n"/>
      <c r="AM147" s="18" t="n"/>
      <c r="AN147" s="23" t="inlineStr">
        <is>
          <t>Zusammengefasste Position – Post-it-Nummer im zweiten Raum: BA02-01. Frueherer Mengenhinweis: 10 Garderoben insgesamt: 5 im Flur des Neubaus (NU01-14) und 5 im Flur 2 des Bestandsgebäudes (dort mit BA02-01 beschriftet). Abgebildet ist eine davon, eine zweite auf Foto F-272.</t>
        </is>
      </c>
    </row>
    <row r="148" ht="98.8" customHeight="1">
      <c r="A148" s="16" t="n"/>
      <c r="B148" s="16" t="inlineStr">
        <is>
          <t>NU01-15</t>
        </is>
      </c>
      <c r="C148" s="16" t="inlineStr">
        <is>
          <t>NU01</t>
        </is>
      </c>
      <c r="D148" s="16" t="inlineStr">
        <is>
          <t>Eingang und Elternlounge</t>
        </is>
      </c>
      <c r="E148" s="16" t="inlineStr">
        <is>
          <t>Garderobenschrank weiß mit Grafikfront</t>
        </is>
      </c>
      <c r="F148" s="17" t="n">
        <v>4</v>
      </c>
      <c r="G148" s="18" t="inlineStr">
        <is>
          <t>Weiß beschichteter Schrank mit hoher Tür und Schubladen, Griffmulden ohne Beschläge.</t>
        </is>
      </c>
      <c r="H148" s="16" t="inlineStr">
        <is>
          <t>Möbel</t>
        </is>
      </c>
      <c r="I148" s="16" t="n"/>
      <c r="J148" s="16" t="inlineStr">
        <is>
          <t>B</t>
        </is>
      </c>
      <c r="K148" s="16" t="inlineStr">
        <is>
          <t>Stück</t>
        </is>
      </c>
      <c r="L148" s="19" t="n"/>
      <c r="M148" s="16" t="inlineStr">
        <is>
          <t>gebraucht</t>
        </is>
      </c>
      <c r="N148" s="17" t="n">
        <v>1</v>
      </c>
      <c r="O148" s="20">
        <f>F148-IF(N148="",0,N148)</f>
        <v/>
      </c>
      <c r="P148" s="19" t="inlineStr">
        <is>
          <t>ja</t>
        </is>
      </c>
      <c r="Q148" s="19" t="n"/>
      <c r="R148" s="21" t="n"/>
      <c r="S148" s="21" t="n">
        <v>50</v>
      </c>
      <c r="T148" s="19" t="inlineStr">
        <is>
          <t>Fix</t>
        </is>
      </c>
      <c r="U148" s="19" t="inlineStr">
        <is>
          <t>ok</t>
        </is>
      </c>
      <c r="V148" s="22">
        <f>O148*S148</f>
        <v/>
      </c>
      <c r="W148" s="16" t="inlineStr">
        <is>
          <t>nur Abholung</t>
        </is>
      </c>
      <c r="X148" s="16" t="inlineStr">
        <is>
          <t>F-118</t>
        </is>
      </c>
      <c r="Y148" s="19" t="inlineStr">
        <is>
          <t>ja</t>
        </is>
      </c>
      <c r="Z148" s="19" t="inlineStr">
        <is>
          <t>teilverkauft</t>
        </is>
      </c>
      <c r="AA148" s="19" t="n"/>
      <c r="AB148" s="19" t="inlineStr">
        <is>
          <t>Garderobe</t>
        </is>
      </c>
      <c r="AC148" s="19" t="inlineStr">
        <is>
          <t>Webkatalog</t>
        </is>
      </c>
      <c r="AD148" s="19" t="n"/>
      <c r="AE148" s="21" t="n">
        <v>50</v>
      </c>
      <c r="AF148" s="22">
        <f>IF(N148="","",N148*AE148)</f>
        <v/>
      </c>
      <c r="AG148" s="19" t="inlineStr">
        <is>
          <t>16.10.2026</t>
        </is>
      </c>
      <c r="AH148" s="19" t="inlineStr">
        <is>
          <t>Hauser Daniela</t>
        </is>
      </c>
      <c r="AI148" s="19" t="inlineStr">
        <is>
          <t>4000136</t>
        </is>
      </c>
      <c r="AJ148" s="19" t="inlineStr">
        <is>
          <t>bezahlt</t>
        </is>
      </c>
      <c r="AK148" s="19" t="n"/>
      <c r="AL148" s="19" t="inlineStr">
        <is>
          <t>abgeholt 19.10.2026</t>
        </is>
      </c>
      <c r="AM148" s="18" t="n"/>
      <c r="AN148" s="23" t="n"/>
    </row>
    <row r="149" ht="98.8" customHeight="1">
      <c r="A149" s="16" t="n"/>
      <c r="B149" s="16" t="inlineStr">
        <is>
          <t>NU01-16</t>
        </is>
      </c>
      <c r="C149" s="16" t="inlineStr">
        <is>
          <t>NU01</t>
        </is>
      </c>
      <c r="D149" s="16" t="inlineStr">
        <is>
          <t>Eingang und Elternlounge</t>
        </is>
      </c>
      <c r="E149" s="16" t="inlineStr">
        <is>
          <t>Waschmaschine LG 17 kg, F11WM17VT2</t>
        </is>
      </c>
      <c r="F149" s="17" t="n">
        <v>1</v>
      </c>
      <c r="G149" s="18" t="inlineStr">
        <is>
          <t>LG Vollwaschautomat, Inverter Direct Drive, TrueSteam, 17 kg Füllmenge. Modell F11WM17VT2 laut Typenschild, 2000–2250 W. Gewerblich genutzt.</t>
        </is>
      </c>
      <c r="H149" s="16" t="inlineStr">
        <is>
          <t>Technik</t>
        </is>
      </c>
      <c r="I149" s="16" t="n"/>
      <c r="J149" s="16" t="inlineStr">
        <is>
          <t>A</t>
        </is>
      </c>
      <c r="K149" s="16" t="inlineStr">
        <is>
          <t>Stück</t>
        </is>
      </c>
      <c r="L149" s="19" t="inlineStr">
        <is>
          <t>99 × 70 × 77 cm (H×B×T)</t>
        </is>
      </c>
      <c r="M149" s="16" t="inlineStr">
        <is>
          <t>gut</t>
        </is>
      </c>
      <c r="N149" s="17" t="n"/>
      <c r="O149" s="20">
        <f>F149-IF(N149="",0,N149)</f>
        <v/>
      </c>
      <c r="P149" s="19" t="inlineStr">
        <is>
          <t>entfällt</t>
        </is>
      </c>
      <c r="Q149" s="19" t="n"/>
      <c r="R149" s="21" t="n"/>
      <c r="S149" s="21" t="n">
        <v>350</v>
      </c>
      <c r="T149" s="19" t="inlineStr">
        <is>
          <t>VHB</t>
        </is>
      </c>
      <c r="U149" s="19" t="n"/>
      <c r="V149" s="22">
        <f>O149*S149</f>
        <v/>
      </c>
      <c r="W149" s="16" t="inlineStr">
        <is>
          <t>nur Abholung</t>
        </is>
      </c>
      <c r="X149" s="16" t="inlineStr">
        <is>
          <t>F-119</t>
        </is>
      </c>
      <c r="Y149" s="19" t="inlineStr">
        <is>
          <t>ja</t>
        </is>
      </c>
      <c r="Z149" s="19" t="inlineStr">
        <is>
          <t>verfügbar</t>
        </is>
      </c>
      <c r="AA149" s="19" t="inlineStr">
        <is>
          <t>LG</t>
        </is>
      </c>
      <c r="AB149" s="19" t="n"/>
      <c r="AC149" s="19" t="n"/>
      <c r="AD149" s="19" t="n"/>
      <c r="AE149" s="21" t="n"/>
      <c r="AF149" s="22">
        <f>IF(N149="","",N149*AE149)</f>
        <v/>
      </c>
      <c r="AG149" s="19" t="n"/>
      <c r="AH149" s="19" t="n"/>
      <c r="AI149" s="19" t="n"/>
      <c r="AJ149" s="19" t="n"/>
      <c r="AK149" s="19" t="n"/>
      <c r="AL149" s="19" t="n"/>
      <c r="AM149" s="18" t="n"/>
      <c r="AN149" s="23" t="inlineStr">
        <is>
          <t>Typenschild ist abfotografiert (Foto F-121).</t>
        </is>
      </c>
    </row>
    <row r="150" ht="98.8" customHeight="1">
      <c r="A150" s="16" t="n"/>
      <c r="B150" s="16" t="inlineStr">
        <is>
          <t>NU01-17</t>
        </is>
      </c>
      <c r="C150" s="16" t="inlineStr">
        <is>
          <t>NU01</t>
        </is>
      </c>
      <c r="D150" s="16" t="inlineStr">
        <is>
          <t>Eingang und Elternlounge</t>
        </is>
      </c>
      <c r="E150" s="16" t="inlineStr">
        <is>
          <t>Wärmepumpentrockner Miele T1 Excellence, 8 kg</t>
        </is>
      </c>
      <c r="F150" s="17" t="n">
        <v>1</v>
      </c>
      <c r="G150" s="18" t="inlineStr">
        <is>
          <t>Miele Wärmepumpentrockner der Reihe T1 Excellence, 8 kg. Typenschild: TEC235WP, Type HT30. Aufkleber des Elektrofachbetriebs Frommer, VS-Schwenningen.</t>
        </is>
      </c>
      <c r="H150" s="16" t="inlineStr">
        <is>
          <t>Technik</t>
        </is>
      </c>
      <c r="I150" s="16" t="n"/>
      <c r="J150" s="16" t="inlineStr">
        <is>
          <t>A</t>
        </is>
      </c>
      <c r="K150" s="16" t="inlineStr">
        <is>
          <t>Stück</t>
        </is>
      </c>
      <c r="L150" s="19" t="n"/>
      <c r="M150" s="16" t="inlineStr">
        <is>
          <t>gut</t>
        </is>
      </c>
      <c r="N150" s="17" t="n"/>
      <c r="O150" s="20">
        <f>F150-IF(N150="",0,N150)</f>
        <v/>
      </c>
      <c r="P150" s="19" t="inlineStr">
        <is>
          <t>entfällt</t>
        </is>
      </c>
      <c r="Q150" s="19" t="n"/>
      <c r="R150" s="21" t="n"/>
      <c r="S150" s="21" t="n">
        <v>400</v>
      </c>
      <c r="T150" s="19" t="inlineStr">
        <is>
          <t>VHB</t>
        </is>
      </c>
      <c r="U150" s="19" t="n"/>
      <c r="V150" s="22">
        <f>O150*S150</f>
        <v/>
      </c>
      <c r="W150" s="16" t="inlineStr">
        <is>
          <t>nur Abholung</t>
        </is>
      </c>
      <c r="X150" s="16" t="inlineStr">
        <is>
          <t>F-120</t>
        </is>
      </c>
      <c r="Y150" s="19" t="inlineStr">
        <is>
          <t>ja</t>
        </is>
      </c>
      <c r="Z150" s="19" t="inlineStr">
        <is>
          <t>verfügbar</t>
        </is>
      </c>
      <c r="AA150" s="19" t="inlineStr">
        <is>
          <t>Miele</t>
        </is>
      </c>
      <c r="AB150" s="19" t="n"/>
      <c r="AC150" s="19" t="n"/>
      <c r="AD150" s="19" t="n"/>
      <c r="AE150" s="21" t="n"/>
      <c r="AF150" s="22">
        <f>IF(N150="","",N150*AE150)</f>
        <v/>
      </c>
      <c r="AG150" s="19" t="n"/>
      <c r="AH150" s="19" t="n"/>
      <c r="AI150" s="19" t="n"/>
      <c r="AJ150" s="19" t="n"/>
      <c r="AK150" s="19" t="n"/>
      <c r="AL150" s="19" t="n"/>
      <c r="AM150" s="18" t="n"/>
      <c r="AN150" s="23" t="inlineStr">
        <is>
          <t>Typenschild ist abfotografiert (Foto F-122).</t>
        </is>
      </c>
    </row>
    <row r="151" ht="98.8" customHeight="1">
      <c r="A151" s="16" t="n"/>
      <c r="B151" s="16" t="inlineStr">
        <is>
          <t>NU01-18</t>
        </is>
      </c>
      <c r="C151" s="16" t="inlineStr">
        <is>
          <t>NU01</t>
        </is>
      </c>
      <c r="D151" s="16" t="inlineStr">
        <is>
          <t>Eingang und Elternlounge</t>
        </is>
      </c>
      <c r="E151" s="16" t="inlineStr">
        <is>
          <t>Waschmaschine Candy RapidÓ, 9 kg</t>
        </is>
      </c>
      <c r="F151" s="17" t="n">
        <v>1</v>
      </c>
      <c r="G151" s="18" t="inlineStr">
        <is>
          <t>Candy RapidÓ, 9 kg, 1400 Touren, Speed-Drive-Inverter, Simply-Fi (App-Anbindung), Kg Detector. Modell RO14960WMC5/1-S laut Typenschild, 1600 W.</t>
        </is>
      </c>
      <c r="H151" s="16" t="inlineStr">
        <is>
          <t>Technik</t>
        </is>
      </c>
      <c r="I151" s="16" t="n"/>
      <c r="J151" s="16" t="inlineStr">
        <is>
          <t>B</t>
        </is>
      </c>
      <c r="K151" s="16" t="inlineStr">
        <is>
          <t>Stück</t>
        </is>
      </c>
      <c r="L151" s="19" t="n"/>
      <c r="M151" s="16" t="inlineStr">
        <is>
          <t>gebraucht</t>
        </is>
      </c>
      <c r="N151" s="17" t="n"/>
      <c r="O151" s="20">
        <f>F151-IF(N151="",0,N151)</f>
        <v/>
      </c>
      <c r="P151" s="19" t="inlineStr">
        <is>
          <t>ja</t>
        </is>
      </c>
      <c r="Q151" s="19" t="n"/>
      <c r="R151" s="21" t="n"/>
      <c r="S151" s="21" t="n">
        <v>200</v>
      </c>
      <c r="T151" s="19" t="inlineStr">
        <is>
          <t>VHB</t>
        </is>
      </c>
      <c r="U151" s="19" t="inlineStr">
        <is>
          <t>ok</t>
        </is>
      </c>
      <c r="V151" s="22">
        <f>O151*S151</f>
        <v/>
      </c>
      <c r="W151" s="16" t="inlineStr">
        <is>
          <t>nur Abholung</t>
        </is>
      </c>
      <c r="X151" s="16" t="inlineStr">
        <is>
          <t>F-123</t>
        </is>
      </c>
      <c r="Y151" s="19" t="inlineStr">
        <is>
          <t>ja</t>
        </is>
      </c>
      <c r="Z151" s="19" t="inlineStr">
        <is>
          <t>verfügbar</t>
        </is>
      </c>
      <c r="AA151" s="19" t="inlineStr">
        <is>
          <t>Candy</t>
        </is>
      </c>
      <c r="AB151" s="19" t="n"/>
      <c r="AC151" s="19" t="n"/>
      <c r="AD151" s="19" t="n"/>
      <c r="AE151" s="21" t="n"/>
      <c r="AF151" s="22">
        <f>IF(N151="","",N151*AE151)</f>
        <v/>
      </c>
      <c r="AG151" s="19" t="n"/>
      <c r="AH151" s="19" t="n"/>
      <c r="AI151" s="19" t="n"/>
      <c r="AJ151" s="19" t="n"/>
      <c r="AK151" s="19" t="n"/>
      <c r="AL151" s="19" t="n"/>
      <c r="AM151" s="18" t="n"/>
      <c r="AN151" s="23" t="inlineStr">
        <is>
          <t>Typenschild ist abfotografiert (Foto F-124).</t>
        </is>
      </c>
    </row>
    <row r="152" ht="98.8" customHeight="1">
      <c r="A152" s="16" t="n"/>
      <c r="B152" s="16" t="inlineStr">
        <is>
          <t>NU01-19</t>
        </is>
      </c>
      <c r="C152" s="16" t="inlineStr">
        <is>
          <t>NU01</t>
        </is>
      </c>
      <c r="D152" s="16" t="inlineStr">
        <is>
          <t>Eingang und Elternlounge</t>
        </is>
      </c>
      <c r="E152" s="16" t="inlineStr">
        <is>
          <t>Kindergarderobe mit Hakenleiste und Wannen, weiß</t>
        </is>
      </c>
      <c r="F152" s="17" t="n">
        <v>4</v>
      </c>
      <c r="G152" s="18" t="inlineStr">
        <is>
          <t>Zweiteilige Kindergarderobe: oben ein Wandelement mit drei offenen Fächern 100x30 und darin liegenden Kunststoffwannen sowie jeweils 3 rote Doppelhaken, unten eine weiße Sitzbank aus Holz mit Schublade ca. 88x40cm. Beide Teile gehören zusammen.</t>
        </is>
      </c>
      <c r="H152" s="16" t="inlineStr">
        <is>
          <t>Kita-Ausstattung</t>
        </is>
      </c>
      <c r="I152" s="16" t="n"/>
      <c r="J152" s="16" t="inlineStr">
        <is>
          <t>B</t>
        </is>
      </c>
      <c r="K152" s="16" t="inlineStr">
        <is>
          <t>Stück</t>
        </is>
      </c>
      <c r="L152" s="19" t="n"/>
      <c r="M152" s="16" t="inlineStr">
        <is>
          <t>gebraucht</t>
        </is>
      </c>
      <c r="N152" s="17" t="n"/>
      <c r="O152" s="20">
        <f>F152-IF(N152="",0,N152)</f>
        <v/>
      </c>
      <c r="P152" s="19" t="inlineStr">
        <is>
          <t>ja</t>
        </is>
      </c>
      <c r="Q152" s="19" t="n"/>
      <c r="R152" s="21" t="n"/>
      <c r="S152" s="21" t="n">
        <v>110</v>
      </c>
      <c r="T152" s="19" t="inlineStr">
        <is>
          <t>Fix</t>
        </is>
      </c>
      <c r="U152" s="19" t="inlineStr">
        <is>
          <t>ok</t>
        </is>
      </c>
      <c r="V152" s="22">
        <f>O152*S152</f>
        <v/>
      </c>
      <c r="W152" s="16" t="inlineStr">
        <is>
          <t>nur Abholung</t>
        </is>
      </c>
      <c r="X152" s="16" t="inlineStr">
        <is>
          <t>F-125</t>
        </is>
      </c>
      <c r="Y152" s="19" t="inlineStr">
        <is>
          <t>ja</t>
        </is>
      </c>
      <c r="Z152" s="19" t="inlineStr">
        <is>
          <t>verfügbar</t>
        </is>
      </c>
      <c r="AA152" s="19" t="n"/>
      <c r="AB152" s="19" t="inlineStr">
        <is>
          <t>Garderobe</t>
        </is>
      </c>
      <c r="AC152" s="19" t="n"/>
      <c r="AD152" s="19" t="n"/>
      <c r="AE152" s="21" t="n"/>
      <c r="AF152" s="22">
        <f>IF(N152="","",N152*AE152)</f>
        <v/>
      </c>
      <c r="AG152" s="19" t="n"/>
      <c r="AH152" s="19" t="n"/>
      <c r="AI152" s="19" t="n"/>
      <c r="AJ152" s="19" t="n"/>
      <c r="AK152" s="19" t="n"/>
      <c r="AL152" s="19" t="n"/>
      <c r="AM152" s="18" t="n"/>
      <c r="AN152" s="23" t="n"/>
    </row>
    <row r="153" ht="98.8" customHeight="1">
      <c r="A153" s="16" t="n"/>
      <c r="B153" s="16" t="inlineStr">
        <is>
          <t>NU01-20</t>
        </is>
      </c>
      <c r="C153" s="16" t="inlineStr">
        <is>
          <t>NU01</t>
        </is>
      </c>
      <c r="D153" s="16" t="inlineStr">
        <is>
          <t>Eingang und Elternlounge</t>
        </is>
      </c>
      <c r="E153" s="16" t="inlineStr">
        <is>
          <t>Clubsessel rot, Kunstleder</t>
        </is>
      </c>
      <c r="F153" s="17" t="n">
        <v>2</v>
      </c>
      <c r="G153" s="18" t="inlineStr">
        <is>
          <t>Runder Clubsessel in Tonnenform, roter Kunstlederbezug, niedrige Sitzhöhe – im Haus als Kindersessel genutzt. Gebrauchsspuren an Kanten und Sitzfläche, kleine Risse im Bezug.</t>
        </is>
      </c>
      <c r="H153" s="16" t="inlineStr">
        <is>
          <t>Möbel</t>
        </is>
      </c>
      <c r="I153" s="16" t="n"/>
      <c r="J153" s="16" t="inlineStr">
        <is>
          <t>B</t>
        </is>
      </c>
      <c r="K153" s="16" t="inlineStr">
        <is>
          <t>Stück</t>
        </is>
      </c>
      <c r="L153" s="19" t="n"/>
      <c r="M153" s="16" t="inlineStr">
        <is>
          <t>gebraucht</t>
        </is>
      </c>
      <c r="N153" s="17" t="n"/>
      <c r="O153" s="20">
        <f>F153-IF(N153="",0,N153)</f>
        <v/>
      </c>
      <c r="P153" s="19" t="inlineStr">
        <is>
          <t>ja</t>
        </is>
      </c>
      <c r="Q153" s="19" t="n"/>
      <c r="R153" s="21" t="n"/>
      <c r="S153" s="21" t="n">
        <v>60</v>
      </c>
      <c r="T153" s="19" t="inlineStr">
        <is>
          <t>Fix</t>
        </is>
      </c>
      <c r="U153" s="19" t="inlineStr">
        <is>
          <t>ok</t>
        </is>
      </c>
      <c r="V153" s="22">
        <f>O153*S153</f>
        <v/>
      </c>
      <c r="W153" s="16" t="inlineStr">
        <is>
          <t>nur Abholung</t>
        </is>
      </c>
      <c r="X153" s="16" t="inlineStr">
        <is>
          <t>F-127</t>
        </is>
      </c>
      <c r="Y153" s="19" t="inlineStr">
        <is>
          <t>ja</t>
        </is>
      </c>
      <c r="Z153" s="19" t="inlineStr">
        <is>
          <t>verfügbar</t>
        </is>
      </c>
      <c r="AA153" s="19" t="n"/>
      <c r="AB153" s="19" t="n"/>
      <c r="AC153" s="19" t="n"/>
      <c r="AD153" s="19" t="n"/>
      <c r="AE153" s="21" t="n"/>
      <c r="AF153" s="22">
        <f>IF(N153="","",N153*AE153)</f>
        <v/>
      </c>
      <c r="AG153" s="19" t="n"/>
      <c r="AH153" s="19" t="n"/>
      <c r="AI153" s="19" t="n"/>
      <c r="AJ153" s="19" t="n"/>
      <c r="AK153" s="19" t="n"/>
      <c r="AL153" s="19" t="n"/>
      <c r="AM153" s="18" t="inlineStr">
        <is>
          <t>für Kinder</t>
        </is>
      </c>
      <c r="AN153" s="23" t="n"/>
    </row>
    <row r="154" ht="98.8" customHeight="1">
      <c r="A154" s="16" t="n"/>
      <c r="B154" s="16" t="inlineStr">
        <is>
          <t>NU01-21</t>
        </is>
      </c>
      <c r="C154" s="16" t="inlineStr">
        <is>
          <t>NU01</t>
        </is>
      </c>
      <c r="D154" s="16" t="inlineStr">
        <is>
          <t>Eingang und Elternlounge</t>
        </is>
      </c>
      <c r="E154" s="16" t="inlineStr">
        <is>
          <t>Leuchte Mr Maria „Miffy", groß</t>
        </is>
      </c>
      <c r="F154" s="17" t="n">
        <v>1</v>
      </c>
      <c r="G154" s="18" t="inlineStr">
        <is>
          <t>Steh-/Tischleuchte in Hasenform von Mr Maria (Amsterdam), Motiv Miffy, weißer Kunststoff, LED, Anschluss über Netzteil mit USB. Typenschild: MR LED8. Das größere der beiden Exemplare.</t>
        </is>
      </c>
      <c r="H154" s="16" t="inlineStr">
        <is>
          <t>Leuchten</t>
        </is>
      </c>
      <c r="I154" s="16" t="n"/>
      <c r="J154" s="16" t="inlineStr">
        <is>
          <t>A</t>
        </is>
      </c>
      <c r="K154" s="16" t="inlineStr">
        <is>
          <t>Stück</t>
        </is>
      </c>
      <c r="L154" s="19" t="n"/>
      <c r="M154" s="16" t="inlineStr">
        <is>
          <t>gut</t>
        </is>
      </c>
      <c r="N154" s="17" t="n"/>
      <c r="O154" s="20">
        <f>F154-IF(N154="",0,N154)</f>
        <v/>
      </c>
      <c r="P154" s="19" t="inlineStr">
        <is>
          <t>entfällt</t>
        </is>
      </c>
      <c r="Q154" s="19" t="n"/>
      <c r="R154" s="21" t="n"/>
      <c r="S154" s="21" t="n">
        <v>140</v>
      </c>
      <c r="T154" s="19" t="inlineStr">
        <is>
          <t>Fix</t>
        </is>
      </c>
      <c r="U154" s="19" t="inlineStr">
        <is>
          <t>ok</t>
        </is>
      </c>
      <c r="V154" s="22">
        <f>O154*S154</f>
        <v/>
      </c>
      <c r="W154" s="16" t="inlineStr">
        <is>
          <t>nur Abholung</t>
        </is>
      </c>
      <c r="X154" s="16" t="inlineStr">
        <is>
          <t>F-135</t>
        </is>
      </c>
      <c r="Y154" s="19" t="inlineStr">
        <is>
          <t>ja</t>
        </is>
      </c>
      <c r="Z154" s="19" t="inlineStr">
        <is>
          <t>verfügbar</t>
        </is>
      </c>
      <c r="AA154" s="19" t="inlineStr">
        <is>
          <t>Mr Maria</t>
        </is>
      </c>
      <c r="AB154" s="19" t="inlineStr">
        <is>
          <t>Designklassiker</t>
        </is>
      </c>
      <c r="AC154" s="19" t="n"/>
      <c r="AD154" s="19" t="n"/>
      <c r="AE154" s="21" t="n"/>
      <c r="AF154" s="22">
        <f>IF(N154="","",N154*AE154)</f>
        <v/>
      </c>
      <c r="AG154" s="19" t="n"/>
      <c r="AH154" s="19" t="n"/>
      <c r="AI154" s="19" t="n"/>
      <c r="AJ154" s="19" t="n"/>
      <c r="AK154" s="19" t="n"/>
      <c r="AL154" s="19" t="n"/>
      <c r="AM154" s="18" t="n"/>
      <c r="AN154" s="23" t="n"/>
    </row>
    <row r="155" ht="98.8" customHeight="1">
      <c r="A155" s="16" t="n"/>
      <c r="B155" s="16" t="inlineStr">
        <is>
          <t>NU01-22</t>
        </is>
      </c>
      <c r="C155" s="16" t="inlineStr">
        <is>
          <t>NU01</t>
        </is>
      </c>
      <c r="D155" s="16" t="inlineStr">
        <is>
          <t>Eingang und Elternlounge</t>
        </is>
      </c>
      <c r="E155" s="16" t="inlineStr">
        <is>
          <t>Leuchte Mr Maria „Miffy", klein</t>
        </is>
      </c>
      <c r="F155" s="17" t="n">
        <v>3</v>
      </c>
      <c r="G155" s="18" t="inlineStr">
        <is>
          <t>Tischleuchte in Hasenform von Mr Maria (Amsterdam), Motiv Miffy, weißer Kunststoff, LED, Anschluss über Netzteil mit USB. Die kleinere Ausführung.</t>
        </is>
      </c>
      <c r="H155" s="16" t="inlineStr">
        <is>
          <t>Leuchten</t>
        </is>
      </c>
      <c r="I155" s="16" t="n"/>
      <c r="J155" s="16" t="inlineStr">
        <is>
          <t>A</t>
        </is>
      </c>
      <c r="K155" s="16" t="inlineStr">
        <is>
          <t>Stück</t>
        </is>
      </c>
      <c r="L155" s="19" t="n"/>
      <c r="M155" s="16" t="inlineStr">
        <is>
          <t>gut</t>
        </is>
      </c>
      <c r="N155" s="17" t="n">
        <v>2</v>
      </c>
      <c r="O155" s="20">
        <f>F155-IF(N155="",0,N155)</f>
        <v/>
      </c>
      <c r="P155" s="19" t="inlineStr">
        <is>
          <t>ja</t>
        </is>
      </c>
      <c r="Q155" s="19" t="n"/>
      <c r="R155" s="21" t="n"/>
      <c r="S155" s="21" t="n">
        <v>60</v>
      </c>
      <c r="T155" s="19" t="inlineStr">
        <is>
          <t>Fix</t>
        </is>
      </c>
      <c r="U155" s="19" t="inlineStr">
        <is>
          <t>ok</t>
        </is>
      </c>
      <c r="V155" s="22">
        <f>O155*S155</f>
        <v/>
      </c>
      <c r="W155" s="16" t="inlineStr">
        <is>
          <t>nur Abholung</t>
        </is>
      </c>
      <c r="X155" s="16" t="inlineStr">
        <is>
          <t>F-136</t>
        </is>
      </c>
      <c r="Y155" s="19" t="inlineStr">
        <is>
          <t>ja</t>
        </is>
      </c>
      <c r="Z155" s="19" t="inlineStr">
        <is>
          <t>teilverkauft</t>
        </is>
      </c>
      <c r="AA155" s="19" t="inlineStr">
        <is>
          <t>Mr Maria</t>
        </is>
      </c>
      <c r="AB155" s="19" t="inlineStr">
        <is>
          <t>Designklassiker</t>
        </is>
      </c>
      <c r="AC155" s="19" t="inlineStr">
        <is>
          <t>Webkatalog</t>
        </is>
      </c>
      <c r="AD155" s="19" t="n"/>
      <c r="AE155" s="21" t="n">
        <v>60</v>
      </c>
      <c r="AF155" s="22">
        <f>IF(N155="","",N155*AE155)</f>
        <v/>
      </c>
      <c r="AG155" s="19" t="inlineStr">
        <is>
          <t>19.10.2026</t>
        </is>
      </c>
      <c r="AH155" s="19" t="inlineStr">
        <is>
          <t>Linda Rebholz, Christian Migowski</t>
        </is>
      </c>
      <c r="AI155" s="19" t="inlineStr">
        <is>
          <t>4000132, 4000135</t>
        </is>
      </c>
      <c r="AJ155" s="19" t="inlineStr">
        <is>
          <t>bezahlt</t>
        </is>
      </c>
      <c r="AK155" s="19" t="n"/>
      <c r="AL155" s="19" t="inlineStr">
        <is>
          <t>21.10.2026 07:30</t>
        </is>
      </c>
      <c r="AM155" s="18" t="n"/>
      <c r="AN155" s="23" t="n"/>
    </row>
    <row r="156" ht="98.8" customHeight="1">
      <c r="A156" s="16" t="n"/>
      <c r="B156" s="16" t="inlineStr">
        <is>
          <t>NU02-02</t>
        </is>
      </c>
      <c r="C156" s="16" t="inlineStr">
        <is>
          <t>NU02</t>
        </is>
      </c>
      <c r="D156" s="16" t="inlineStr">
        <is>
          <t>Gruppenraum</t>
        </is>
      </c>
      <c r="E156" s="16" t="inlineStr">
        <is>
          <t>Kinderstuhl IKEA Kritter, weiß</t>
        </is>
      </c>
      <c r="F156" s="17" t="n">
        <v>40</v>
      </c>
      <c r="G156" s="18" t="inlineStr">
        <is>
          <t>Kinderstuhl aus Massivholz, weiß lackiert, Rückenlehne mit ausgestanzter Katze und Hund. Etikett an der Unterseite: IKEA Kritter, Herstelldatum 2019. Farbe an Sitzkanten und Ecken abgeplatzt.</t>
        </is>
      </c>
      <c r="H156" s="16" t="inlineStr">
        <is>
          <t>Kita-Ausstattung</t>
        </is>
      </c>
      <c r="I156" s="16" t="inlineStr">
        <is>
          <t>NU04-12, BU02-04, NE05-10</t>
        </is>
      </c>
      <c r="J156" s="16" t="inlineStr">
        <is>
          <t>C</t>
        </is>
      </c>
      <c r="K156" s="16" t="inlineStr">
        <is>
          <t>Stück</t>
        </is>
      </c>
      <c r="L156" s="19" t="n"/>
      <c r="M156" s="16" t="inlineStr">
        <is>
          <t>gebraucht</t>
        </is>
      </c>
      <c r="N156" s="17" t="n"/>
      <c r="O156" s="20">
        <f>F156-IF(N156="",0,N156)</f>
        <v/>
      </c>
      <c r="P156" s="19" t="inlineStr">
        <is>
          <t>ja</t>
        </is>
      </c>
      <c r="Q156" s="19" t="n"/>
      <c r="R156" s="21" t="n"/>
      <c r="S156" s="21" t="n">
        <v>5</v>
      </c>
      <c r="T156" s="19" t="inlineStr">
        <is>
          <t>Fix</t>
        </is>
      </c>
      <c r="U156" s="19" t="inlineStr">
        <is>
          <t>ok</t>
        </is>
      </c>
      <c r="V156" s="22">
        <f>O156*S156</f>
        <v/>
      </c>
      <c r="W156" s="16" t="inlineStr">
        <is>
          <t>nur Abholung</t>
        </is>
      </c>
      <c r="X156" s="16" t="inlineStr">
        <is>
          <t>F-138</t>
        </is>
      </c>
      <c r="Y156" s="19" t="inlineStr">
        <is>
          <t>ja</t>
        </is>
      </c>
      <c r="Z156" s="19" t="inlineStr">
        <is>
          <t>verfügbar</t>
        </is>
      </c>
      <c r="AA156" s="19" t="inlineStr">
        <is>
          <t>IKEA</t>
        </is>
      </c>
      <c r="AB156" s="19" t="n"/>
      <c r="AC156" s="19" t="n"/>
      <c r="AD156" s="19" t="n"/>
      <c r="AE156" s="21" t="n"/>
      <c r="AF156" s="22">
        <f>IF(N156="","",N156*AE156)</f>
        <v/>
      </c>
      <c r="AG156" s="19" t="n"/>
      <c r="AH156" s="19" t="n"/>
      <c r="AI156" s="19" t="n"/>
      <c r="AJ156" s="19" t="n"/>
      <c r="AK156" s="19" t="n"/>
      <c r="AL156" s="19" t="n"/>
      <c r="AM156" s="18" t="inlineStr">
        <is>
          <t>15 der Stühle: stark gebraucht, die übrigen gebraucht.</t>
        </is>
      </c>
      <c r="AN156" s="23" t="inlineStr">
        <is>
          <t>Zusammengefasste Position ueber fuenf Raeume. Post-it-Nummern: NU04-12, BU02-04, NE05-10. In NU03 nicht erneut anlegen. Frueherer Mengenhinweis: 40 Stühle insgesamt: 10 im Gruppenraum 5 und im Nachbarraum NU03, 6 im Schlafraum 5 (NU04-12), 15 im Flur 2 im Untergeschoss (BU02-04) und 9 im Speisesaal (NE05-10). Die 15 Stühle aus dem Flur 2 sind stark gebraucht. Ein Stuhl aus dem Speisesaal ist auf Foto F-477 zu sehen.</t>
        </is>
      </c>
    </row>
    <row r="157" ht="98.8" customHeight="1">
      <c r="A157" s="16" t="n"/>
      <c r="B157" s="16" t="inlineStr">
        <is>
          <t>NU02-03</t>
        </is>
      </c>
      <c r="C157" s="16" t="inlineStr">
        <is>
          <t>NU02</t>
        </is>
      </c>
      <c r="D157" s="16" t="inlineStr">
        <is>
          <t>Gruppenraum</t>
        </is>
      </c>
      <c r="E157" s="16" t="inlineStr">
        <is>
          <t>Kindertisch rund, weiß</t>
        </is>
      </c>
      <c r="F157" s="17" t="n">
        <v>2</v>
      </c>
      <c r="G157" s="18" t="inlineStr">
        <is>
          <t>Runde Tischplatte in Weiß mit Multiplex-Kante auf verchromten Rundfüßen. Durchmesser: 105 cm Oberfläche verkratzt und mit Farbspuren.</t>
        </is>
      </c>
      <c r="H157" s="16" t="inlineStr">
        <is>
          <t>Kita-Ausstattung</t>
        </is>
      </c>
      <c r="I157" s="16" t="n"/>
      <c r="J157" s="16" t="inlineStr">
        <is>
          <t>B</t>
        </is>
      </c>
      <c r="K157" s="16" t="inlineStr">
        <is>
          <t>Stück</t>
        </is>
      </c>
      <c r="L157" s="19" t="n"/>
      <c r="M157" s="16" t="inlineStr">
        <is>
          <t>gebraucht</t>
        </is>
      </c>
      <c r="N157" s="17" t="n"/>
      <c r="O157" s="20">
        <f>F157-IF(N157="",0,N157)</f>
        <v/>
      </c>
      <c r="P157" s="19" t="inlineStr">
        <is>
          <t>ja</t>
        </is>
      </c>
      <c r="Q157" s="19" t="n"/>
      <c r="R157" s="21" t="n"/>
      <c r="S157" s="21" t="n">
        <v>60</v>
      </c>
      <c r="T157" s="19" t="inlineStr">
        <is>
          <t>Fix</t>
        </is>
      </c>
      <c r="U157" s="19" t="inlineStr">
        <is>
          <t>ok</t>
        </is>
      </c>
      <c r="V157" s="22">
        <f>O157*S157</f>
        <v/>
      </c>
      <c r="W157" s="16" t="inlineStr">
        <is>
          <t>nur Abholung</t>
        </is>
      </c>
      <c r="X157" s="16" t="inlineStr">
        <is>
          <t>F-141</t>
        </is>
      </c>
      <c r="Y157" s="19" t="inlineStr">
        <is>
          <t>ja</t>
        </is>
      </c>
      <c r="Z157" s="19" t="inlineStr">
        <is>
          <t>verfügbar</t>
        </is>
      </c>
      <c r="AA157" s="19" t="n"/>
      <c r="AB157" s="19" t="n"/>
      <c r="AC157" s="19" t="n"/>
      <c r="AD157" s="19" t="n"/>
      <c r="AE157" s="21" t="n"/>
      <c r="AF157" s="22">
        <f>IF(N157="","",N157*AE157)</f>
        <v/>
      </c>
      <c r="AG157" s="19" t="n"/>
      <c r="AH157" s="19" t="n"/>
      <c r="AI157" s="19" t="n"/>
      <c r="AJ157" s="19" t="n"/>
      <c r="AK157" s="19" t="n"/>
      <c r="AL157" s="19" t="n"/>
      <c r="AM157" s="18" t="n"/>
      <c r="AN157" s="23" t="inlineStr">
        <is>
          <t>Gesamtstückzahl über Gruppenraum 5 und den Nachbarraum NU02/NU03 hinweg, so vom Haus gezählt. In NU03 nicht erneut anlegen.</t>
        </is>
      </c>
    </row>
    <row r="158" ht="98.8" customHeight="1">
      <c r="A158" s="16" t="n"/>
      <c r="B158" s="16" t="inlineStr">
        <is>
          <t>NU02-04</t>
        </is>
      </c>
      <c r="C158" s="16" t="inlineStr">
        <is>
          <t>NU02</t>
        </is>
      </c>
      <c r="D158" s="16" t="inlineStr">
        <is>
          <t>Gruppenraum</t>
        </is>
      </c>
      <c r="E158" s="16" t="inlineStr">
        <is>
          <t>Kinderstuhl VS, grau</t>
        </is>
      </c>
      <c r="F158" s="17" t="n">
        <v>8</v>
      </c>
      <c r="G158" s="18" t="inlineStr">
        <is>
          <t>Schalenstuhl von VS (Vereinigte Spezialmöbelfabriken) auf grauem Kufengestell. Kunststoffschale mit Griffloch in der Lehne, Sitzfläche mit Belüftungslöchern. Schulmöbelqualität.</t>
        </is>
      </c>
      <c r="H158" s="16" t="inlineStr">
        <is>
          <t>Kita-Ausstattung</t>
        </is>
      </c>
      <c r="I158" s="16" t="n"/>
      <c r="J158" s="16" t="inlineStr">
        <is>
          <t>B</t>
        </is>
      </c>
      <c r="K158" s="16" t="inlineStr">
        <is>
          <t>Stück</t>
        </is>
      </c>
      <c r="L158" s="19" t="n"/>
      <c r="M158" s="16" t="inlineStr">
        <is>
          <t>gut</t>
        </is>
      </c>
      <c r="N158" s="17" t="n"/>
      <c r="O158" s="20">
        <f>F158-IF(N158="",0,N158)</f>
        <v/>
      </c>
      <c r="P158" s="19" t="inlineStr">
        <is>
          <t>ja</t>
        </is>
      </c>
      <c r="Q158" s="19" t="n"/>
      <c r="R158" s="21" t="n"/>
      <c r="S158" s="21" t="n">
        <v>45</v>
      </c>
      <c r="T158" s="19" t="inlineStr">
        <is>
          <t>Fix</t>
        </is>
      </c>
      <c r="U158" s="19" t="inlineStr">
        <is>
          <t>ok</t>
        </is>
      </c>
      <c r="V158" s="22">
        <f>O158*S158</f>
        <v/>
      </c>
      <c r="W158" s="16" t="inlineStr">
        <is>
          <t>nur Abholung</t>
        </is>
      </c>
      <c r="X158" s="16" t="inlineStr">
        <is>
          <t>F-142</t>
        </is>
      </c>
      <c r="Y158" s="19" t="inlineStr">
        <is>
          <t>ja</t>
        </is>
      </c>
      <c r="Z158" s="19" t="inlineStr">
        <is>
          <t>verfügbar</t>
        </is>
      </c>
      <c r="AA158" s="19" t="inlineStr">
        <is>
          <t>VS</t>
        </is>
      </c>
      <c r="AB158" s="19" t="n"/>
      <c r="AC158" s="19" t="n"/>
      <c r="AD158" s="19" t="n"/>
      <c r="AE158" s="21" t="n"/>
      <c r="AF158" s="22">
        <f>IF(N158="","",N158*AE158)</f>
        <v/>
      </c>
      <c r="AG158" s="19" t="n"/>
      <c r="AH158" s="19" t="n"/>
      <c r="AI158" s="19" t="n"/>
      <c r="AJ158" s="19" t="n"/>
      <c r="AK158" s="19" t="n"/>
      <c r="AL158" s="19" t="n"/>
      <c r="AM158" s="18" t="n"/>
      <c r="AN158" s="23" t="inlineStr">
        <is>
          <t>Das Logo auf der Lehne ist auf Foto F-143 zu sehen.</t>
        </is>
      </c>
    </row>
    <row r="159" ht="98.8" customHeight="1">
      <c r="A159" s="16" t="n"/>
      <c r="B159" s="16" t="inlineStr">
        <is>
          <t>NU02-05</t>
        </is>
      </c>
      <c r="C159" s="16" t="inlineStr">
        <is>
          <t>NU02</t>
        </is>
      </c>
      <c r="D159" s="16" t="inlineStr">
        <is>
          <t>Gruppenraum</t>
        </is>
      </c>
      <c r="E159" s="16" t="inlineStr">
        <is>
          <t>Kindertisch halbrund, weiß</t>
        </is>
      </c>
      <c r="F159" s="17" t="n">
        <v>4</v>
      </c>
      <c r="G159" s="18" t="inlineStr">
        <is>
          <t>Halbrunde Tischplatte in Weiß mit Holzkante, auf dunklen Rundfüßen. Gesamtdurchmesser: 100cm  Zwei Tische ergeben zusammen einen ovalen Tisch.</t>
        </is>
      </c>
      <c r="H159" s="16" t="inlineStr">
        <is>
          <t>Kita-Ausstattung</t>
        </is>
      </c>
      <c r="I159" s="16" t="n"/>
      <c r="J159" s="16" t="inlineStr">
        <is>
          <t>B</t>
        </is>
      </c>
      <c r="K159" s="16" t="inlineStr">
        <is>
          <t>Stück</t>
        </is>
      </c>
      <c r="L159" s="19" t="n"/>
      <c r="M159" s="16" t="inlineStr">
        <is>
          <t>gebraucht</t>
        </is>
      </c>
      <c r="N159" s="17" t="n"/>
      <c r="O159" s="20">
        <f>F159-IF(N159="",0,N159)</f>
        <v/>
      </c>
      <c r="P159" s="19" t="inlineStr">
        <is>
          <t>ja</t>
        </is>
      </c>
      <c r="Q159" s="19" t="n"/>
      <c r="R159" s="21" t="n"/>
      <c r="S159" s="21" t="n">
        <v>45</v>
      </c>
      <c r="T159" s="19" t="inlineStr">
        <is>
          <t>Fix</t>
        </is>
      </c>
      <c r="U159" s="19" t="inlineStr">
        <is>
          <t>ok</t>
        </is>
      </c>
      <c r="V159" s="22">
        <f>O159*S159</f>
        <v/>
      </c>
      <c r="W159" s="16" t="inlineStr">
        <is>
          <t>nur Abholung</t>
        </is>
      </c>
      <c r="X159" s="16" t="inlineStr">
        <is>
          <t>F-144</t>
        </is>
      </c>
      <c r="Y159" s="19" t="inlineStr">
        <is>
          <t>ja</t>
        </is>
      </c>
      <c r="Z159" s="19" t="inlineStr">
        <is>
          <t>reserviert</t>
        </is>
      </c>
      <c r="AA159" s="19" t="n"/>
      <c r="AB159" s="19" t="n"/>
      <c r="AC159" s="19" t="inlineStr">
        <is>
          <t>Webkatalog</t>
        </is>
      </c>
      <c r="AD159" s="19" t="inlineStr">
        <is>
          <t>Albina Dechter-Köhler</t>
        </is>
      </c>
      <c r="AE159" s="21" t="n"/>
      <c r="AF159" s="22">
        <f>IF(N159="","",N159*AE159)</f>
        <v/>
      </c>
      <c r="AG159" s="19" t="n"/>
      <c r="AH159" s="19" t="n"/>
      <c r="AI159" s="19" t="inlineStr">
        <is>
          <t>4000134</t>
        </is>
      </c>
      <c r="AJ159" s="19" t="n"/>
      <c r="AK159" s="19" t="n"/>
      <c r="AL159" s="19" t="inlineStr">
        <is>
          <t>03.11.2026 14:30</t>
        </is>
      </c>
      <c r="AM159" s="18" t="n"/>
      <c r="AN159" s="23" t="n"/>
    </row>
    <row r="160" ht="98.8" customHeight="1">
      <c r="A160" s="16" t="n"/>
      <c r="B160" s="16" t="inlineStr">
        <is>
          <t>NU02-07</t>
        </is>
      </c>
      <c r="C160" s="16" t="inlineStr">
        <is>
          <t>NU02</t>
        </is>
      </c>
      <c r="D160" s="16" t="inlineStr">
        <is>
          <t>Gruppenraum</t>
        </is>
      </c>
      <c r="E160" s="16" t="inlineStr">
        <is>
          <t>Beistelltisch Drahtkorb, Kupfer</t>
        </is>
      </c>
      <c r="F160" s="17" t="n">
        <v>2</v>
      </c>
      <c r="G160" s="18" t="inlineStr">
        <is>
          <t>Runder Beistelltisch: Drahtkorb in Kupferoptik mit abnehmbarer Platte in Holzoptik. Der Korb lässt sich als Ablage nutzen. Durchmesser: 40cm; Höhe 36cm</t>
        </is>
      </c>
      <c r="H160" s="16" t="inlineStr">
        <is>
          <t>Möbel</t>
        </is>
      </c>
      <c r="I160" s="16" t="n"/>
      <c r="J160" s="16" t="inlineStr">
        <is>
          <t>C</t>
        </is>
      </c>
      <c r="K160" s="16" t="inlineStr">
        <is>
          <t>Stück</t>
        </is>
      </c>
      <c r="L160" s="19" t="n"/>
      <c r="M160" s="16" t="inlineStr">
        <is>
          <t>gut</t>
        </is>
      </c>
      <c r="N160" s="17" t="n">
        <v>1</v>
      </c>
      <c r="O160" s="20">
        <f>F160-IF(N160="",0,N160)</f>
        <v/>
      </c>
      <c r="P160" s="19" t="inlineStr">
        <is>
          <t>ja</t>
        </is>
      </c>
      <c r="Q160" s="19" t="n"/>
      <c r="R160" s="21" t="n"/>
      <c r="S160" s="21" t="n">
        <v>25</v>
      </c>
      <c r="T160" s="19" t="inlineStr">
        <is>
          <t>Fix</t>
        </is>
      </c>
      <c r="U160" s="19" t="inlineStr">
        <is>
          <t>ok</t>
        </is>
      </c>
      <c r="V160" s="22">
        <f>O160*S160</f>
        <v/>
      </c>
      <c r="W160" s="16" t="inlineStr">
        <is>
          <t>nur Abholung</t>
        </is>
      </c>
      <c r="X160" s="16" t="inlineStr">
        <is>
          <t>F-147</t>
        </is>
      </c>
      <c r="Y160" s="19" t="inlineStr">
        <is>
          <t>ja</t>
        </is>
      </c>
      <c r="Z160" s="19" t="inlineStr">
        <is>
          <t>teilverkauft</t>
        </is>
      </c>
      <c r="AA160" s="19" t="n"/>
      <c r="AB160" s="19" t="n"/>
      <c r="AC160" s="19" t="inlineStr">
        <is>
          <t>Webkatalog</t>
        </is>
      </c>
      <c r="AD160" s="19" t="n"/>
      <c r="AE160" s="21" t="n">
        <v>25</v>
      </c>
      <c r="AF160" s="22">
        <f>IF(N160="","",N160*AE160)</f>
        <v/>
      </c>
      <c r="AG160" s="19" t="inlineStr">
        <is>
          <t>13.10.2026</t>
        </is>
      </c>
      <c r="AH160" s="19" t="inlineStr">
        <is>
          <t>Aljona Dura</t>
        </is>
      </c>
      <c r="AI160" s="19" t="inlineStr">
        <is>
          <t>4000118</t>
        </is>
      </c>
      <c r="AJ160" s="19" t="inlineStr">
        <is>
          <t>bezahlt</t>
        </is>
      </c>
      <c r="AK160" s="19" t="n"/>
      <c r="AL160" s="19" t="inlineStr">
        <is>
          <t>01.12.2026 09:00, abgeholt 13.10.2026</t>
        </is>
      </c>
      <c r="AM160" s="18" t="n"/>
      <c r="AN160" s="23" t="n"/>
    </row>
    <row r="161" ht="98.8" customHeight="1">
      <c r="A161" s="16" t="n"/>
      <c r="B161" s="16" t="inlineStr">
        <is>
          <t>NU02-08</t>
        </is>
      </c>
      <c r="C161" s="16" t="inlineStr">
        <is>
          <t>NU02</t>
        </is>
      </c>
      <c r="D161" s="16" t="inlineStr">
        <is>
          <t>Gruppenraum</t>
        </is>
      </c>
      <c r="E161" s="16" t="inlineStr">
        <is>
          <t>Ohrensessel klein, creme</t>
        </is>
      </c>
      <c r="F161" s="17" t="n">
        <v>1</v>
      </c>
      <c r="G161" s="18" t="inlineStr">
        <is>
          <t>Kleiner Ohrensessel mit cremefarbenem Bouclé-Bezug und schwarz lackierten, geschwungenen Holzbeinen. Niedrige Sitzhöhe.</t>
        </is>
      </c>
      <c r="H161" s="16" t="inlineStr">
        <is>
          <t>Möbel</t>
        </is>
      </c>
      <c r="I161" s="16" t="n"/>
      <c r="J161" s="16" t="inlineStr">
        <is>
          <t>B</t>
        </is>
      </c>
      <c r="K161" s="16" t="inlineStr">
        <is>
          <t>Stück</t>
        </is>
      </c>
      <c r="L161" s="19" t="n"/>
      <c r="M161" s="16" t="inlineStr">
        <is>
          <t>gebraucht</t>
        </is>
      </c>
      <c r="N161" s="17" t="n">
        <v>1</v>
      </c>
      <c r="O161" s="20">
        <f>F161-IF(N161="",0,N161)</f>
        <v/>
      </c>
      <c r="P161" s="19" t="inlineStr">
        <is>
          <t>ja</t>
        </is>
      </c>
      <c r="Q161" s="19" t="n"/>
      <c r="R161" s="21" t="n"/>
      <c r="S161" s="21" t="n">
        <v>50</v>
      </c>
      <c r="T161" s="19" t="inlineStr">
        <is>
          <t>Fix</t>
        </is>
      </c>
      <c r="U161" s="19" t="inlineStr">
        <is>
          <t>ok</t>
        </is>
      </c>
      <c r="V161" s="22">
        <f>O161*S161</f>
        <v/>
      </c>
      <c r="W161" s="16" t="inlineStr">
        <is>
          <t>nur Abholung</t>
        </is>
      </c>
      <c r="X161" s="16" t="inlineStr">
        <is>
          <t>F-148</t>
        </is>
      </c>
      <c r="Y161" s="19" t="inlineStr">
        <is>
          <t>ja</t>
        </is>
      </c>
      <c r="Z161" s="19" t="inlineStr">
        <is>
          <t>verkauft</t>
        </is>
      </c>
      <c r="AA161" s="19" t="n"/>
      <c r="AB161" s="19" t="n"/>
      <c r="AC161" s="19" t="inlineStr">
        <is>
          <t>Webkatalog</t>
        </is>
      </c>
      <c r="AD161" s="19" t="n"/>
      <c r="AE161" s="21" t="n">
        <v>50</v>
      </c>
      <c r="AF161" s="22">
        <f>IF(N161="","",N161*AE161)</f>
        <v/>
      </c>
      <c r="AG161" s="19" t="inlineStr">
        <is>
          <t>13.10.2026</t>
        </is>
      </c>
      <c r="AH161" s="19" t="inlineStr">
        <is>
          <t>Aljona Dura</t>
        </is>
      </c>
      <c r="AI161" s="19" t="inlineStr">
        <is>
          <t>4000118</t>
        </is>
      </c>
      <c r="AJ161" s="19" t="inlineStr">
        <is>
          <t>bezahlt</t>
        </is>
      </c>
      <c r="AK161" s="19" t="n"/>
      <c r="AL161" s="19" t="inlineStr">
        <is>
          <t>abgeholt 13.10.2026</t>
        </is>
      </c>
      <c r="AM161" s="18" t="n"/>
      <c r="AN161" s="23" t="n"/>
    </row>
    <row r="162" ht="98.8" customHeight="1">
      <c r="A162" s="16" t="n"/>
      <c r="B162" s="16" t="inlineStr">
        <is>
          <t>NU02-09</t>
        </is>
      </c>
      <c r="C162" s="16" t="inlineStr">
        <is>
          <t>NU02</t>
        </is>
      </c>
      <c r="D162" s="16" t="inlineStr">
        <is>
          <t>Gruppenraum</t>
        </is>
      </c>
      <c r="E162" s="16" t="inlineStr">
        <is>
          <t>Spieltisch Kiefer mit weißen Einlagen</t>
        </is>
      </c>
      <c r="F162" s="17" t="n">
        <v>4</v>
      </c>
      <c r="G162" s="18" t="inlineStr">
        <is>
          <t>Quadratischer Tisch: Rahmen und Beine aus Kiefer massiv, zwei weiße Einlegeplatten in der Tischfläche mit Griffloch. Kanten und Platten mit Gebrauchsspuren. 83x58cm</t>
        </is>
      </c>
      <c r="H162" s="16" t="inlineStr">
        <is>
          <t>Kita-Ausstattung</t>
        </is>
      </c>
      <c r="I162" s="16" t="n"/>
      <c r="J162" s="16" t="inlineStr">
        <is>
          <t>B</t>
        </is>
      </c>
      <c r="K162" s="16" t="inlineStr">
        <is>
          <t>Stück</t>
        </is>
      </c>
      <c r="L162" s="19" t="n"/>
      <c r="M162" s="16" t="inlineStr">
        <is>
          <t>gebraucht</t>
        </is>
      </c>
      <c r="N162" s="17" t="n"/>
      <c r="O162" s="20">
        <f>F162-IF(N162="",0,N162)</f>
        <v/>
      </c>
      <c r="P162" s="19" t="inlineStr">
        <is>
          <t>ja</t>
        </is>
      </c>
      <c r="Q162" s="19" t="n"/>
      <c r="R162" s="21" t="n"/>
      <c r="S162" s="21" t="n">
        <v>35</v>
      </c>
      <c r="T162" s="19" t="inlineStr">
        <is>
          <t>Fix</t>
        </is>
      </c>
      <c r="U162" s="19" t="inlineStr">
        <is>
          <t>ok</t>
        </is>
      </c>
      <c r="V162" s="22">
        <f>O162*S162</f>
        <v/>
      </c>
      <c r="W162" s="16" t="inlineStr">
        <is>
          <t>nur Abholung</t>
        </is>
      </c>
      <c r="X162" s="16" t="inlineStr">
        <is>
          <t>F-149</t>
        </is>
      </c>
      <c r="Y162" s="19" t="inlineStr">
        <is>
          <t>ja</t>
        </is>
      </c>
      <c r="Z162" s="19" t="inlineStr">
        <is>
          <t>verfügbar</t>
        </is>
      </c>
      <c r="AA162" s="19" t="n"/>
      <c r="AB162" s="19" t="n"/>
      <c r="AC162" s="19" t="n"/>
      <c r="AD162" s="19" t="n"/>
      <c r="AE162" s="21" t="n"/>
      <c r="AF162" s="22">
        <f>IF(N162="","",N162*AE162)</f>
        <v/>
      </c>
      <c r="AG162" s="19" t="n"/>
      <c r="AH162" s="19" t="n"/>
      <c r="AI162" s="19" t="n"/>
      <c r="AJ162" s="19" t="n"/>
      <c r="AK162" s="19" t="n"/>
      <c r="AL162" s="19" t="n"/>
      <c r="AM162" s="18" t="inlineStr">
        <is>
          <t>4 gleiche Tische, sie stehen in verschiedenen Räumen.</t>
        </is>
      </c>
      <c r="AN162" s="23" t="inlineStr">
        <is>
          <t>Durchsicht 01.10.2026: zusammengelegt mit NU04-21 (1 Stück) und BU02-10 (2 Stück). Deren Post-its tragen weiter die alten Nummern.</t>
        </is>
      </c>
    </row>
    <row r="163" ht="98.8" customHeight="1">
      <c r="A163" s="16" t="n"/>
      <c r="B163" s="16" t="inlineStr">
        <is>
          <t>NU02-11</t>
        </is>
      </c>
      <c r="C163" s="16" t="inlineStr">
        <is>
          <t>NU02</t>
        </is>
      </c>
      <c r="D163" s="16" t="inlineStr">
        <is>
          <t>Gruppenraum</t>
        </is>
      </c>
      <c r="E163" s="16" t="inlineStr">
        <is>
          <t>IKEA Småstad Bank weiß mit grauer Platte</t>
        </is>
      </c>
      <c r="F163" s="17" t="n">
        <v>1</v>
      </c>
      <c r="G163" s="18" t="inlineStr">
        <is>
          <t>IKEA Småstad Bank mit weißen Seitenwangen und dunkelgrauer Platte, auf Gleitern. 90x50cm  als Arbeits- oder Basteltisch genutzt.</t>
        </is>
      </c>
      <c r="H163" s="16" t="inlineStr">
        <is>
          <t>Möbel</t>
        </is>
      </c>
      <c r="I163" s="16" t="n"/>
      <c r="J163" s="16" t="inlineStr">
        <is>
          <t>B</t>
        </is>
      </c>
      <c r="K163" s="16" t="inlineStr">
        <is>
          <t>Stück</t>
        </is>
      </c>
      <c r="L163" s="19" t="n"/>
      <c r="M163" s="16" t="inlineStr">
        <is>
          <t>gebraucht</t>
        </is>
      </c>
      <c r="N163" s="17" t="n"/>
      <c r="O163" s="20">
        <f>F163-IF(N163="",0,N163)</f>
        <v/>
      </c>
      <c r="P163" s="19" t="inlineStr">
        <is>
          <t>ja</t>
        </is>
      </c>
      <c r="Q163" s="19" t="n"/>
      <c r="R163" s="21" t="n"/>
      <c r="S163" s="21" t="n">
        <v>30</v>
      </c>
      <c r="T163" s="19" t="inlineStr">
        <is>
          <t>Fix</t>
        </is>
      </c>
      <c r="U163" s="19" t="inlineStr">
        <is>
          <t>ok</t>
        </is>
      </c>
      <c r="V163" s="22">
        <f>O163*S163</f>
        <v/>
      </c>
      <c r="W163" s="16" t="inlineStr">
        <is>
          <t>nur Abholung</t>
        </is>
      </c>
      <c r="X163" s="16" t="inlineStr">
        <is>
          <t>F-153</t>
        </is>
      </c>
      <c r="Y163" s="19" t="inlineStr">
        <is>
          <t>ja</t>
        </is>
      </c>
      <c r="Z163" s="19" t="inlineStr">
        <is>
          <t>verfügbar</t>
        </is>
      </c>
      <c r="AA163" s="19" t="inlineStr">
        <is>
          <t>IKEA</t>
        </is>
      </c>
      <c r="AB163" s="19" t="n"/>
      <c r="AC163" s="19" t="n"/>
      <c r="AD163" s="19" t="n"/>
      <c r="AE163" s="21" t="n"/>
      <c r="AF163" s="22">
        <f>IF(N163="","",N163*AE163)</f>
        <v/>
      </c>
      <c r="AG163" s="19" t="n"/>
      <c r="AH163" s="19" t="n"/>
      <c r="AI163" s="19" t="n"/>
      <c r="AJ163" s="19" t="n"/>
      <c r="AK163" s="19" t="n"/>
      <c r="AL163" s="19" t="n"/>
      <c r="AM163" s="18" t="n"/>
      <c r="AN163" s="23" t="n"/>
    </row>
    <row r="164" ht="98.8" customHeight="1">
      <c r="A164" s="16" t="n"/>
      <c r="B164" s="16" t="inlineStr">
        <is>
          <t>NU02-12</t>
        </is>
      </c>
      <c r="C164" s="16" t="inlineStr">
        <is>
          <t>NU02</t>
        </is>
      </c>
      <c r="D164" s="16" t="inlineStr">
        <is>
          <t>Gruppenraum</t>
        </is>
      </c>
      <c r="E164" s="16" t="inlineStr">
        <is>
          <t>Pinolino Kindersitzgruppe rund, Holz</t>
        </is>
      </c>
      <c r="F164" s="17" t="n">
        <v>1</v>
      </c>
      <c r="G164" s="18" t="inlineStr">
        <is>
          <t>Runder Kindertisch mit vier angebauten, geschwungenen Sitzbänken, Nadelholz. Von Pinolino. Stand im Freien und ist verwittert.</t>
        </is>
      </c>
      <c r="H164" s="16" t="inlineStr">
        <is>
          <t>Kita-Ausstattung</t>
        </is>
      </c>
      <c r="I164" s="16" t="n"/>
      <c r="J164" s="16" t="inlineStr">
        <is>
          <t>B</t>
        </is>
      </c>
      <c r="K164" s="16" t="inlineStr">
        <is>
          <t>Stück</t>
        </is>
      </c>
      <c r="L164" s="19" t="n"/>
      <c r="M164" s="16" t="inlineStr">
        <is>
          <t>gebraucht</t>
        </is>
      </c>
      <c r="N164" s="17" t="n"/>
      <c r="O164" s="20">
        <f>F164-IF(N164="",0,N164)</f>
        <v/>
      </c>
      <c r="P164" s="19" t="inlineStr">
        <is>
          <t>ja</t>
        </is>
      </c>
      <c r="Q164" s="19" t="n"/>
      <c r="R164" s="21" t="n"/>
      <c r="S164" s="21" t="n">
        <v>50</v>
      </c>
      <c r="T164" s="19" t="inlineStr">
        <is>
          <t>Fix</t>
        </is>
      </c>
      <c r="U164" s="19" t="inlineStr">
        <is>
          <t>ok</t>
        </is>
      </c>
      <c r="V164" s="22">
        <f>O164*S164</f>
        <v/>
      </c>
      <c r="W164" s="16" t="inlineStr">
        <is>
          <t>nur Abholung</t>
        </is>
      </c>
      <c r="X164" s="16" t="inlineStr">
        <is>
          <t>F-154</t>
        </is>
      </c>
      <c r="Y164" s="19" t="inlineStr">
        <is>
          <t>ja</t>
        </is>
      </c>
      <c r="Z164" s="19" t="inlineStr">
        <is>
          <t>verfügbar</t>
        </is>
      </c>
      <c r="AA164" s="19" t="inlineStr">
        <is>
          <t>Pinolino</t>
        </is>
      </c>
      <c r="AB164" s="19" t="n"/>
      <c r="AC164" s="19" t="n"/>
      <c r="AD164" s="19" t="n"/>
      <c r="AE164" s="21" t="n"/>
      <c r="AF164" s="22">
        <f>IF(N164="","",N164*AE164)</f>
        <v/>
      </c>
      <c r="AG164" s="19" t="n"/>
      <c r="AH164" s="19" t="n"/>
      <c r="AI164" s="19" t="n"/>
      <c r="AJ164" s="19" t="n"/>
      <c r="AK164" s="19" t="n"/>
      <c r="AL164" s="19" t="n"/>
      <c r="AM164" s="18" t="n"/>
      <c r="AN164" s="23" t="n"/>
    </row>
    <row r="165" ht="98.8" customHeight="1">
      <c r="A165" s="16" t="n"/>
      <c r="B165" s="16" t="inlineStr">
        <is>
          <t>NU02-13</t>
        </is>
      </c>
      <c r="C165" s="16" t="inlineStr">
        <is>
          <t>NU02</t>
        </is>
      </c>
      <c r="D165" s="16" t="inlineStr">
        <is>
          <t>Gruppenraum</t>
        </is>
      </c>
      <c r="E165" s="16" t="inlineStr">
        <is>
          <t>IKEA Mammut Kindertisch mit vier Stühlen</t>
        </is>
      </c>
      <c r="F165" s="17" t="n">
        <v>1</v>
      </c>
      <c r="G165" s="18" t="inlineStr">
        <is>
          <t>Kindertisch und vier Kinderstühle aus weißem Kunststoff, IKEA Mammut. Stand im Freien, Oberflächen verschmutzt und stumpf.</t>
        </is>
      </c>
      <c r="H165" s="16" t="inlineStr">
        <is>
          <t>Kita-Ausstattung</t>
        </is>
      </c>
      <c r="I165" s="16" t="n"/>
      <c r="J165" s="16" t="inlineStr">
        <is>
          <t>B</t>
        </is>
      </c>
      <c r="K165" s="16" t="inlineStr">
        <is>
          <t>Set</t>
        </is>
      </c>
      <c r="L165" s="19" t="n"/>
      <c r="M165" s="16" t="inlineStr">
        <is>
          <t>stark gebraucht</t>
        </is>
      </c>
      <c r="N165" s="17" t="n"/>
      <c r="O165" s="20">
        <f>F165-IF(N165="",0,N165)</f>
        <v/>
      </c>
      <c r="P165" s="19" t="inlineStr">
        <is>
          <t>ja</t>
        </is>
      </c>
      <c r="Q165" s="19" t="n"/>
      <c r="R165" s="21" t="n"/>
      <c r="S165" s="21" t="n">
        <v>35</v>
      </c>
      <c r="T165" s="19" t="inlineStr">
        <is>
          <t>Fix</t>
        </is>
      </c>
      <c r="U165" s="19" t="inlineStr">
        <is>
          <t>ok</t>
        </is>
      </c>
      <c r="V165" s="22">
        <f>O165*S165</f>
        <v/>
      </c>
      <c r="W165" s="16" t="inlineStr">
        <is>
          <t>nur Abholung</t>
        </is>
      </c>
      <c r="X165" s="16" t="inlineStr">
        <is>
          <t>F-157</t>
        </is>
      </c>
      <c r="Y165" s="19" t="inlineStr">
        <is>
          <t>ja</t>
        </is>
      </c>
      <c r="Z165" s="19" t="inlineStr">
        <is>
          <t>reserviert</t>
        </is>
      </c>
      <c r="AA165" s="19" t="inlineStr">
        <is>
          <t>IKEA</t>
        </is>
      </c>
      <c r="AB165" s="19" t="n"/>
      <c r="AC165" s="19" t="inlineStr">
        <is>
          <t>Webkatalog</t>
        </is>
      </c>
      <c r="AD165" s="19" t="inlineStr">
        <is>
          <t>Carina Reichmann</t>
        </is>
      </c>
      <c r="AE165" s="21" t="n"/>
      <c r="AF165" s="22">
        <f>IF(N165="","",N165*AE165)</f>
        <v/>
      </c>
      <c r="AG165" s="19" t="n"/>
      <c r="AH165" s="19" t="n"/>
      <c r="AI165" s="19" t="inlineStr">
        <is>
          <t>4000139</t>
        </is>
      </c>
      <c r="AJ165" s="19" t="n"/>
      <c r="AK165" s="19" t="n"/>
      <c r="AL165" s="19" t="inlineStr">
        <is>
          <t>03.11.2026 09:30</t>
        </is>
      </c>
      <c r="AM165" s="18" t="inlineStr">
        <is>
          <t>1 Set</t>
        </is>
      </c>
      <c r="AN165" s="23" t="n"/>
    </row>
    <row r="166" ht="98.8" customHeight="1">
      <c r="A166" s="16" t="n"/>
      <c r="B166" s="16" t="inlineStr">
        <is>
          <t>NU02-14</t>
        </is>
      </c>
      <c r="C166" s="16" t="inlineStr">
        <is>
          <t>NU02</t>
        </is>
      </c>
      <c r="D166" s="16" t="inlineStr">
        <is>
          <t>Gruppenraum</t>
        </is>
      </c>
      <c r="E166" s="16" t="inlineStr">
        <is>
          <t>IKEA Mammut Kinderstuhl, verschiedene Farben</t>
        </is>
      </c>
      <c r="F166" s="17" t="n">
        <v>3</v>
      </c>
      <c r="G166" s="18" t="inlineStr">
        <is>
          <t>Kinderstuhl aus Kunststoff, IKEA Mammut, in verschiedenen Farben. Stand im Freien, Farben deutlich ausgeblichen.</t>
        </is>
      </c>
      <c r="H166" s="16" t="inlineStr">
        <is>
          <t>Kita-Ausstattung</t>
        </is>
      </c>
      <c r="I166" s="16" t="n"/>
      <c r="J166" s="16" t="inlineStr">
        <is>
          <t>C</t>
        </is>
      </c>
      <c r="K166" s="16" t="inlineStr">
        <is>
          <t>Stück</t>
        </is>
      </c>
      <c r="L166" s="19" t="n"/>
      <c r="M166" s="16" t="inlineStr">
        <is>
          <t>stark gebraucht</t>
        </is>
      </c>
      <c r="N166" s="17" t="n"/>
      <c r="O166" s="20">
        <f>F166-IF(N166="",0,N166)</f>
        <v/>
      </c>
      <c r="P166" s="19" t="inlineStr">
        <is>
          <t>ja</t>
        </is>
      </c>
      <c r="Q166" s="19" t="n"/>
      <c r="R166" s="21" t="n"/>
      <c r="S166" s="21" t="n">
        <v>5</v>
      </c>
      <c r="T166" s="19" t="inlineStr">
        <is>
          <t>Fix</t>
        </is>
      </c>
      <c r="U166" s="19" t="inlineStr">
        <is>
          <t>ok</t>
        </is>
      </c>
      <c r="V166" s="22">
        <f>O166*S166</f>
        <v/>
      </c>
      <c r="W166" s="16" t="inlineStr">
        <is>
          <t>nur Abholung</t>
        </is>
      </c>
      <c r="X166" s="16" t="inlineStr">
        <is>
          <t>F-158</t>
        </is>
      </c>
      <c r="Y166" s="19" t="inlineStr">
        <is>
          <t>ja</t>
        </is>
      </c>
      <c r="Z166" s="19" t="inlineStr">
        <is>
          <t>verfügbar</t>
        </is>
      </c>
      <c r="AA166" s="19" t="inlineStr">
        <is>
          <t>IKEA</t>
        </is>
      </c>
      <c r="AB166" s="19" t="n"/>
      <c r="AC166" s="19" t="n"/>
      <c r="AD166" s="19" t="n"/>
      <c r="AE166" s="21" t="n"/>
      <c r="AF166" s="22">
        <f>IF(N166="","",N166*AE166)</f>
        <v/>
      </c>
      <c r="AG166" s="19" t="n"/>
      <c r="AH166" s="19" t="n"/>
      <c r="AI166" s="19" t="n"/>
      <c r="AJ166" s="19" t="n"/>
      <c r="AK166" s="19" t="n"/>
      <c r="AL166" s="19" t="n"/>
      <c r="AM166" s="18" t="inlineStr">
        <is>
          <t>2xRosa 1xGrün</t>
        </is>
      </c>
      <c r="AN166" s="23" t="inlineStr">
        <is>
          <t>Insgesamt stehen 68 Mammut-Kinderstühle zum Verkauf: 20 rot (TE02-09), 20 weiß (TE02-13 und GA01-06), 16 grün (TE02-10 und NU02-14), 6 rosa (TE02-14, GA01-08 und NU02-14) und 6 blau (GA01-07).</t>
        </is>
      </c>
    </row>
    <row r="167" ht="98.8" customHeight="1">
      <c r="A167" s="16" t="n"/>
      <c r="B167" s="16" t="inlineStr">
        <is>
          <t>NU02-15</t>
        </is>
      </c>
      <c r="C167" s="16" t="inlineStr">
        <is>
          <t>NU02</t>
        </is>
      </c>
      <c r="D167" s="16" t="inlineStr">
        <is>
          <t>Gruppenraum</t>
        </is>
      </c>
      <c r="E167" s="16" t="inlineStr">
        <is>
          <t>Ablagetisch Bambus mit Wanne</t>
        </is>
      </c>
      <c r="F167" s="17" t="n">
        <v>1</v>
      </c>
      <c r="G167" s="18" t="inlineStr">
        <is>
          <t>Schmales Gestell aus Bambus mit Lattenboden und aufgelegter weißer Wanne. Im Haus als Aufbewahrung und Servierwagen genutzt. 84x24cm; Höhe: 70cm</t>
        </is>
      </c>
      <c r="H167" s="16" t="inlineStr">
        <is>
          <t>Möbel</t>
        </is>
      </c>
      <c r="I167" s="16" t="n"/>
      <c r="J167" s="16" t="inlineStr">
        <is>
          <t>B</t>
        </is>
      </c>
      <c r="K167" s="16" t="inlineStr">
        <is>
          <t>Stück</t>
        </is>
      </c>
      <c r="L167" s="19" t="n"/>
      <c r="M167" s="16" t="inlineStr">
        <is>
          <t>gebraucht</t>
        </is>
      </c>
      <c r="N167" s="17" t="n"/>
      <c r="O167" s="20">
        <f>F167-IF(N167="",0,N167)</f>
        <v/>
      </c>
      <c r="P167" s="19" t="inlineStr">
        <is>
          <t>ja</t>
        </is>
      </c>
      <c r="Q167" s="19" t="n"/>
      <c r="R167" s="21" t="n"/>
      <c r="S167" s="21" t="n">
        <v>30</v>
      </c>
      <c r="T167" s="19" t="inlineStr">
        <is>
          <t>Fix</t>
        </is>
      </c>
      <c r="U167" s="19" t="inlineStr">
        <is>
          <t>ok</t>
        </is>
      </c>
      <c r="V167" s="22">
        <f>O167*S167</f>
        <v/>
      </c>
      <c r="W167" s="16" t="inlineStr">
        <is>
          <t>nur Abholung</t>
        </is>
      </c>
      <c r="X167" s="16" t="inlineStr">
        <is>
          <t>F-160</t>
        </is>
      </c>
      <c r="Y167" s="19" t="inlineStr">
        <is>
          <t>ja</t>
        </is>
      </c>
      <c r="Z167" s="19" t="inlineStr">
        <is>
          <t>verfügbar</t>
        </is>
      </c>
      <c r="AA167" s="19" t="n"/>
      <c r="AB167" s="19" t="n"/>
      <c r="AC167" s="19" t="n"/>
      <c r="AD167" s="19" t="n"/>
      <c r="AE167" s="21" t="n"/>
      <c r="AF167" s="22">
        <f>IF(N167="","",N167*AE167)</f>
        <v/>
      </c>
      <c r="AG167" s="19" t="n"/>
      <c r="AH167" s="19" t="n"/>
      <c r="AI167" s="19" t="n"/>
      <c r="AJ167" s="19" t="n"/>
      <c r="AK167" s="19" t="n"/>
      <c r="AL167" s="19" t="n"/>
      <c r="AM167" s="18" t="n"/>
      <c r="AN167" s="23" t="n"/>
    </row>
    <row r="168" ht="98.8" customHeight="1">
      <c r="A168" s="16" t="n"/>
      <c r="B168" s="16" t="inlineStr">
        <is>
          <t>NU02-16</t>
        </is>
      </c>
      <c r="C168" s="16" t="inlineStr">
        <is>
          <t>NU02</t>
        </is>
      </c>
      <c r="D168" s="16" t="inlineStr">
        <is>
          <t>Gruppenraum</t>
        </is>
      </c>
      <c r="E168" s="16" t="inlineStr">
        <is>
          <t>Wandregal beige, lang</t>
        </is>
      </c>
      <c r="F168" s="17" t="n">
        <v>3</v>
      </c>
      <c r="G168" s="18" t="inlineStr">
        <is>
          <t>Langes Wandregal mit hoher Rückkante, beige beschichtet. 120x25cm</t>
        </is>
      </c>
      <c r="H168" s="16" t="inlineStr">
        <is>
          <t>Möbel</t>
        </is>
      </c>
      <c r="I168" s="16" t="n"/>
      <c r="J168" s="16" t="inlineStr">
        <is>
          <t>C</t>
        </is>
      </c>
      <c r="K168" s="16" t="inlineStr">
        <is>
          <t>Stück</t>
        </is>
      </c>
      <c r="L168" s="19" t="n"/>
      <c r="M168" s="16" t="inlineStr">
        <is>
          <t>gebraucht</t>
        </is>
      </c>
      <c r="N168" s="17" t="n"/>
      <c r="O168" s="20">
        <f>F168-IF(N168="",0,N168)</f>
        <v/>
      </c>
      <c r="P168" s="19" t="inlineStr">
        <is>
          <t>ja</t>
        </is>
      </c>
      <c r="Q168" s="19" t="n"/>
      <c r="R168" s="21" t="n"/>
      <c r="S168" s="21" t="n">
        <v>15</v>
      </c>
      <c r="T168" s="19" t="inlineStr">
        <is>
          <t>Fix</t>
        </is>
      </c>
      <c r="U168" s="19" t="inlineStr">
        <is>
          <t>ok</t>
        </is>
      </c>
      <c r="V168" s="22">
        <f>O168*S168</f>
        <v/>
      </c>
      <c r="W168" s="16" t="inlineStr">
        <is>
          <t>nur Abholung</t>
        </is>
      </c>
      <c r="X168" s="16" t="inlineStr">
        <is>
          <t>F-161</t>
        </is>
      </c>
      <c r="Y168" s="19" t="inlineStr">
        <is>
          <t>ja</t>
        </is>
      </c>
      <c r="Z168" s="19" t="inlineStr">
        <is>
          <t>verfügbar</t>
        </is>
      </c>
      <c r="AA168" s="19" t="n"/>
      <c r="AB168" s="19" t="n"/>
      <c r="AC168" s="19" t="n"/>
      <c r="AD168" s="19" t="n"/>
      <c r="AE168" s="21" t="n"/>
      <c r="AF168" s="22">
        <f>IF(N168="","",N168*AE168)</f>
        <v/>
      </c>
      <c r="AG168" s="19" t="n"/>
      <c r="AH168" s="19" t="n"/>
      <c r="AI168" s="19" t="n"/>
      <c r="AJ168" s="19" t="n"/>
      <c r="AK168" s="19" t="n"/>
      <c r="AL168" s="19" t="n"/>
      <c r="AM168" s="18" t="n"/>
      <c r="AN168" s="23" t="n"/>
    </row>
    <row r="169" ht="98.8" customHeight="1">
      <c r="A169" s="16" t="n"/>
      <c r="B169" s="16" t="inlineStr">
        <is>
          <t>NU02-17</t>
        </is>
      </c>
      <c r="C169" s="16" t="inlineStr">
        <is>
          <t>NU02</t>
        </is>
      </c>
      <c r="D169" s="16" t="inlineStr">
        <is>
          <t>Gruppenraum</t>
        </is>
      </c>
      <c r="E169" s="16" t="inlineStr">
        <is>
          <t>Wandregal weiß, kurz</t>
        </is>
      </c>
      <c r="F169" s="17" t="n">
        <v>2</v>
      </c>
      <c r="G169" s="18" t="inlineStr">
        <is>
          <t>Kurzes Wandregal mit Rückkante, weiß beschichtet, sichtbar verschraubt.</t>
        </is>
      </c>
      <c r="H169" s="16" t="inlineStr">
        <is>
          <t>Möbel</t>
        </is>
      </c>
      <c r="I169" s="16" t="n"/>
      <c r="J169" s="16" t="inlineStr">
        <is>
          <t>C</t>
        </is>
      </c>
      <c r="K169" s="16" t="inlineStr">
        <is>
          <t>Stück</t>
        </is>
      </c>
      <c r="L169" s="19" t="n"/>
      <c r="M169" s="16" t="inlineStr">
        <is>
          <t>gebraucht</t>
        </is>
      </c>
      <c r="N169" s="17" t="n"/>
      <c r="O169" s="20">
        <f>F169-IF(N169="",0,N169)</f>
        <v/>
      </c>
      <c r="P169" s="19" t="inlineStr">
        <is>
          <t>ja</t>
        </is>
      </c>
      <c r="Q169" s="19" t="n"/>
      <c r="R169" s="21" t="n"/>
      <c r="S169" s="21" t="n">
        <v>10</v>
      </c>
      <c r="T169" s="19" t="inlineStr">
        <is>
          <t>Fix</t>
        </is>
      </c>
      <c r="U169" s="19" t="inlineStr">
        <is>
          <t>ok</t>
        </is>
      </c>
      <c r="V169" s="22">
        <f>O169*S169</f>
        <v/>
      </c>
      <c r="W169" s="16" t="inlineStr">
        <is>
          <t>nur Abholung</t>
        </is>
      </c>
      <c r="X169" s="16" t="inlineStr">
        <is>
          <t>F-162</t>
        </is>
      </c>
      <c r="Y169" s="19" t="inlineStr">
        <is>
          <t>ja</t>
        </is>
      </c>
      <c r="Z169" s="19" t="inlineStr">
        <is>
          <t>verfügbar</t>
        </is>
      </c>
      <c r="AA169" s="19" t="n"/>
      <c r="AB169" s="19" t="n"/>
      <c r="AC169" s="19" t="n"/>
      <c r="AD169" s="19" t="n"/>
      <c r="AE169" s="21" t="n"/>
      <c r="AF169" s="22">
        <f>IF(N169="","",N169*AE169)</f>
        <v/>
      </c>
      <c r="AG169" s="19" t="n"/>
      <c r="AH169" s="19" t="n"/>
      <c r="AI169" s="19" t="n"/>
      <c r="AJ169" s="19" t="n"/>
      <c r="AK169" s="19" t="n"/>
      <c r="AL169" s="19" t="n"/>
      <c r="AM169" s="18" t="n"/>
      <c r="AN169" s="23" t="n"/>
    </row>
    <row r="170" ht="98.8" customHeight="1">
      <c r="A170" s="16" t="n"/>
      <c r="B170" s="16" t="inlineStr">
        <is>
          <t>NU02-18</t>
        </is>
      </c>
      <c r="C170" s="16" t="inlineStr">
        <is>
          <t>NU02</t>
        </is>
      </c>
      <c r="D170" s="16" t="inlineStr">
        <is>
          <t>Gruppenraum</t>
        </is>
      </c>
      <c r="E170" s="16" t="inlineStr">
        <is>
          <t>Vitra Eames Elephant, 2x große Ausführung und 1x kleine Ausführung</t>
        </is>
      </c>
      <c r="F170" s="17" t="n">
        <v>3</v>
      </c>
      <c r="G170" s="18" t="inlineStr">
        <is>
          <t>Eames Elephant von Vitra, Entwurf Charles und Ray Eames 1945: Sitz- und Spieltier in Elefantenform aus Kunststoff, große Ausführung. An der Flanke ein rundes Metallplättchen mit der Prägung "Design: Charles &amp; Ray Eames, 1945 – © Eames Office – www.vitra.com – Elephant". Ein weißes und zwei schwarze Exemplare, alle mit Gebrauchsspuren</t>
        </is>
      </c>
      <c r="H170" s="16" t="inlineStr">
        <is>
          <t>Deko</t>
        </is>
      </c>
      <c r="I170" s="16" t="n"/>
      <c r="J170" s="16" t="inlineStr">
        <is>
          <t>A</t>
        </is>
      </c>
      <c r="K170" s="16" t="inlineStr">
        <is>
          <t>Stück</t>
        </is>
      </c>
      <c r="L170" s="19" t="n"/>
      <c r="M170" s="16" t="inlineStr">
        <is>
          <t>gebraucht</t>
        </is>
      </c>
      <c r="N170" s="17" t="n"/>
      <c r="O170" s="20">
        <f>F170-IF(N170="",0,N170)</f>
        <v/>
      </c>
      <c r="P170" s="19" t="inlineStr">
        <is>
          <t>ja</t>
        </is>
      </c>
      <c r="Q170" s="19" t="n"/>
      <c r="R170" s="21" t="n"/>
      <c r="S170" s="21" t="n">
        <v>220</v>
      </c>
      <c r="T170" s="19" t="inlineStr">
        <is>
          <t>VHB</t>
        </is>
      </c>
      <c r="U170" s="19" t="inlineStr">
        <is>
          <t>ok</t>
        </is>
      </c>
      <c r="V170" s="22">
        <f>O170*S170</f>
        <v/>
      </c>
      <c r="W170" s="16" t="inlineStr">
        <is>
          <t>nur Abholung</t>
        </is>
      </c>
      <c r="X170" s="16" t="inlineStr">
        <is>
          <t>F-163</t>
        </is>
      </c>
      <c r="Y170" s="19" t="inlineStr">
        <is>
          <t>ja</t>
        </is>
      </c>
      <c r="Z170" s="19" t="inlineStr">
        <is>
          <t>verfügbar</t>
        </is>
      </c>
      <c r="AA170" s="19" t="inlineStr">
        <is>
          <t>Vitra</t>
        </is>
      </c>
      <c r="AB170" s="19" t="inlineStr">
        <is>
          <t>Designklassiker</t>
        </is>
      </c>
      <c r="AC170" s="19" t="n"/>
      <c r="AD170" s="19" t="n"/>
      <c r="AE170" s="21" t="n"/>
      <c r="AF170" s="22">
        <f>IF(N170="","",N170*AE170)</f>
        <v/>
      </c>
      <c r="AG170" s="19" t="n"/>
      <c r="AH170" s="19" t="n"/>
      <c r="AI170" s="19" t="n"/>
      <c r="AJ170" s="19" t="n"/>
      <c r="AK170" s="19" t="n"/>
      <c r="AL170" s="19" t="n"/>
      <c r="AM170" s="18" t="inlineStr">
        <is>
          <t>1x Weiß 1xSchwarz sowie 1xschwarz klein</t>
        </is>
      </c>
      <c r="AN170" s="23" t="inlineStr">
        <is>
          <t>Das Plättchen am schwarzen Exemplar ist auf Foto F-486 zu sehen, das am weißen auf Foto F-488. Die kleine Ausführung steht unter NU02-25.</t>
        </is>
      </c>
    </row>
    <row r="171" ht="98.8" customHeight="1">
      <c r="A171" s="16" t="n"/>
      <c r="B171" s="16" t="inlineStr">
        <is>
          <t>NU02-19</t>
        </is>
      </c>
      <c r="C171" s="16" t="inlineStr">
        <is>
          <t>NU02</t>
        </is>
      </c>
      <c r="D171" s="16" t="inlineStr">
        <is>
          <t>Gruppenraum</t>
        </is>
      </c>
      <c r="E171" s="16" t="inlineStr">
        <is>
          <t>Schrank weiß, zwei Türen</t>
        </is>
      </c>
      <c r="F171" s="17" t="n">
        <v>1</v>
      </c>
      <c r="G171" s="18" t="inlineStr">
        <is>
          <t>Hoher Schrank in Weiß mit zwei Türen und schwarzen Griffmulden, Breite: 60cm; Tiefe 51cm Höhe 195cm</t>
        </is>
      </c>
      <c r="H171" s="16" t="inlineStr">
        <is>
          <t>Möbel</t>
        </is>
      </c>
      <c r="I171" s="16" t="n"/>
      <c r="J171" s="16" t="inlineStr">
        <is>
          <t>B</t>
        </is>
      </c>
      <c r="K171" s="16" t="inlineStr">
        <is>
          <t>Stück</t>
        </is>
      </c>
      <c r="L171" s="19" t="n"/>
      <c r="M171" s="16" t="inlineStr">
        <is>
          <t>gebraucht</t>
        </is>
      </c>
      <c r="N171" s="17" t="n"/>
      <c r="O171" s="20">
        <f>F171-IF(N171="",0,N171)</f>
        <v/>
      </c>
      <c r="P171" s="19" t="inlineStr">
        <is>
          <t>ja</t>
        </is>
      </c>
      <c r="Q171" s="19" t="n"/>
      <c r="R171" s="21" t="n"/>
      <c r="S171" s="21" t="n">
        <v>50</v>
      </c>
      <c r="T171" s="19" t="inlineStr">
        <is>
          <t>Fix</t>
        </is>
      </c>
      <c r="U171" s="19" t="inlineStr">
        <is>
          <t>ok</t>
        </is>
      </c>
      <c r="V171" s="22">
        <f>O171*S171</f>
        <v/>
      </c>
      <c r="W171" s="16" t="inlineStr">
        <is>
          <t>nur Abholung</t>
        </is>
      </c>
      <c r="X171" s="16" t="inlineStr">
        <is>
          <t>F-165</t>
        </is>
      </c>
      <c r="Y171" s="19" t="inlineStr">
        <is>
          <t>ja</t>
        </is>
      </c>
      <c r="Z171" s="19" t="inlineStr">
        <is>
          <t>verfügbar</t>
        </is>
      </c>
      <c r="AA171" s="19" t="n"/>
      <c r="AB171" s="19" t="n"/>
      <c r="AC171" s="19" t="n"/>
      <c r="AD171" s="19" t="n"/>
      <c r="AE171" s="21" t="n"/>
      <c r="AF171" s="22">
        <f>IF(N171="","",N171*AE171)</f>
        <v/>
      </c>
      <c r="AG171" s="19" t="n"/>
      <c r="AH171" s="19" t="n"/>
      <c r="AI171" s="19" t="n"/>
      <c r="AJ171" s="19" t="n"/>
      <c r="AK171" s="19" t="n"/>
      <c r="AL171" s="19" t="n"/>
      <c r="AM171" s="18" t="n"/>
      <c r="AN171" s="23" t="inlineStr">
        <is>
          <t>Foto F-167 zeigt ihn neben NU02-20, das gibt die Größe.</t>
        </is>
      </c>
    </row>
    <row r="172" ht="98.8" customHeight="1">
      <c r="A172" s="16" t="n"/>
      <c r="B172" s="16" t="inlineStr">
        <is>
          <t>NU02-20</t>
        </is>
      </c>
      <c r="C172" s="16" t="inlineStr">
        <is>
          <t>NU02</t>
        </is>
      </c>
      <c r="D172" s="16" t="inlineStr">
        <is>
          <t>Gruppenraum</t>
        </is>
      </c>
      <c r="E172" s="16" t="inlineStr">
        <is>
          <t>Schrank weiß mit zwei Schubladen</t>
        </is>
      </c>
      <c r="F172" s="17" t="n">
        <v>1</v>
      </c>
      <c r="G172" s="18" t="inlineStr">
        <is>
          <t>Schrank in Weiß mit zwei Türen oben und zwei großen Schubladen mit ovalen Griffmulden darunter,  Breite: 60cm; Tiefe 51cm Höhe 195cm</t>
        </is>
      </c>
      <c r="H172" s="16" t="inlineStr">
        <is>
          <t>Möbel</t>
        </is>
      </c>
      <c r="I172" s="16" t="n"/>
      <c r="J172" s="16" t="inlineStr">
        <is>
          <t>B</t>
        </is>
      </c>
      <c r="K172" s="16" t="inlineStr">
        <is>
          <t>Stück</t>
        </is>
      </c>
      <c r="L172" s="19" t="n"/>
      <c r="M172" s="16" t="inlineStr">
        <is>
          <t>gebraucht</t>
        </is>
      </c>
      <c r="N172" s="17" t="n"/>
      <c r="O172" s="20">
        <f>F172-IF(N172="",0,N172)</f>
        <v/>
      </c>
      <c r="P172" s="19" t="inlineStr">
        <is>
          <t>ja</t>
        </is>
      </c>
      <c r="Q172" s="19" t="n"/>
      <c r="R172" s="21" t="n"/>
      <c r="S172" s="21" t="n">
        <v>50</v>
      </c>
      <c r="T172" s="19" t="inlineStr">
        <is>
          <t>Fix</t>
        </is>
      </c>
      <c r="U172" s="19" t="inlineStr">
        <is>
          <t>ok</t>
        </is>
      </c>
      <c r="V172" s="22">
        <f>O172*S172</f>
        <v/>
      </c>
      <c r="W172" s="16" t="inlineStr">
        <is>
          <t>nur Abholung</t>
        </is>
      </c>
      <c r="X172" s="16" t="inlineStr">
        <is>
          <t>F-166</t>
        </is>
      </c>
      <c r="Y172" s="19" t="inlineStr">
        <is>
          <t>ja</t>
        </is>
      </c>
      <c r="Z172" s="19" t="inlineStr">
        <is>
          <t>verfügbar</t>
        </is>
      </c>
      <c r="AA172" s="19" t="n"/>
      <c r="AB172" s="19" t="n"/>
      <c r="AC172" s="19" t="n"/>
      <c r="AD172" s="19" t="n"/>
      <c r="AE172" s="21" t="n"/>
      <c r="AF172" s="22">
        <f>IF(N172="","",N172*AE172)</f>
        <v/>
      </c>
      <c r="AG172" s="19" t="n"/>
      <c r="AH172" s="19" t="n"/>
      <c r="AI172" s="19" t="n"/>
      <c r="AJ172" s="19" t="n"/>
      <c r="AK172" s="19" t="n"/>
      <c r="AL172" s="19" t="n"/>
      <c r="AM172" s="18" t="n"/>
      <c r="AN172" s="23" t="inlineStr">
        <is>
          <t>Foto F-167 zeigt ihn neben NU02-19, das gibt die Größe.</t>
        </is>
      </c>
    </row>
    <row r="173" ht="98.8" customHeight="1">
      <c r="A173" s="16" t="n"/>
      <c r="B173" s="16" t="inlineStr">
        <is>
          <t>NU02-21</t>
        </is>
      </c>
      <c r="C173" s="16" t="inlineStr">
        <is>
          <t>NU02</t>
        </is>
      </c>
      <c r="D173" s="16" t="inlineStr">
        <is>
          <t>Gruppenraum</t>
        </is>
      </c>
      <c r="E173" s="16" t="inlineStr">
        <is>
          <t>Regal weiß, hoch, drei Fächer</t>
        </is>
      </c>
      <c r="F173" s="17" t="n">
        <v>1</v>
      </c>
      <c r="G173" s="18" t="inlineStr">
        <is>
          <t>Hohes offenes Regal in Weiß mit drei Fächern und verstellbaren Böden. Die Rückwand ist auf Höhe des mittleren Bodens ausgebrochen. 50x60; Höhe 130cm</t>
        </is>
      </c>
      <c r="H173" s="16" t="inlineStr">
        <is>
          <t>Möbel</t>
        </is>
      </c>
      <c r="I173" s="16" t="n"/>
      <c r="J173" s="16" t="inlineStr">
        <is>
          <t>C</t>
        </is>
      </c>
      <c r="K173" s="16" t="inlineStr">
        <is>
          <t>Stück</t>
        </is>
      </c>
      <c r="L173" s="19" t="n"/>
      <c r="M173" s="16" t="inlineStr">
        <is>
          <t>stark gebraucht</t>
        </is>
      </c>
      <c r="N173" s="17" t="n"/>
      <c r="O173" s="20">
        <f>F173-IF(N173="",0,N173)</f>
        <v/>
      </c>
      <c r="P173" s="19" t="inlineStr">
        <is>
          <t>ja</t>
        </is>
      </c>
      <c r="Q173" s="19" t="n"/>
      <c r="R173" s="21" t="n"/>
      <c r="S173" s="21" t="n">
        <v>40</v>
      </c>
      <c r="T173" s="19" t="inlineStr">
        <is>
          <t>Fix</t>
        </is>
      </c>
      <c r="U173" s="19" t="inlineStr">
        <is>
          <t>ok</t>
        </is>
      </c>
      <c r="V173" s="22">
        <f>O173*S173</f>
        <v/>
      </c>
      <c r="W173" s="16" t="inlineStr">
        <is>
          <t>nur Abholung</t>
        </is>
      </c>
      <c r="X173" s="16" t="inlineStr">
        <is>
          <t>F-168</t>
        </is>
      </c>
      <c r="Y173" s="19" t="inlineStr">
        <is>
          <t>ja</t>
        </is>
      </c>
      <c r="Z173" s="19" t="inlineStr">
        <is>
          <t>verfügbar</t>
        </is>
      </c>
      <c r="AA173" s="19" t="n"/>
      <c r="AB173" s="19" t="n"/>
      <c r="AC173" s="19" t="n"/>
      <c r="AD173" s="19" t="n"/>
      <c r="AE173" s="21" t="n"/>
      <c r="AF173" s="22">
        <f>IF(N173="","",N173*AE173)</f>
        <v/>
      </c>
      <c r="AG173" s="19" t="n"/>
      <c r="AH173" s="19" t="n"/>
      <c r="AI173" s="19" t="n"/>
      <c r="AJ173" s="19" t="n"/>
      <c r="AK173" s="19" t="n"/>
      <c r="AL173" s="19" t="n"/>
      <c r="AM173" s="18" t="n"/>
      <c r="AN173" s="23" t="n"/>
    </row>
    <row r="174" ht="98.8" customHeight="1">
      <c r="A174" s="16" t="n"/>
      <c r="B174" s="16" t="inlineStr">
        <is>
          <t>NU02-22</t>
        </is>
      </c>
      <c r="C174" s="16" t="inlineStr">
        <is>
          <t>NU02</t>
        </is>
      </c>
      <c r="D174" s="16" t="inlineStr">
        <is>
          <t>Gruppenraum</t>
        </is>
      </c>
      <c r="E174" s="16" t="inlineStr">
        <is>
          <t>Acrylbild schwarz-weiß, abstrakt</t>
        </is>
      </c>
      <c r="F174" s="17" t="n">
        <v>3</v>
      </c>
      <c r="G174" s="18" t="inlineStr">
        <is>
          <t>Acryl auf Leinwand, abstrakte schwarz-weiße Komposition mit breitem Pinselzug und Farbspritzern. Eigenarbeit einer Privatperson, 90x90cm</t>
        </is>
      </c>
      <c r="H174" s="16" t="inlineStr">
        <is>
          <t>Kunst</t>
        </is>
      </c>
      <c r="I174" s="16" t="n"/>
      <c r="J174" s="16" t="inlineStr">
        <is>
          <t>B</t>
        </is>
      </c>
      <c r="K174" s="16" t="inlineStr">
        <is>
          <t>Stück</t>
        </is>
      </c>
      <c r="L174" s="19" t="n"/>
      <c r="M174" s="16" t="inlineStr">
        <is>
          <t>gut</t>
        </is>
      </c>
      <c r="N174" s="17" t="n"/>
      <c r="O174" s="20">
        <f>F174-IF(N174="",0,N174)</f>
        <v/>
      </c>
      <c r="P174" s="19" t="inlineStr">
        <is>
          <t>ja</t>
        </is>
      </c>
      <c r="Q174" s="19" t="n"/>
      <c r="R174" s="21" t="n"/>
      <c r="S174" s="21" t="n">
        <v>80</v>
      </c>
      <c r="T174" s="19" t="inlineStr">
        <is>
          <t>Fix</t>
        </is>
      </c>
      <c r="U174" s="19" t="inlineStr">
        <is>
          <t>ok</t>
        </is>
      </c>
      <c r="V174" s="22">
        <f>O174*S174</f>
        <v/>
      </c>
      <c r="W174" s="16" t="inlineStr">
        <is>
          <t>nur Abholung</t>
        </is>
      </c>
      <c r="X174" s="16" t="inlineStr">
        <is>
          <t>F-169</t>
        </is>
      </c>
      <c r="Y174" s="19" t="inlineStr">
        <is>
          <t>ja</t>
        </is>
      </c>
      <c r="Z174" s="19" t="inlineStr">
        <is>
          <t>verfügbar</t>
        </is>
      </c>
      <c r="AA174" s="19" t="n"/>
      <c r="AB174" s="19" t="n"/>
      <c r="AC174" s="19" t="n"/>
      <c r="AD174" s="19" t="n"/>
      <c r="AE174" s="21" t="n"/>
      <c r="AF174" s="22">
        <f>IF(N174="","",N174*AE174)</f>
        <v/>
      </c>
      <c r="AG174" s="19" t="n"/>
      <c r="AH174" s="19" t="n"/>
      <c r="AI174" s="19" t="n"/>
      <c r="AJ174" s="19" t="n"/>
      <c r="AK174" s="19" t="n"/>
      <c r="AL174" s="19" t="n"/>
      <c r="AM174" s="18" t="n"/>
      <c r="AN174" s="23" t="inlineStr">
        <is>
          <t>3 Bilder in unterschiedlichen Formaten: ein großes quadratisches (abgebildet) und zwei kleinere im Querformat, siehe Foto F-170.</t>
        </is>
      </c>
    </row>
    <row r="175" ht="98.8" customHeight="1">
      <c r="A175" s="16" t="n"/>
      <c r="B175" s="16" t="inlineStr">
        <is>
          <t>NU02-23</t>
        </is>
      </c>
      <c r="C175" s="16" t="inlineStr">
        <is>
          <t>NU02</t>
        </is>
      </c>
      <c r="D175" s="16" t="inlineStr">
        <is>
          <t>Gruppenraum</t>
        </is>
      </c>
      <c r="E175" s="16" t="inlineStr">
        <is>
          <t>Kindertisch weiß aus vier Segmenten</t>
        </is>
      </c>
      <c r="F175" s="17" t="n">
        <v>1</v>
      </c>
      <c r="G175" s="18" t="inlineStr">
        <is>
          <t>Vier trapezförmige Tischsegmente für Kinder mit weißer Platte, Multiplex-Kante und verchromten Rundfüßen in Kinderhöhe. Zusammengestellt ergeben sie einen großen Gruppentisch, einzeln sind sie frei kombinierbar. Gesamtlänge 240cm; Breite 90cm;</t>
        </is>
      </c>
      <c r="H175" s="16" t="inlineStr">
        <is>
          <t>Möbel</t>
        </is>
      </c>
      <c r="I175" s="16" t="n"/>
      <c r="J175" s="16" t="inlineStr">
        <is>
          <t>A</t>
        </is>
      </c>
      <c r="K175" s="16" t="inlineStr">
        <is>
          <t>Set</t>
        </is>
      </c>
      <c r="L175" s="19" t="n"/>
      <c r="M175" s="16" t="inlineStr">
        <is>
          <t>gebraucht</t>
        </is>
      </c>
      <c r="N175" s="17" t="n"/>
      <c r="O175" s="20">
        <f>F175-IF(N175="",0,N175)</f>
        <v/>
      </c>
      <c r="P175" s="19" t="inlineStr">
        <is>
          <t>ja</t>
        </is>
      </c>
      <c r="Q175" s="19" t="n"/>
      <c r="R175" s="21" t="n"/>
      <c r="S175" s="21" t="n">
        <v>250</v>
      </c>
      <c r="T175" s="19" t="inlineStr">
        <is>
          <t>VHB</t>
        </is>
      </c>
      <c r="U175" s="19" t="inlineStr">
        <is>
          <t>ok</t>
        </is>
      </c>
      <c r="V175" s="22">
        <f>O175*S175</f>
        <v/>
      </c>
      <c r="W175" s="16" t="inlineStr">
        <is>
          <t>nur Abholung</t>
        </is>
      </c>
      <c r="X175" s="16" t="inlineStr">
        <is>
          <t>F-171</t>
        </is>
      </c>
      <c r="Y175" s="19" t="inlineStr">
        <is>
          <t>ja</t>
        </is>
      </c>
      <c r="Z175" s="19" t="inlineStr">
        <is>
          <t>verfügbar</t>
        </is>
      </c>
      <c r="AA175" s="19" t="n"/>
      <c r="AB175" s="19" t="n"/>
      <c r="AC175" s="19" t="n"/>
      <c r="AD175" s="19" t="n"/>
      <c r="AE175" s="21" t="n"/>
      <c r="AF175" s="22">
        <f>IF(N175="","",N175*AE175)</f>
        <v/>
      </c>
      <c r="AG175" s="19" t="n"/>
      <c r="AH175" s="19" t="n"/>
      <c r="AI175" s="19" t="n"/>
      <c r="AJ175" s="19" t="n"/>
      <c r="AK175" s="19" t="n"/>
      <c r="AL175" s="19" t="n"/>
      <c r="AM175" s="18" t="n"/>
      <c r="AN175" s="23" t="n"/>
    </row>
    <row r="176" ht="98.8" customHeight="1">
      <c r="A176" s="16" t="n"/>
      <c r="B176" s="16" t="inlineStr">
        <is>
          <t>NU02-24</t>
        </is>
      </c>
      <c r="C176" s="16" t="inlineStr">
        <is>
          <t>NU02</t>
        </is>
      </c>
      <c r="D176" s="16" t="inlineStr">
        <is>
          <t>Gruppenraum</t>
        </is>
      </c>
      <c r="E176" s="16" t="inlineStr">
        <is>
          <t>Regal weiß, niedrig, drei Fächer ohne Inhalt</t>
        </is>
      </c>
      <c r="F176" s="17" t="n">
        <v>1</v>
      </c>
      <c r="G176" s="18" t="inlineStr">
        <is>
          <t>Niedriges offenes Regal in Weiß mit grauem Boden auf Rundfüßen aus Metall, drei Fächer.85x40; Höhe: 90cm ohne Inhalt</t>
        </is>
      </c>
      <c r="H176" s="16" t="inlineStr">
        <is>
          <t>Möbel</t>
        </is>
      </c>
      <c r="I176" s="16" t="n"/>
      <c r="J176" s="16" t="inlineStr">
        <is>
          <t>B</t>
        </is>
      </c>
      <c r="K176" s="16" t="inlineStr">
        <is>
          <t>Stück</t>
        </is>
      </c>
      <c r="L176" s="19" t="n"/>
      <c r="M176" s="16" t="inlineStr">
        <is>
          <t>gebraucht</t>
        </is>
      </c>
      <c r="N176" s="17" t="n"/>
      <c r="O176" s="20">
        <f>F176-IF(N176="",0,N176)</f>
        <v/>
      </c>
      <c r="P176" s="19" t="inlineStr">
        <is>
          <t>ja</t>
        </is>
      </c>
      <c r="Q176" s="19" t="n"/>
      <c r="R176" s="21" t="n"/>
      <c r="S176" s="21" t="n">
        <v>35</v>
      </c>
      <c r="T176" s="19" t="inlineStr">
        <is>
          <t>Fix</t>
        </is>
      </c>
      <c r="U176" s="19" t="inlineStr">
        <is>
          <t>ok</t>
        </is>
      </c>
      <c r="V176" s="22">
        <f>O176*S176</f>
        <v/>
      </c>
      <c r="W176" s="16" t="inlineStr">
        <is>
          <t>nur Abholung</t>
        </is>
      </c>
      <c r="X176" s="16" t="inlineStr">
        <is>
          <t>F-172</t>
        </is>
      </c>
      <c r="Y176" s="19" t="inlineStr">
        <is>
          <t>ja</t>
        </is>
      </c>
      <c r="Z176" s="19" t="inlineStr">
        <is>
          <t>verfügbar</t>
        </is>
      </c>
      <c r="AA176" s="19" t="n"/>
      <c r="AB176" s="19" t="n"/>
      <c r="AC176" s="19" t="n"/>
      <c r="AD176" s="19" t="n"/>
      <c r="AE176" s="21" t="n"/>
      <c r="AF176" s="22">
        <f>IF(N176="","",N176*AE176)</f>
        <v/>
      </c>
      <c r="AG176" s="19" t="n"/>
      <c r="AH176" s="19" t="n"/>
      <c r="AI176" s="19" t="n"/>
      <c r="AJ176" s="19" t="n"/>
      <c r="AK176" s="19" t="n"/>
      <c r="AL176" s="19" t="n"/>
      <c r="AM176" s="18" t="n"/>
      <c r="AN176" s="23" t="n"/>
    </row>
    <row r="177" ht="98.8" customHeight="1">
      <c r="A177" s="16" t="n"/>
      <c r="B177" s="16" t="inlineStr">
        <is>
          <t>NU03-02</t>
        </is>
      </c>
      <c r="C177" s="16" t="inlineStr">
        <is>
          <t>NU03</t>
        </is>
      </c>
      <c r="D177" s="16" t="inlineStr">
        <is>
          <t>Schlafraum</t>
        </is>
      </c>
      <c r="E177" s="16" t="inlineStr">
        <is>
          <t>Stockbett weiß mit Absturzsicherung</t>
        </is>
      </c>
      <c r="F177" s="17" t="n">
        <v>16</v>
      </c>
      <c r="G177" s="18" t="inlineStr">
        <is>
          <t>Etagenbett vom Tischler, Ende 2019 als Sonderanfertigung gebaut: Multiplex, weiß melaminharzbeschichtet, mit sichtbaren Multiplex-Kanten, abgerundeten Ausschnitten und durchgehender Absturzsicherung oben. Liegefläche je 120x60 cm. Sehr solide und in gutem Zustand. Neupreis 726 €. Die Matratzen können auf Wunsch mitgenommen werden. 125x65; Höhe 140cm</t>
        </is>
      </c>
      <c r="H177" s="16" t="inlineStr">
        <is>
          <t>Kita-Ausstattung</t>
        </is>
      </c>
      <c r="I177" s="16" t="inlineStr">
        <is>
          <t>NE03-02, NE04-01</t>
        </is>
      </c>
      <c r="J177" s="16" t="inlineStr">
        <is>
          <t>A</t>
        </is>
      </c>
      <c r="K177" s="16" t="inlineStr">
        <is>
          <t>Stück</t>
        </is>
      </c>
      <c r="L177" s="19" t="n"/>
      <c r="M177" s="16" t="inlineStr">
        <is>
          <t>gut</t>
        </is>
      </c>
      <c r="N177" s="17" t="n"/>
      <c r="O177" s="20">
        <f>F177-IF(N177="",0,N177)</f>
        <v/>
      </c>
      <c r="P177" s="19" t="inlineStr">
        <is>
          <t>ja</t>
        </is>
      </c>
      <c r="Q177" s="19" t="n"/>
      <c r="R177" s="21" t="n"/>
      <c r="S177" s="21" t="n">
        <v>400</v>
      </c>
      <c r="T177" s="19" t="inlineStr">
        <is>
          <t>VHB</t>
        </is>
      </c>
      <c r="U177" s="19" t="inlineStr">
        <is>
          <t>ok</t>
        </is>
      </c>
      <c r="V177" s="22">
        <f>O177*S177</f>
        <v/>
      </c>
      <c r="W177" s="16" t="inlineStr">
        <is>
          <t>nur Abholung</t>
        </is>
      </c>
      <c r="X177" s="16" t="inlineStr">
        <is>
          <t>F-818</t>
        </is>
      </c>
      <c r="Y177" s="19" t="inlineStr">
        <is>
          <t>ja</t>
        </is>
      </c>
      <c r="Z177" s="19" t="inlineStr">
        <is>
          <t>verfügbar</t>
        </is>
      </c>
      <c r="AA177" s="19" t="n"/>
      <c r="AB177" s="19" t="inlineStr">
        <is>
          <t>Schlafen und Wickeln</t>
        </is>
      </c>
      <c r="AC177" s="19" t="n"/>
      <c r="AD177" s="19" t="n"/>
      <c r="AE177" s="21" t="n"/>
      <c r="AF177" s="22">
        <f>IF(N177="","",N177*AE177)</f>
        <v/>
      </c>
      <c r="AG177" s="19" t="n"/>
      <c r="AH177" s="19" t="n"/>
      <c r="AI177" s="19" t="n"/>
      <c r="AJ177" s="19" t="n"/>
      <c r="AK177" s="19" t="n"/>
      <c r="AL177" s="19" t="n"/>
      <c r="AM177" s="18" t="inlineStr">
        <is>
          <t>Matratzen auf Wunsch inkl.</t>
        </is>
      </c>
      <c r="AN177" s="23" t="inlineStr">
        <is>
          <t>Zusammengefasste Position über drei Räume – Post-it-Nummern: NE03-02, NE04-01. Der Rundgang durch die Schlafräume ist damit abgeschlossen. Frueherer Mengenhinweis: 16 Betten insgesamt: 4 im Schlafraum 4 (NU03-02), 10 im Schlafraum 2 (NE03-02) und 2 im Schlafraum 3 (NE04-01). Die Matratzen können auf Wunsch mitgenommen werden. Betten mit Aufstiegstreppe sind auf den Fotos F-439 und F-451 zu sehen. 07.10.2026: Tischleranfertigung Ende 2019, Neupreis 726 €, Liegefläche 120x60 (Angaben der Nutzerin). Foto am 21.10.2026 getauscht (F-175 → F-818).</t>
        </is>
      </c>
    </row>
    <row r="178" ht="98.8" customHeight="1">
      <c r="A178" s="16" t="n"/>
      <c r="B178" s="16" t="inlineStr">
        <is>
          <t>NU03-03</t>
        </is>
      </c>
      <c r="C178" s="16" t="inlineStr">
        <is>
          <t>NU03</t>
        </is>
      </c>
      <c r="D178" s="16" t="inlineStr">
        <is>
          <t>Schlafraum</t>
        </is>
      </c>
      <c r="E178" s="16" t="inlineStr">
        <is>
          <t>Wesco Spielküche, 5 Module</t>
        </is>
      </c>
      <c r="F178" s="17" t="n">
        <v>1</v>
      </c>
      <c r="G178" s="18" t="inlineStr">
        <is>
          <t>Spielküche von Wesco aus Birke-Multiplex, fünf Module: Spüle mit Becken, Kochfeld mit Drehknöpfen, Backofen mit Sichtfenster sowie Kühl- und Gefriermodul. Weiße Fronten mit Holzgriffen, die Module stehen frei und sind einzeln aufstellbar.; mit Zubehör</t>
        </is>
      </c>
      <c r="H178" s="16" t="inlineStr">
        <is>
          <t>Kita-Ausstattung</t>
        </is>
      </c>
      <c r="I178" s="16" t="n"/>
      <c r="J178" s="16" t="inlineStr">
        <is>
          <t>A</t>
        </is>
      </c>
      <c r="K178" s="16" t="inlineStr">
        <is>
          <t>Set</t>
        </is>
      </c>
      <c r="L178" s="19" t="n"/>
      <c r="M178" s="16" t="inlineStr">
        <is>
          <t>gebraucht</t>
        </is>
      </c>
      <c r="N178" s="17" t="n"/>
      <c r="O178" s="20">
        <f>F178-IF(N178="",0,N178)</f>
        <v/>
      </c>
      <c r="P178" s="19" t="inlineStr">
        <is>
          <t>ja</t>
        </is>
      </c>
      <c r="Q178" s="19" t="n"/>
      <c r="R178" s="21" t="n"/>
      <c r="S178" s="21" t="n">
        <v>650</v>
      </c>
      <c r="T178" s="19" t="inlineStr">
        <is>
          <t>VHB</t>
        </is>
      </c>
      <c r="U178" s="19" t="inlineStr">
        <is>
          <t>ok</t>
        </is>
      </c>
      <c r="V178" s="22">
        <f>O178*S178</f>
        <v/>
      </c>
      <c r="W178" s="16" t="inlineStr">
        <is>
          <t>nur Abholung</t>
        </is>
      </c>
      <c r="X178" s="16" t="inlineStr">
        <is>
          <t>F-176</t>
        </is>
      </c>
      <c r="Y178" s="19" t="inlineStr">
        <is>
          <t>ja</t>
        </is>
      </c>
      <c r="Z178" s="19" t="inlineStr">
        <is>
          <t>verfügbar</t>
        </is>
      </c>
      <c r="AA178" s="19" t="inlineStr">
        <is>
          <t>Wesco</t>
        </is>
      </c>
      <c r="AB178" s="19" t="inlineStr">
        <is>
          <t>Rollenspiel</t>
        </is>
      </c>
      <c r="AC178" s="19" t="n"/>
      <c r="AD178" s="19" t="n"/>
      <c r="AE178" s="21" t="n"/>
      <c r="AF178" s="22">
        <f>IF(N178="","",N178*AE178)</f>
        <v/>
      </c>
      <c r="AG178" s="19" t="n"/>
      <c r="AH178" s="19" t="n"/>
      <c r="AI178" s="19" t="n"/>
      <c r="AJ178" s="19" t="n"/>
      <c r="AK178" s="19" t="n"/>
      <c r="AL178" s="19" t="n"/>
      <c r="AM178" s="18" t="n"/>
      <c r="AN178" s="23" t="inlineStr">
        <is>
          <t>Wesco ist institutionelle Qualitaet, neu kostet ein Modul 300-600 EUR. Nach dem Vitra Alcove die wertvollste Position. Eine zweite, anders zusammengesetzte Wesco-Küche steht unter NU07-03.</t>
        </is>
      </c>
    </row>
    <row r="179" ht="98.8" customHeight="1">
      <c r="A179" s="16" t="n"/>
      <c r="B179" s="16" t="inlineStr">
        <is>
          <t>NU03-04</t>
        </is>
      </c>
      <c r="C179" s="16" t="inlineStr">
        <is>
          <t>NU03</t>
        </is>
      </c>
      <c r="D179" s="16" t="inlineStr">
        <is>
          <t>Schlafraum</t>
        </is>
      </c>
      <c r="E179" s="16" t="inlineStr">
        <is>
          <t>Wesco Bügelbrett und Wäscheständer, Kindergröße</t>
        </is>
      </c>
      <c r="F179" s="17" t="n">
        <v>2</v>
      </c>
      <c r="G179" s="18" t="inlineStr">
        <is>
          <t>Kinder-Bügelbrett von Wesco aus Birke-Multiplex mit gelbem Aufdruck, klappbar, sowie ein passender Wäscheständer aus Holz mit Schnüren.</t>
        </is>
      </c>
      <c r="H179" s="16" t="inlineStr">
        <is>
          <t>Kita-Ausstattung</t>
        </is>
      </c>
      <c r="I179" s="16" t="n"/>
      <c r="J179" s="16" t="inlineStr">
        <is>
          <t>B</t>
        </is>
      </c>
      <c r="K179" s="16" t="inlineStr">
        <is>
          <t>Stück</t>
        </is>
      </c>
      <c r="L179" s="19" t="n"/>
      <c r="M179" s="16" t="inlineStr">
        <is>
          <t>gebraucht</t>
        </is>
      </c>
      <c r="N179" s="17" t="n"/>
      <c r="O179" s="20">
        <f>F179-IF(N179="",0,N179)</f>
        <v/>
      </c>
      <c r="P179" s="19" t="inlineStr">
        <is>
          <t>ja</t>
        </is>
      </c>
      <c r="Q179" s="19" t="n"/>
      <c r="R179" s="21" t="n"/>
      <c r="S179" s="21" t="n">
        <v>35</v>
      </c>
      <c r="T179" s="19" t="inlineStr">
        <is>
          <t>Fix</t>
        </is>
      </c>
      <c r="U179" s="19" t="inlineStr">
        <is>
          <t>ok</t>
        </is>
      </c>
      <c r="V179" s="22">
        <f>O179*S179</f>
        <v/>
      </c>
      <c r="W179" s="16" t="inlineStr">
        <is>
          <t>nur Abholung</t>
        </is>
      </c>
      <c r="X179" s="16" t="inlineStr">
        <is>
          <t>F-177</t>
        </is>
      </c>
      <c r="Y179" s="19" t="inlineStr">
        <is>
          <t>ja</t>
        </is>
      </c>
      <c r="Z179" s="19" t="inlineStr">
        <is>
          <t>reserviert</t>
        </is>
      </c>
      <c r="AA179" s="19" t="inlineStr">
        <is>
          <t>Wesco</t>
        </is>
      </c>
      <c r="AB179" s="19" t="n"/>
      <c r="AC179" s="19" t="inlineStr">
        <is>
          <t>Webkatalog</t>
        </is>
      </c>
      <c r="AD179" s="19" t="inlineStr">
        <is>
          <t>Simon fronius</t>
        </is>
      </c>
      <c r="AE179" s="21" t="n"/>
      <c r="AF179" s="22">
        <f>IF(N179="","",N179*AE179)</f>
        <v/>
      </c>
      <c r="AG179" s="19" t="n"/>
      <c r="AH179" s="19" t="n"/>
      <c r="AI179" s="19" t="n"/>
      <c r="AJ179" s="19" t="n"/>
      <c r="AK179" s="19" t="n"/>
      <c r="AL179" s="19" t="inlineStr">
        <is>
          <t>01.12.2026 09:00</t>
        </is>
      </c>
      <c r="AM179" s="18" t="n"/>
      <c r="AN179" s="23" t="inlineStr">
        <is>
          <t>2 Teile: ein Bügelbrett und ein Wäscheständer, beide auf Foto F-178 zu sehen.</t>
        </is>
      </c>
    </row>
    <row r="180" ht="98.8" customHeight="1">
      <c r="A180" s="16" t="n"/>
      <c r="B180" s="16" t="inlineStr">
        <is>
          <t>NU03-05</t>
        </is>
      </c>
      <c r="C180" s="16" t="inlineStr">
        <is>
          <t>NU03</t>
        </is>
      </c>
      <c r="D180" s="16" t="inlineStr">
        <is>
          <t>Schlafraum</t>
        </is>
      </c>
      <c r="E180" s="16" t="inlineStr">
        <is>
          <t>Flumi Kindersessel, beige Bouclé</t>
        </is>
      </c>
      <c r="F180" s="17" t="n">
        <v>2</v>
      </c>
      <c r="G180" s="18" t="inlineStr">
        <is>
          <t>Kindersessel von Flumi, beigefarbener Bouclé-Bezug, runde Form mit zwei kleinen Ohren an der Lehne. Markenetikett an der Vorderseite.</t>
        </is>
      </c>
      <c r="H180" s="16" t="inlineStr">
        <is>
          <t>Kita-Ausstattung</t>
        </is>
      </c>
      <c r="I180" s="16" t="n"/>
      <c r="J180" s="16" t="inlineStr">
        <is>
          <t>B</t>
        </is>
      </c>
      <c r="K180" s="16" t="inlineStr">
        <is>
          <t>Stück</t>
        </is>
      </c>
      <c r="L180" s="19" t="n"/>
      <c r="M180" s="16" t="inlineStr">
        <is>
          <t>gebraucht</t>
        </is>
      </c>
      <c r="N180" s="17" t="n"/>
      <c r="O180" s="20">
        <f>F180-IF(N180="",0,N180)</f>
        <v/>
      </c>
      <c r="P180" s="19" t="inlineStr">
        <is>
          <t>ja</t>
        </is>
      </c>
      <c r="Q180" s="19" t="n"/>
      <c r="R180" s="21" t="n"/>
      <c r="S180" s="21" t="n">
        <v>60</v>
      </c>
      <c r="T180" s="19" t="inlineStr">
        <is>
          <t>Fix</t>
        </is>
      </c>
      <c r="U180" s="19" t="inlineStr">
        <is>
          <t>ok</t>
        </is>
      </c>
      <c r="V180" s="22">
        <f>O180*S180</f>
        <v/>
      </c>
      <c r="W180" s="16" t="inlineStr">
        <is>
          <t>nur Abholung</t>
        </is>
      </c>
      <c r="X180" s="16" t="inlineStr">
        <is>
          <t>F-179</t>
        </is>
      </c>
      <c r="Y180" s="19" t="inlineStr">
        <is>
          <t>ja</t>
        </is>
      </c>
      <c r="Z180" s="19" t="inlineStr">
        <is>
          <t>verfügbar</t>
        </is>
      </c>
      <c r="AA180" s="19" t="inlineStr">
        <is>
          <t>Flumi</t>
        </is>
      </c>
      <c r="AB180" s="19" t="n"/>
      <c r="AC180" s="19" t="n"/>
      <c r="AD180" s="19" t="n"/>
      <c r="AE180" s="21" t="n"/>
      <c r="AF180" s="22">
        <f>IF(N180="","",N180*AE180)</f>
        <v/>
      </c>
      <c r="AG180" s="19" t="n"/>
      <c r="AH180" s="19" t="n"/>
      <c r="AI180" s="19" t="n"/>
      <c r="AJ180" s="19" t="n"/>
      <c r="AK180" s="19" t="n"/>
      <c r="AL180" s="19" t="n"/>
      <c r="AM180" s="18" t="n"/>
      <c r="AN180" s="23" t="n"/>
    </row>
    <row r="181" ht="98.8" customHeight="1">
      <c r="A181" s="16" t="n"/>
      <c r="B181" s="16" t="inlineStr">
        <is>
          <t>NU03-06</t>
        </is>
      </c>
      <c r="C181" s="16" t="inlineStr">
        <is>
          <t>NU03</t>
        </is>
      </c>
      <c r="D181" s="16" t="inlineStr">
        <is>
          <t>Schlafraum</t>
        </is>
      </c>
      <c r="E181" s="16" t="inlineStr">
        <is>
          <t>IKEA Trofast Wandregal Kiefer mit Fächern</t>
        </is>
      </c>
      <c r="F181" s="17" t="n">
        <v>4</v>
      </c>
      <c r="G181" s="18" t="inlineStr">
        <is>
          <t>IKEA Trofast Wandregal aus Kiefer massiv mit eingenuteten Trennbrettern, drei Fächer. Ca. 90x20</t>
        </is>
      </c>
      <c r="H181" s="16" t="inlineStr">
        <is>
          <t>Kita-Ausstattung</t>
        </is>
      </c>
      <c r="I181" s="16" t="n"/>
      <c r="J181" s="16" t="inlineStr">
        <is>
          <t>B</t>
        </is>
      </c>
      <c r="K181" s="16" t="inlineStr">
        <is>
          <t>Stück</t>
        </is>
      </c>
      <c r="L181" s="19" t="n"/>
      <c r="M181" s="16" t="inlineStr">
        <is>
          <t>gebraucht</t>
        </is>
      </c>
      <c r="N181" s="17" t="n"/>
      <c r="O181" s="20">
        <f>F181-IF(N181="",0,N181)</f>
        <v/>
      </c>
      <c r="P181" s="19" t="inlineStr">
        <is>
          <t>ja</t>
        </is>
      </c>
      <c r="Q181" s="19" t="n"/>
      <c r="R181" s="21" t="n"/>
      <c r="S181" s="21" t="n">
        <v>35</v>
      </c>
      <c r="T181" s="19" t="inlineStr">
        <is>
          <t>Fix</t>
        </is>
      </c>
      <c r="U181" s="19" t="inlineStr">
        <is>
          <t>ok</t>
        </is>
      </c>
      <c r="V181" s="22">
        <f>O181*S181</f>
        <v/>
      </c>
      <c r="W181" s="16" t="inlineStr">
        <is>
          <t>nur Abholung</t>
        </is>
      </c>
      <c r="X181" s="16" t="inlineStr">
        <is>
          <t>F-180</t>
        </is>
      </c>
      <c r="Y181" s="19" t="inlineStr">
        <is>
          <t>ja</t>
        </is>
      </c>
      <c r="Z181" s="19" t="inlineStr">
        <is>
          <t>verfügbar</t>
        </is>
      </c>
      <c r="AA181" s="19" t="inlineStr">
        <is>
          <t>IKEA</t>
        </is>
      </c>
      <c r="AB181" s="19" t="n"/>
      <c r="AC181" s="19" t="n"/>
      <c r="AD181" s="19" t="n"/>
      <c r="AE181" s="21" t="n"/>
      <c r="AF181" s="22">
        <f>IF(N181="","",N181*AE181)</f>
        <v/>
      </c>
      <c r="AG181" s="19" t="n"/>
      <c r="AH181" s="19" t="n"/>
      <c r="AI181" s="19" t="n"/>
      <c r="AJ181" s="19" t="n"/>
      <c r="AK181" s="19" t="n"/>
      <c r="AL181" s="19" t="n"/>
      <c r="AM181" s="18" t="inlineStr">
        <is>
          <t>4 Regale, sie hängen in zwei Räumen.</t>
        </is>
      </c>
      <c r="AN181" s="23" t="inlineStr">
        <is>
          <t>Zwei der vier Regale hängen im Bastelraum BU09 (Angabe der Nutzerin vom 29.09.2026); sie tragen dort kein eigenes Post-it.</t>
        </is>
      </c>
    </row>
    <row r="182" ht="98.8" customHeight="1">
      <c r="A182" s="16" t="n"/>
      <c r="B182" s="16" t="inlineStr">
        <is>
          <t>NU03-07</t>
        </is>
      </c>
      <c r="C182" s="16" t="inlineStr">
        <is>
          <t>NU03</t>
        </is>
      </c>
      <c r="D182" s="16" t="inlineStr">
        <is>
          <t>Schlafraum</t>
        </is>
      </c>
      <c r="E182" s="16" t="inlineStr">
        <is>
          <t>IKEA Trofast Offenes Regal Kiefer, drei Fächer</t>
        </is>
      </c>
      <c r="F182" s="17" t="n">
        <v>1</v>
      </c>
      <c r="G182" s="18" t="inlineStr">
        <is>
          <t>IKEA Trofast Niedriges offenes Regal aus Kiefer massiv mit eingenuteten Trennbrettern, drei Fächer, zum Stellen oder Stapeln. 95x40; ca. 52 cm hoch</t>
        </is>
      </c>
      <c r="H182" s="16" t="inlineStr">
        <is>
          <t>Kita-Ausstattung</t>
        </is>
      </c>
      <c r="I182" s="16" t="n"/>
      <c r="J182" s="16" t="inlineStr">
        <is>
          <t>B</t>
        </is>
      </c>
      <c r="K182" s="16" t="inlineStr">
        <is>
          <t>Stück</t>
        </is>
      </c>
      <c r="L182" s="19" t="n"/>
      <c r="M182" s="16" t="inlineStr">
        <is>
          <t>gebraucht</t>
        </is>
      </c>
      <c r="N182" s="17" t="n"/>
      <c r="O182" s="20">
        <f>F182-IF(N182="",0,N182)</f>
        <v/>
      </c>
      <c r="P182" s="19" t="inlineStr">
        <is>
          <t>ja</t>
        </is>
      </c>
      <c r="Q182" s="19" t="n"/>
      <c r="R182" s="21" t="n"/>
      <c r="S182" s="21" t="n">
        <v>45</v>
      </c>
      <c r="T182" s="19" t="inlineStr">
        <is>
          <t>Fix</t>
        </is>
      </c>
      <c r="U182" s="19" t="inlineStr">
        <is>
          <t>ok</t>
        </is>
      </c>
      <c r="V182" s="22">
        <f>O182*S182</f>
        <v/>
      </c>
      <c r="W182" s="16" t="inlineStr">
        <is>
          <t>nur Abholung</t>
        </is>
      </c>
      <c r="X182" s="16" t="inlineStr">
        <is>
          <t>F-181</t>
        </is>
      </c>
      <c r="Y182" s="19" t="inlineStr">
        <is>
          <t>ja</t>
        </is>
      </c>
      <c r="Z182" s="19" t="inlineStr">
        <is>
          <t>verfügbar</t>
        </is>
      </c>
      <c r="AA182" s="19" t="inlineStr">
        <is>
          <t>IKEA</t>
        </is>
      </c>
      <c r="AB182" s="19" t="n"/>
      <c r="AC182" s="19" t="n"/>
      <c r="AD182" s="19" t="n"/>
      <c r="AE182" s="21" t="n"/>
      <c r="AF182" s="22">
        <f>IF(N182="","",N182*AE182)</f>
        <v/>
      </c>
      <c r="AG182" s="19" t="n"/>
      <c r="AH182" s="19" t="n"/>
      <c r="AI182" s="19" t="n"/>
      <c r="AJ182" s="19" t="n"/>
      <c r="AK182" s="19" t="n"/>
      <c r="AL182" s="19" t="n"/>
      <c r="AM182" s="18" t="n"/>
      <c r="AN182" s="23" t="n"/>
    </row>
    <row r="183" ht="98.8" customHeight="1">
      <c r="A183" s="16" t="n"/>
      <c r="B183" s="16" t="inlineStr">
        <is>
          <t>NU03-08</t>
        </is>
      </c>
      <c r="C183" s="16" t="inlineStr">
        <is>
          <t>NU03</t>
        </is>
      </c>
      <c r="D183" s="16" t="inlineStr">
        <is>
          <t>Schlafraum</t>
        </is>
      </c>
      <c r="E183" s="16" t="inlineStr">
        <is>
          <t>IKEA Malm Kommode, 3 Schubladen, weiß</t>
        </is>
      </c>
      <c r="F183" s="17" t="n">
        <v>2</v>
      </c>
      <c r="G183" s="18" t="inlineStr">
        <is>
          <t>Kommode IKEA Malm in Weiß mit drei Schubladen, griffmuldenlos. Fronten mit Beschriftungsaufklebern, die sich abziehen lassen. 80x48x77cm</t>
        </is>
      </c>
      <c r="H183" s="16" t="inlineStr">
        <is>
          <t>Möbel</t>
        </is>
      </c>
      <c r="I183" s="16" t="n"/>
      <c r="J183" s="16" t="inlineStr">
        <is>
          <t>B</t>
        </is>
      </c>
      <c r="K183" s="16" t="inlineStr">
        <is>
          <t>Stück</t>
        </is>
      </c>
      <c r="L183" s="19" t="n"/>
      <c r="M183" s="16" t="inlineStr">
        <is>
          <t>gebraucht</t>
        </is>
      </c>
      <c r="N183" s="17" t="n"/>
      <c r="O183" s="20">
        <f>F183-IF(N183="",0,N183)</f>
        <v/>
      </c>
      <c r="P183" s="19" t="inlineStr">
        <is>
          <t>entfällt</t>
        </is>
      </c>
      <c r="Q183" s="19" t="n"/>
      <c r="R183" s="21" t="n"/>
      <c r="S183" s="21" t="n">
        <v>50</v>
      </c>
      <c r="T183" s="19" t="inlineStr">
        <is>
          <t>Fix</t>
        </is>
      </c>
      <c r="U183" s="19" t="n"/>
      <c r="V183" s="22">
        <f>O183*S183</f>
        <v/>
      </c>
      <c r="W183" s="16" t="inlineStr">
        <is>
          <t>nur Abholung</t>
        </is>
      </c>
      <c r="X183" s="16" t="inlineStr">
        <is>
          <t>F-183</t>
        </is>
      </c>
      <c r="Y183" s="19" t="inlineStr">
        <is>
          <t>ja</t>
        </is>
      </c>
      <c r="Z183" s="19" t="inlineStr">
        <is>
          <t>verfügbar</t>
        </is>
      </c>
      <c r="AA183" s="19" t="inlineStr">
        <is>
          <t>IKEA</t>
        </is>
      </c>
      <c r="AB183" s="19" t="n"/>
      <c r="AC183" s="19" t="n"/>
      <c r="AD183" s="19" t="n"/>
      <c r="AE183" s="21" t="n"/>
      <c r="AF183" s="22">
        <f>IF(N183="","",N183*AE183)</f>
        <v/>
      </c>
      <c r="AG183" s="19" t="n"/>
      <c r="AH183" s="19" t="n"/>
      <c r="AI183" s="19" t="n"/>
      <c r="AJ183" s="19" t="n"/>
      <c r="AK183" s="19" t="n"/>
      <c r="AL183" s="19" t="n"/>
      <c r="AM183" s="18" t="n"/>
      <c r="AN183" s="23" t="n"/>
    </row>
    <row r="184" ht="98.8" customHeight="1">
      <c r="A184" s="16" t="n"/>
      <c r="B184" s="16" t="inlineStr">
        <is>
          <t>NU03-09</t>
        </is>
      </c>
      <c r="C184" s="16" t="inlineStr">
        <is>
          <t>NU03</t>
        </is>
      </c>
      <c r="D184" s="16" t="inlineStr">
        <is>
          <t>Schlafraum</t>
        </is>
      </c>
      <c r="E184" s="16" t="inlineStr">
        <is>
          <t>IKEA Trofast Treppenregal Kiefer mit Wannen</t>
        </is>
      </c>
      <c r="F184" s="17" t="n">
        <v>2</v>
      </c>
      <c r="G184" s="18" t="inlineStr">
        <is>
          <t>IKEA Trofast Stufenförmiges Regal aus Kiefer massiv mit eingehängten Kunststoffwannen, als Raumteiler und Spielzeugaufbewahrung genutzt. 95x44; Höhe 90cm</t>
        </is>
      </c>
      <c r="H184" s="16" t="inlineStr">
        <is>
          <t>Kita-Ausstattung</t>
        </is>
      </c>
      <c r="I184" s="16" t="n"/>
      <c r="J184" s="16" t="inlineStr">
        <is>
          <t>B</t>
        </is>
      </c>
      <c r="K184" s="16" t="inlineStr">
        <is>
          <t>Stück</t>
        </is>
      </c>
      <c r="L184" s="19" t="n"/>
      <c r="M184" s="16" t="inlineStr">
        <is>
          <t>gebraucht</t>
        </is>
      </c>
      <c r="N184" s="17" t="n">
        <v>2</v>
      </c>
      <c r="O184" s="20">
        <f>F184-IF(N184="",0,N184)</f>
        <v/>
      </c>
      <c r="P184" s="19" t="inlineStr">
        <is>
          <t>ja</t>
        </is>
      </c>
      <c r="Q184" s="19" t="n"/>
      <c r="R184" s="21" t="n"/>
      <c r="S184" s="21" t="n">
        <v>50</v>
      </c>
      <c r="T184" s="19" t="inlineStr">
        <is>
          <t>Fix</t>
        </is>
      </c>
      <c r="U184" s="19" t="inlineStr">
        <is>
          <t>ok</t>
        </is>
      </c>
      <c r="V184" s="22">
        <f>O184*S184</f>
        <v/>
      </c>
      <c r="W184" s="16" t="inlineStr">
        <is>
          <t>nur Abholung</t>
        </is>
      </c>
      <c r="X184" s="16" t="inlineStr">
        <is>
          <t>F-182</t>
        </is>
      </c>
      <c r="Y184" s="19" t="inlineStr">
        <is>
          <t>ja</t>
        </is>
      </c>
      <c r="Z184" s="19" t="inlineStr">
        <is>
          <t>verkauft</t>
        </is>
      </c>
      <c r="AA184" s="19" t="inlineStr">
        <is>
          <t>IKEA</t>
        </is>
      </c>
      <c r="AB184" s="19" t="n"/>
      <c r="AC184" s="19" t="inlineStr">
        <is>
          <t>Webkatalog</t>
        </is>
      </c>
      <c r="AD184" s="19" t="n"/>
      <c r="AE184" s="21" t="n">
        <v>50</v>
      </c>
      <c r="AF184" s="22">
        <f>IF(N184="","",N184*AE184)</f>
        <v/>
      </c>
      <c r="AG184" s="19" t="inlineStr">
        <is>
          <t>16.10.2026</t>
        </is>
      </c>
      <c r="AH184" s="19" t="inlineStr">
        <is>
          <t>Jessica Lücke, Zeynep Naffati</t>
        </is>
      </c>
      <c r="AI184" s="19" t="inlineStr">
        <is>
          <t>4000126, 4000127</t>
        </is>
      </c>
      <c r="AJ184" s="19" t="inlineStr">
        <is>
          <t>bezahlt</t>
        </is>
      </c>
      <c r="AK184" s="19" t="n"/>
      <c r="AL184" s="19" t="inlineStr">
        <is>
          <t>abgeholt 19.10.2026</t>
        </is>
      </c>
      <c r="AM184" s="18" t="inlineStr">
        <is>
          <t>ohne Inhalt</t>
        </is>
      </c>
      <c r="AN184" s="23" t="n"/>
    </row>
    <row r="185" ht="98.8" customHeight="1">
      <c r="A185" s="16" t="n"/>
      <c r="B185" s="16" t="inlineStr">
        <is>
          <t>NU03-10</t>
        </is>
      </c>
      <c r="C185" s="16" t="inlineStr">
        <is>
          <t>NU03</t>
        </is>
      </c>
      <c r="D185" s="16" t="inlineStr">
        <is>
          <t>Schlafraum</t>
        </is>
      </c>
      <c r="E185" s="16" t="inlineStr">
        <is>
          <t>IKEA Kinderstuhl mit Gurt</t>
        </is>
      </c>
      <c r="F185" s="17" t="n">
        <v>19</v>
      </c>
      <c r="G185" s="18" t="inlineStr">
        <is>
          <t>Kinderstuhl von IKEA: weiße Kunststoffschale, graue Stahlbeine, Sicherheitsgurt. Ein Teil der Stühle hat ein Esstablett.</t>
        </is>
      </c>
      <c r="H185" s="16" t="inlineStr">
        <is>
          <t>Kita-Ausstattung</t>
        </is>
      </c>
      <c r="I185" s="16" t="inlineStr">
        <is>
          <t>BU04-05</t>
        </is>
      </c>
      <c r="J185" s="16" t="inlineStr">
        <is>
          <t>C</t>
        </is>
      </c>
      <c r="K185" s="16" t="inlineStr">
        <is>
          <t>Stück</t>
        </is>
      </c>
      <c r="L185" s="19" t="n"/>
      <c r="M185" s="16" t="inlineStr">
        <is>
          <t>gebraucht</t>
        </is>
      </c>
      <c r="N185" s="17" t="n"/>
      <c r="O185" s="20">
        <f>F185-IF(N185="",0,N185)</f>
        <v/>
      </c>
      <c r="P185" s="19" t="inlineStr">
        <is>
          <t>ja</t>
        </is>
      </c>
      <c r="Q185" s="19" t="n"/>
      <c r="R185" s="21" t="n"/>
      <c r="S185" s="21" t="n">
        <v>10</v>
      </c>
      <c r="T185" s="19" t="inlineStr">
        <is>
          <t>Fix</t>
        </is>
      </c>
      <c r="U185" s="19" t="inlineStr">
        <is>
          <t>ok</t>
        </is>
      </c>
      <c r="V185" s="22">
        <f>O185*S185</f>
        <v/>
      </c>
      <c r="W185" s="16" t="inlineStr">
        <is>
          <t>nur Abholung</t>
        </is>
      </c>
      <c r="X185" s="16" t="inlineStr">
        <is>
          <t>F-184</t>
        </is>
      </c>
      <c r="Y185" s="19" t="inlineStr">
        <is>
          <t>ja</t>
        </is>
      </c>
      <c r="Z185" s="19" t="inlineStr">
        <is>
          <t>verfügbar</t>
        </is>
      </c>
      <c r="AA185" s="19" t="inlineStr">
        <is>
          <t>IKEA</t>
        </is>
      </c>
      <c r="AB185" s="19" t="n"/>
      <c r="AC185" s="19" t="n"/>
      <c r="AD185" s="19" t="n"/>
      <c r="AE185" s="21" t="n"/>
      <c r="AF185" s="22">
        <f>IF(N185="","",N185*AE185)</f>
        <v/>
      </c>
      <c r="AG185" s="19" t="n"/>
      <c r="AH185" s="19" t="n"/>
      <c r="AI185" s="19" t="n"/>
      <c r="AJ185" s="19" t="n"/>
      <c r="AK185" s="19" t="n"/>
      <c r="AL185" s="19" t="n"/>
      <c r="AM185" s="18" t="inlineStr">
        <is>
          <t>10 Stühle mit Esstablett, 9 ohne Esstablett</t>
        </is>
      </c>
      <c r="AN185" s="23" t="inlineStr">
        <is>
          <t>Zusammengefasste Position über zwei Räume – Post-it-Nummer: BU04-05. Die Nutzerin hat am 24.09.2026 bestaetigt, dass keine weiteren Hochstuehle aus anderen Raeumen dazukommen. Frueherer Mengenhinweis: 19 Stühle insgesamt: 9 im Schlafraum 4 (NU03-10, ohne Esstablett) und 10 im Gruppenraum im Untergeschoss (BU04-05, mit Esstablett). Abgebildet ist einer der Stühle ohne Tablett; die gestapelten Stühle mit Tablett sind auf Foto F-396 zu sehen.</t>
        </is>
      </c>
    </row>
    <row r="186" ht="98.8" customHeight="1">
      <c r="A186" s="16" t="n"/>
      <c r="B186" s="16" t="inlineStr">
        <is>
          <t>NU04-07</t>
        </is>
      </c>
      <c r="C186" s="16" t="inlineStr">
        <is>
          <t>NU04</t>
        </is>
      </c>
      <c r="D186" s="16" t="inlineStr">
        <is>
          <t>Schlafraum</t>
        </is>
      </c>
      <c r="E186" s="16" t="inlineStr">
        <is>
          <t>IKEA Agam Kinderstuhl, schwarz</t>
        </is>
      </c>
      <c r="F186" s="17" t="n">
        <v>13</v>
      </c>
      <c r="G186" s="18" t="inlineStr">
        <is>
          <t>Kinderstuhl IKEA Agam aus Massivholz, schwarz lackiert, mit Sprossenlehne. Etikett an der Unterseite: Agam, Herstelldatum 2019. Sitzfläche mit Kratzern.</t>
        </is>
      </c>
      <c r="H186" s="16" t="inlineStr">
        <is>
          <t>Kita-Ausstattung</t>
        </is>
      </c>
      <c r="I186" s="16" t="n"/>
      <c r="J186" s="16" t="inlineStr">
        <is>
          <t>C</t>
        </is>
      </c>
      <c r="K186" s="16" t="inlineStr">
        <is>
          <t>Stück</t>
        </is>
      </c>
      <c r="L186" s="19" t="n"/>
      <c r="M186" s="16" t="inlineStr">
        <is>
          <t>gebraucht</t>
        </is>
      </c>
      <c r="N186" s="17" t="n">
        <v>2</v>
      </c>
      <c r="O186" s="20">
        <f>F186-IF(N186="",0,N186)</f>
        <v/>
      </c>
      <c r="P186" s="19" t="inlineStr">
        <is>
          <t>ja</t>
        </is>
      </c>
      <c r="Q186" s="19" t="n"/>
      <c r="R186" s="21" t="n"/>
      <c r="S186" s="21" t="n">
        <v>20</v>
      </c>
      <c r="T186" s="19" t="inlineStr">
        <is>
          <t>Fix</t>
        </is>
      </c>
      <c r="U186" s="19" t="inlineStr">
        <is>
          <t>ok</t>
        </is>
      </c>
      <c r="V186" s="22">
        <f>O186*S186</f>
        <v/>
      </c>
      <c r="W186" s="16" t="inlineStr">
        <is>
          <t>nur Abholung</t>
        </is>
      </c>
      <c r="X186" s="16" t="inlineStr">
        <is>
          <t>F-188</t>
        </is>
      </c>
      <c r="Y186" s="19" t="inlineStr">
        <is>
          <t>ja</t>
        </is>
      </c>
      <c r="Z186" s="19" t="inlineStr">
        <is>
          <t>teilverkauft</t>
        </is>
      </c>
      <c r="AA186" s="19" t="inlineStr">
        <is>
          <t>IKEA</t>
        </is>
      </c>
      <c r="AB186" s="19" t="n"/>
      <c r="AC186" s="19" t="inlineStr">
        <is>
          <t>Webkatalog</t>
        </is>
      </c>
      <c r="AD186" s="19" t="n"/>
      <c r="AE186" s="21" t="n">
        <v>20</v>
      </c>
      <c r="AF186" s="22">
        <f>IF(N186="","",N186*AE186)</f>
        <v/>
      </c>
      <c r="AG186" s="19" t="inlineStr">
        <is>
          <t>13.10.2026</t>
        </is>
      </c>
      <c r="AH186" s="19" t="inlineStr">
        <is>
          <t>Jonathan Kleinknecht</t>
        </is>
      </c>
      <c r="AI186" s="19" t="inlineStr">
        <is>
          <t>4000117</t>
        </is>
      </c>
      <c r="AJ186" s="19" t="inlineStr">
        <is>
          <t>bezahlt</t>
        </is>
      </c>
      <c r="AK186" s="19" t="n"/>
      <c r="AL186" s="19" t="inlineStr">
        <is>
          <t>abgeholt 13.10.2026</t>
        </is>
      </c>
      <c r="AM186" s="18" t="n"/>
      <c r="AN186" s="23" t="inlineStr">
        <is>
          <t>13 Stühle – abgebildet ist einer davon, das Etikett auf Foto F-189.</t>
        </is>
      </c>
    </row>
    <row r="187" ht="98.8" customHeight="1">
      <c r="A187" s="16" t="n"/>
      <c r="B187" s="16" t="inlineStr">
        <is>
          <t>NU04-08</t>
        </is>
      </c>
      <c r="C187" s="16" t="inlineStr">
        <is>
          <t>NU04</t>
        </is>
      </c>
      <c r="D187" s="16" t="inlineStr">
        <is>
          <t>Schlafraum</t>
        </is>
      </c>
      <c r="E187" s="16" t="inlineStr">
        <is>
          <t>IKEA Urban Kinderstuhl, Kunststoff</t>
        </is>
      </c>
      <c r="F187" s="17" t="n">
        <v>7</v>
      </c>
      <c r="G187" s="18" t="inlineStr">
        <is>
          <t>Kinderstuhl IKEA Urban, Sitzschale aus Kunststoff mit Fußstütze am Gestell. Etikett an der Unterseite: Urban, 001.652.13.</t>
        </is>
      </c>
      <c r="H187" s="16" t="inlineStr">
        <is>
          <t>Kita-Ausstattung</t>
        </is>
      </c>
      <c r="I187" s="16" t="n"/>
      <c r="J187" s="16" t="inlineStr">
        <is>
          <t>C</t>
        </is>
      </c>
      <c r="K187" s="16" t="inlineStr">
        <is>
          <t>Stück</t>
        </is>
      </c>
      <c r="L187" s="19" t="n"/>
      <c r="M187" s="16" t="inlineStr">
        <is>
          <t>gebraucht</t>
        </is>
      </c>
      <c r="N187" s="17" t="n"/>
      <c r="O187" s="20">
        <f>F187-IF(N187="",0,N187)</f>
        <v/>
      </c>
      <c r="P187" s="19" t="inlineStr">
        <is>
          <t>ja</t>
        </is>
      </c>
      <c r="Q187" s="19" t="n"/>
      <c r="R187" s="21" t="n"/>
      <c r="S187" s="21" t="n">
        <v>25</v>
      </c>
      <c r="T187" s="19" t="inlineStr">
        <is>
          <t>Fix</t>
        </is>
      </c>
      <c r="U187" s="19" t="inlineStr">
        <is>
          <t>ok</t>
        </is>
      </c>
      <c r="V187" s="22">
        <f>O187*S187</f>
        <v/>
      </c>
      <c r="W187" s="16" t="inlineStr">
        <is>
          <t>nur Abholung</t>
        </is>
      </c>
      <c r="X187" s="16" t="inlineStr">
        <is>
          <t>F-190</t>
        </is>
      </c>
      <c r="Y187" s="19" t="inlineStr">
        <is>
          <t>ja</t>
        </is>
      </c>
      <c r="Z187" s="19" t="inlineStr">
        <is>
          <t>verfügbar</t>
        </is>
      </c>
      <c r="AA187" s="19" t="inlineStr">
        <is>
          <t>IKEA</t>
        </is>
      </c>
      <c r="AB187" s="19" t="n"/>
      <c r="AC187" s="19" t="n"/>
      <c r="AD187" s="19" t="n"/>
      <c r="AE187" s="21" t="n"/>
      <c r="AF187" s="22">
        <f>IF(N187="","",N187*AE187)</f>
        <v/>
      </c>
      <c r="AG187" s="19" t="n"/>
      <c r="AH187" s="19" t="n"/>
      <c r="AI187" s="19" t="n"/>
      <c r="AJ187" s="19" t="n"/>
      <c r="AK187" s="19" t="n"/>
      <c r="AL187" s="19" t="n"/>
      <c r="AM187" s="18" t="n"/>
      <c r="AN187" s="23" t="inlineStr">
        <is>
          <t>Farbe klaeren: auf dem Erfassungsblatt steht weiss, das Foto wirkt hellgrau-gruen. 7 Stühle – abgebildet ist einer davon, das Etikett auf Foto F-191.</t>
        </is>
      </c>
    </row>
    <row r="188" ht="98.8" customHeight="1">
      <c r="A188" s="16" t="n"/>
      <c r="B188" s="16" t="inlineStr">
        <is>
          <t>NU04-09</t>
        </is>
      </c>
      <c r="C188" s="16" t="inlineStr">
        <is>
          <t>NU04</t>
        </is>
      </c>
      <c r="D188" s="16" t="inlineStr">
        <is>
          <t>Schlafraum</t>
        </is>
      </c>
      <c r="E188" s="16" t="inlineStr">
        <is>
          <t>IKEA Regal weiß, 8 Fächer</t>
        </is>
      </c>
      <c r="F188" s="17" t="n">
        <v>12</v>
      </c>
      <c r="G188" s="18" t="inlineStr">
        <is>
          <t>Regal IKEA in Weiß mit acht Fächern, liegend oder stehend nutzbar.</t>
        </is>
      </c>
      <c r="H188" s="16" t="inlineStr">
        <is>
          <t>Möbel</t>
        </is>
      </c>
      <c r="I188" s="16" t="inlineStr">
        <is>
          <t>NU05-05, NU07-06, BA04-03, BU01-03, BU02-07</t>
        </is>
      </c>
      <c r="J188" s="16" t="inlineStr">
        <is>
          <t>B</t>
        </is>
      </c>
      <c r="K188" s="16" t="inlineStr">
        <is>
          <t>Stück</t>
        </is>
      </c>
      <c r="L188" s="19" t="n"/>
      <c r="M188" s="16" t="inlineStr">
        <is>
          <t>gebraucht</t>
        </is>
      </c>
      <c r="N188" s="17" t="n"/>
      <c r="O188" s="20">
        <f>F188-IF(N188="",0,N188)</f>
        <v/>
      </c>
      <c r="P188" s="19" t="inlineStr">
        <is>
          <t>ja</t>
        </is>
      </c>
      <c r="Q188" s="19" t="n"/>
      <c r="R188" s="21" t="n"/>
      <c r="S188" s="21" t="n">
        <v>40</v>
      </c>
      <c r="T188" s="19" t="inlineStr">
        <is>
          <t>Fix</t>
        </is>
      </c>
      <c r="U188" s="19" t="inlineStr">
        <is>
          <t>ok</t>
        </is>
      </c>
      <c r="V188" s="22">
        <f>O188*S188</f>
        <v/>
      </c>
      <c r="W188" s="16" t="inlineStr">
        <is>
          <t>nur Abholung</t>
        </is>
      </c>
      <c r="X188" s="16" t="inlineStr">
        <is>
          <t>F-192</t>
        </is>
      </c>
      <c r="Y188" s="19" t="inlineStr">
        <is>
          <t>ja</t>
        </is>
      </c>
      <c r="Z188" s="19" t="inlineStr">
        <is>
          <t>verfügbar</t>
        </is>
      </c>
      <c r="AA188" s="19" t="inlineStr">
        <is>
          <t>IKEA</t>
        </is>
      </c>
      <c r="AB188" s="19" t="n"/>
      <c r="AC188" s="19" t="n"/>
      <c r="AD188" s="19" t="n"/>
      <c r="AE188" s="21" t="n"/>
      <c r="AF188" s="22">
        <f>IF(N188="","",N188*AE188)</f>
        <v/>
      </c>
      <c r="AG188" s="19" t="n"/>
      <c r="AH188" s="19" t="n"/>
      <c r="AI188" s="19" t="n"/>
      <c r="AJ188" s="19" t="n"/>
      <c r="AK188" s="19" t="n"/>
      <c r="AL188" s="19" t="n"/>
      <c r="AM188" s="18" t="n"/>
      <c r="AN188" s="23" t="inlineStr">
        <is>
          <t>Zusammengefasste Position über sechs Räume – Post-it-Nummern: NU05-05, NU07-06, BA04-03, BU01-03, BU02-07. Frueherer Mengenhinweis: 12 Regale insgesamt: 3 im Schlafraum 5, 1 im Treppenraum 1 (NU05-05), 1 in der Garage (NU07-06), 3 im Gruppenraum 4 (BA04-03), 2 im Flur 1 des Bestandsgebäudes (BU01-03) und 2 im Flur 2 im Untergeschoss (BU02-07).</t>
        </is>
      </c>
    </row>
    <row r="189" ht="98.8" customHeight="1">
      <c r="A189" s="16" t="n"/>
      <c r="B189" s="16" t="inlineStr">
        <is>
          <t>NU04-10</t>
        </is>
      </c>
      <c r="C189" s="16" t="inlineStr">
        <is>
          <t>NU04</t>
        </is>
      </c>
      <c r="D189" s="16" t="inlineStr">
        <is>
          <t>Schlafraum</t>
        </is>
      </c>
      <c r="E189" s="16" t="inlineStr">
        <is>
          <t>Kinder Schalenstuhl weiß mit Sitzpolster und Holzbeinen</t>
        </is>
      </c>
      <c r="F189" s="17" t="n">
        <v>10</v>
      </c>
      <c r="G189" s="18" t="inlineStr">
        <is>
          <t>Kinder Schalenstuhl mit weißer Schale und fest verbundenem Sitzpolster, konische Beine aus braunem Massivholz.</t>
        </is>
      </c>
      <c r="H189" s="16" t="inlineStr">
        <is>
          <t>Möbel</t>
        </is>
      </c>
      <c r="I189" s="16" t="inlineStr">
        <is>
          <t>BU02-11</t>
        </is>
      </c>
      <c r="J189" s="16" t="inlineStr">
        <is>
          <t>B</t>
        </is>
      </c>
      <c r="K189" s="16" t="inlineStr">
        <is>
          <t>Stück</t>
        </is>
      </c>
      <c r="L189" s="19" t="n"/>
      <c r="M189" s="16" t="inlineStr">
        <is>
          <t>gut</t>
        </is>
      </c>
      <c r="N189" s="17" t="n"/>
      <c r="O189" s="20">
        <f>F189-IF(N189="",0,N189)</f>
        <v/>
      </c>
      <c r="P189" s="19" t="inlineStr">
        <is>
          <t>ja</t>
        </is>
      </c>
      <c r="Q189" s="19" t="n"/>
      <c r="R189" s="21" t="n"/>
      <c r="S189" s="21" t="n">
        <v>25</v>
      </c>
      <c r="T189" s="19" t="inlineStr">
        <is>
          <t>Fix</t>
        </is>
      </c>
      <c r="U189" s="19" t="inlineStr">
        <is>
          <t>ok</t>
        </is>
      </c>
      <c r="V189" s="22">
        <f>O189*S189</f>
        <v/>
      </c>
      <c r="W189" s="16" t="inlineStr">
        <is>
          <t>nur Abholung</t>
        </is>
      </c>
      <c r="X189" s="16" t="inlineStr">
        <is>
          <t>F-193</t>
        </is>
      </c>
      <c r="Y189" s="19" t="inlineStr">
        <is>
          <t>ja</t>
        </is>
      </c>
      <c r="Z189" s="19" t="inlineStr">
        <is>
          <t>verfügbar</t>
        </is>
      </c>
      <c r="AA189" s="19" t="n"/>
      <c r="AB189" s="19" t="n"/>
      <c r="AC189" s="19" t="n"/>
      <c r="AD189" s="19" t="n"/>
      <c r="AE189" s="21" t="n"/>
      <c r="AF189" s="22">
        <f>IF(N189="","",N189*AE189)</f>
        <v/>
      </c>
      <c r="AG189" s="19" t="n"/>
      <c r="AH189" s="19" t="n"/>
      <c r="AI189" s="19" t="n"/>
      <c r="AJ189" s="19" t="n"/>
      <c r="AK189" s="19" t="n"/>
      <c r="AL189" s="19" t="n"/>
      <c r="AM189" s="18" t="n"/>
      <c r="AN189" s="23" t="inlineStr">
        <is>
          <t>Zusammengefasste Position über zwei Räume – Post-it-Nummer: BU02-11. Frueherer Mengenhinweis: 10 Stühle insgesamt: 4 im Schlafraum 5 (NU04-10) und 6 im Flur 2 im Untergeschoss des Bestandsgebäudes (BU02-11). Abgebildet ist einer davon.</t>
        </is>
      </c>
    </row>
    <row r="190" ht="98.8" customHeight="1">
      <c r="A190" s="16" t="n"/>
      <c r="B190" s="16" t="inlineStr">
        <is>
          <t>NU04-11</t>
        </is>
      </c>
      <c r="C190" s="16" t="inlineStr">
        <is>
          <t>NU04</t>
        </is>
      </c>
      <c r="D190" s="16" t="inlineStr">
        <is>
          <t>Schlafraum</t>
        </is>
      </c>
      <c r="E190" s="16" t="inlineStr">
        <is>
          <t>IKEA Stuva Tisch weiß</t>
        </is>
      </c>
      <c r="F190" s="17" t="n">
        <v>2</v>
      </c>
      <c r="G190" s="18" t="inlineStr">
        <is>
          <t>Tisch beziehungsweise Sitzbank IKEA Stuva in Weiß mit Seitenwangen und Gleitern. Etikett an der Unterseite: Stuva.</t>
        </is>
      </c>
      <c r="H190" s="16" t="inlineStr">
        <is>
          <t>Möbel</t>
        </is>
      </c>
      <c r="I190" s="16" t="n"/>
      <c r="J190" s="16" t="inlineStr">
        <is>
          <t>C</t>
        </is>
      </c>
      <c r="K190" s="16" t="inlineStr">
        <is>
          <t>Stück</t>
        </is>
      </c>
      <c r="L190" s="19" t="n"/>
      <c r="M190" s="16" t="inlineStr">
        <is>
          <t>gebraucht</t>
        </is>
      </c>
      <c r="N190" s="17" t="n"/>
      <c r="O190" s="20">
        <f>F190-IF(N190="",0,N190)</f>
        <v/>
      </c>
      <c r="P190" s="19" t="inlineStr">
        <is>
          <t>ja</t>
        </is>
      </c>
      <c r="Q190" s="19" t="n"/>
      <c r="R190" s="21" t="n"/>
      <c r="S190" s="21" t="n">
        <v>30</v>
      </c>
      <c r="T190" s="19" t="inlineStr">
        <is>
          <t>Fix</t>
        </is>
      </c>
      <c r="U190" s="19" t="inlineStr">
        <is>
          <t>ok</t>
        </is>
      </c>
      <c r="V190" s="22">
        <f>O190*S190</f>
        <v/>
      </c>
      <c r="W190" s="16" t="inlineStr">
        <is>
          <t>nur Abholung</t>
        </is>
      </c>
      <c r="X190" s="16" t="inlineStr">
        <is>
          <t>F-194</t>
        </is>
      </c>
      <c r="Y190" s="19" t="inlineStr">
        <is>
          <t>ja</t>
        </is>
      </c>
      <c r="Z190" s="19" t="inlineStr">
        <is>
          <t>verfügbar</t>
        </is>
      </c>
      <c r="AA190" s="19" t="inlineStr">
        <is>
          <t>IKEA</t>
        </is>
      </c>
      <c r="AB190" s="19" t="n"/>
      <c r="AC190" s="19" t="n"/>
      <c r="AD190" s="19" t="n"/>
      <c r="AE190" s="21" t="n"/>
      <c r="AF190" s="22">
        <f>IF(N190="","",N190*AE190)</f>
        <v/>
      </c>
      <c r="AG190" s="19" t="n"/>
      <c r="AH190" s="19" t="n"/>
      <c r="AI190" s="19" t="n"/>
      <c r="AJ190" s="19" t="n"/>
      <c r="AK190" s="19" t="n"/>
      <c r="AL190" s="19" t="n"/>
      <c r="AM190" s="18" t="n"/>
      <c r="AN190" s="23" t="inlineStr">
        <is>
          <t>2 Stück – abgebildet ist eines davon, das Etikett auf Foto F-195.</t>
        </is>
      </c>
    </row>
    <row r="191" ht="98.8" customHeight="1">
      <c r="A191" s="16" t="n"/>
      <c r="B191" s="16" t="inlineStr">
        <is>
          <t>NU04-13</t>
        </is>
      </c>
      <c r="C191" s="16" t="inlineStr">
        <is>
          <t>NU04</t>
        </is>
      </c>
      <c r="D191" s="16" t="inlineStr">
        <is>
          <t>Schlafraum</t>
        </is>
      </c>
      <c r="E191" s="16" t="inlineStr">
        <is>
          <t>Kindertisch rund weiß mit Holzbeinen</t>
        </is>
      </c>
      <c r="F191" s="17" t="n">
        <v>5</v>
      </c>
      <c r="G191" s="18" t="inlineStr">
        <is>
          <t>Runder Kindertisch, weiße Platte auf konischen Beinen aus massivem Holz.</t>
        </is>
      </c>
      <c r="H191" s="16" t="inlineStr">
        <is>
          <t>Kita-Ausstattung</t>
        </is>
      </c>
      <c r="I191" s="16" t="inlineStr">
        <is>
          <t>NE05-11</t>
        </is>
      </c>
      <c r="J191" s="16" t="inlineStr">
        <is>
          <t>B</t>
        </is>
      </c>
      <c r="K191" s="16" t="inlineStr">
        <is>
          <t>Stück</t>
        </is>
      </c>
      <c r="L191" s="19" t="n"/>
      <c r="M191" s="16" t="inlineStr">
        <is>
          <t>gebraucht</t>
        </is>
      </c>
      <c r="N191" s="17" t="n"/>
      <c r="O191" s="20">
        <f>F191-IF(N191="",0,N191)</f>
        <v/>
      </c>
      <c r="P191" s="19" t="inlineStr">
        <is>
          <t>ja</t>
        </is>
      </c>
      <c r="Q191" s="19" t="n"/>
      <c r="R191" s="21" t="n"/>
      <c r="S191" s="21" t="n">
        <v>45</v>
      </c>
      <c r="T191" s="19" t="inlineStr">
        <is>
          <t>Fix</t>
        </is>
      </c>
      <c r="U191" s="19" t="inlineStr">
        <is>
          <t>ok</t>
        </is>
      </c>
      <c r="V191" s="22">
        <f>O191*S191</f>
        <v/>
      </c>
      <c r="W191" s="16" t="inlineStr">
        <is>
          <t>nur Abholung</t>
        </is>
      </c>
      <c r="X191" s="16" t="inlineStr">
        <is>
          <t>F-197</t>
        </is>
      </c>
      <c r="Y191" s="19" t="inlineStr">
        <is>
          <t>ja</t>
        </is>
      </c>
      <c r="Z191" s="19" t="inlineStr">
        <is>
          <t>verfügbar</t>
        </is>
      </c>
      <c r="AA191" s="19" t="n"/>
      <c r="AB191" s="19" t="n"/>
      <c r="AC191" s="19" t="n"/>
      <c r="AD191" s="19" t="n"/>
      <c r="AE191" s="21" t="n"/>
      <c r="AF191" s="22">
        <f>IF(N191="","",N191*AE191)</f>
        <v/>
      </c>
      <c r="AG191" s="19" t="n"/>
      <c r="AH191" s="19" t="n"/>
      <c r="AI191" s="19" t="n"/>
      <c r="AJ191" s="19" t="n"/>
      <c r="AK191" s="19" t="n"/>
      <c r="AL191" s="19" t="n"/>
      <c r="AM191" s="18" t="inlineStr">
        <is>
          <t>1 Tisch: Plattenkante an einer Stelle etwas beschädigt</t>
        </is>
      </c>
      <c r="AN191" s="23" t="inlineStr">
        <is>
          <t>Zusammengefasste Position über zwei Räume – Post-it-Nummer: NE05-11. Frueherer Mengenhinweis: 5 Tische: 1 im Schlafraum 5 (NU04-13) und 4 im Speisesaal (NE05-11). Bei dem Tisch im Schlafraum 5 ist die Plattenkante an einer Stelle beschädigt und dunkel abgestoßen; ein Tisch aus dem Speisesaal ist auf Foto F-478 zu sehen.</t>
        </is>
      </c>
    </row>
    <row r="192" ht="98.8" customHeight="1">
      <c r="A192" s="16" t="n"/>
      <c r="B192" s="16" t="inlineStr">
        <is>
          <t>NU04-14</t>
        </is>
      </c>
      <c r="C192" s="16" t="inlineStr">
        <is>
          <t>NU04</t>
        </is>
      </c>
      <c r="D192" s="16" t="inlineStr">
        <is>
          <t>Schlafraum</t>
        </is>
      </c>
      <c r="E192" s="16" t="inlineStr">
        <is>
          <t>Raumteiler Metallgitter, schwarz</t>
        </is>
      </c>
      <c r="F192" s="17" t="n">
        <v>2</v>
      </c>
      <c r="G192" s="18" t="inlineStr">
        <is>
          <t>Freistehender Raumteiler: schwarz beschichtetes Metallgitter mit Rautenmuster auf ovalem Standfuß. Auch als Rankgitter oder zum Aufhängen nutzbar.</t>
        </is>
      </c>
      <c r="H192" s="16" t="inlineStr">
        <is>
          <t>Möbel</t>
        </is>
      </c>
      <c r="I192" s="16" t="inlineStr">
        <is>
          <t>BA06-13</t>
        </is>
      </c>
      <c r="J192" s="16" t="inlineStr">
        <is>
          <t>B</t>
        </is>
      </c>
      <c r="K192" s="16" t="inlineStr">
        <is>
          <t>Stück</t>
        </is>
      </c>
      <c r="L192" s="19" t="n"/>
      <c r="M192" s="16" t="inlineStr">
        <is>
          <t>gebraucht</t>
        </is>
      </c>
      <c r="N192" s="17" t="n"/>
      <c r="O192" s="20">
        <f>F192-IF(N192="",0,N192)</f>
        <v/>
      </c>
      <c r="P192" s="19" t="inlineStr">
        <is>
          <t>ja</t>
        </is>
      </c>
      <c r="Q192" s="19" t="n"/>
      <c r="R192" s="21" t="n"/>
      <c r="S192" s="21" t="n">
        <v>50</v>
      </c>
      <c r="T192" s="19" t="inlineStr">
        <is>
          <t>Fix</t>
        </is>
      </c>
      <c r="U192" s="19" t="inlineStr">
        <is>
          <t>ok</t>
        </is>
      </c>
      <c r="V192" s="22">
        <f>O192*S192</f>
        <v/>
      </c>
      <c r="W192" s="16" t="inlineStr">
        <is>
          <t>nur Abholung</t>
        </is>
      </c>
      <c r="X192" s="16" t="inlineStr">
        <is>
          <t>F-198</t>
        </is>
      </c>
      <c r="Y192" s="19" t="inlineStr">
        <is>
          <t>ja</t>
        </is>
      </c>
      <c r="Z192" s="19" t="inlineStr">
        <is>
          <t>verfügbar</t>
        </is>
      </c>
      <c r="AA192" s="19" t="n"/>
      <c r="AB192" s="19" t="n"/>
      <c r="AC192" s="19" t="n"/>
      <c r="AD192" s="19" t="n"/>
      <c r="AE192" s="21" t="n"/>
      <c r="AF192" s="22">
        <f>IF(N192="","",N192*AE192)</f>
        <v/>
      </c>
      <c r="AG192" s="19" t="n"/>
      <c r="AH192" s="19" t="n"/>
      <c r="AI192" s="19" t="n"/>
      <c r="AJ192" s="19" t="n"/>
      <c r="AK192" s="19" t="n"/>
      <c r="AL192" s="19" t="n"/>
      <c r="AM192" s="18" t="n"/>
      <c r="AN192" s="23" t="inlineStr">
        <is>
          <t>Zusammengefasste Position – Post-it-Nummer im zweiten Raum: BA06-13. Frueherer Mengenhinweis: 2 Raumteiler: einer im Schlafraum 5 (NU04-14) und einer im Materialraum (dort mit BA06-13 beschriftet).</t>
        </is>
      </c>
    </row>
    <row r="193" ht="98.8" customHeight="1">
      <c r="A193" s="16" t="n"/>
      <c r="B193" s="16" t="inlineStr">
        <is>
          <t>NU04-15</t>
        </is>
      </c>
      <c r="C193" s="16" t="inlineStr">
        <is>
          <t>NU04</t>
        </is>
      </c>
      <c r="D193" s="16" t="inlineStr">
        <is>
          <t>Schlafraum</t>
        </is>
      </c>
      <c r="E193" s="16" t="inlineStr">
        <is>
          <t>IKEA Regal weiß, 3 Fächer, schmal</t>
        </is>
      </c>
      <c r="F193" s="17" t="n">
        <v>1</v>
      </c>
      <c r="G193" s="18" t="inlineStr">
        <is>
          <t>Schmales hohes Regal IKEA in Weiß mit drei Fächern. Ohne Inhalt</t>
        </is>
      </c>
      <c r="H193" s="16" t="inlineStr">
        <is>
          <t>Möbel</t>
        </is>
      </c>
      <c r="I193" s="16" t="n"/>
      <c r="J193" s="16" t="inlineStr">
        <is>
          <t>C</t>
        </is>
      </c>
      <c r="K193" s="16" t="inlineStr">
        <is>
          <t>Stück</t>
        </is>
      </c>
      <c r="L193" s="19" t="n"/>
      <c r="M193" s="16" t="inlineStr">
        <is>
          <t>gebraucht</t>
        </is>
      </c>
      <c r="N193" s="17" t="n"/>
      <c r="O193" s="20">
        <f>F193-IF(N193="",0,N193)</f>
        <v/>
      </c>
      <c r="P193" s="19" t="inlineStr">
        <is>
          <t>ja</t>
        </is>
      </c>
      <c r="Q193" s="19" t="n"/>
      <c r="R193" s="21" t="n"/>
      <c r="S193" s="21" t="n">
        <v>25</v>
      </c>
      <c r="T193" s="19" t="inlineStr">
        <is>
          <t>Fix</t>
        </is>
      </c>
      <c r="U193" s="19" t="inlineStr">
        <is>
          <t>ok</t>
        </is>
      </c>
      <c r="V193" s="22">
        <f>O193*S193</f>
        <v/>
      </c>
      <c r="W193" s="16" t="inlineStr">
        <is>
          <t>nur Abholung</t>
        </is>
      </c>
      <c r="X193" s="16" t="inlineStr">
        <is>
          <t>F-200</t>
        </is>
      </c>
      <c r="Y193" s="19" t="inlineStr">
        <is>
          <t>ja</t>
        </is>
      </c>
      <c r="Z193" s="19" t="inlineStr">
        <is>
          <t>verfügbar</t>
        </is>
      </c>
      <c r="AA193" s="19" t="inlineStr">
        <is>
          <t>IKEA</t>
        </is>
      </c>
      <c r="AB193" s="19" t="n"/>
      <c r="AC193" s="19" t="n"/>
      <c r="AD193" s="19" t="n"/>
      <c r="AE193" s="21" t="n"/>
      <c r="AF193" s="22">
        <f>IF(N193="","",N193*AE193)</f>
        <v/>
      </c>
      <c r="AG193" s="19" t="n"/>
      <c r="AH193" s="19" t="n"/>
      <c r="AI193" s="19" t="n"/>
      <c r="AJ193" s="19" t="n"/>
      <c r="AK193" s="19" t="n"/>
      <c r="AL193" s="19" t="n"/>
      <c r="AM193" s="18" t="inlineStr">
        <is>
          <t>ohne Inhalt</t>
        </is>
      </c>
      <c r="AN193" s="23" t="n"/>
    </row>
    <row r="194" ht="98.8" customHeight="1">
      <c r="A194" s="16" t="n"/>
      <c r="B194" s="16" t="inlineStr">
        <is>
          <t>NU04-16</t>
        </is>
      </c>
      <c r="C194" s="16" t="inlineStr">
        <is>
          <t>NU04</t>
        </is>
      </c>
      <c r="D194" s="16" t="inlineStr">
        <is>
          <t>Schlafraum</t>
        </is>
      </c>
      <c r="E194" s="16" t="inlineStr">
        <is>
          <t>Bällebad mit Bällen</t>
        </is>
      </c>
      <c r="F194" s="17" t="n">
        <v>1</v>
      </c>
      <c r="G194" s="18" t="inlineStr">
        <is>
          <t>Bällebad in Quadratform: Polsterrand in Grau, Sockel in weißem Kunstleder mit Rautennaht, einschließlich der Bälle in verschiedenen Farben; ca. 85x85</t>
        </is>
      </c>
      <c r="H194" s="16" t="inlineStr">
        <is>
          <t>Kita-Ausstattung</t>
        </is>
      </c>
      <c r="I194" s="16" t="n"/>
      <c r="J194" s="16" t="inlineStr">
        <is>
          <t>B</t>
        </is>
      </c>
      <c r="K194" s="16" t="inlineStr">
        <is>
          <t>Stück</t>
        </is>
      </c>
      <c r="L194" s="19" t="n"/>
      <c r="M194" s="16" t="inlineStr">
        <is>
          <t>gebraucht</t>
        </is>
      </c>
      <c r="N194" s="17" t="n">
        <v>1</v>
      </c>
      <c r="O194" s="20">
        <f>F194-IF(N194="",0,N194)</f>
        <v/>
      </c>
      <c r="P194" s="19" t="inlineStr">
        <is>
          <t>ja</t>
        </is>
      </c>
      <c r="Q194" s="19" t="n"/>
      <c r="R194" s="21" t="n"/>
      <c r="S194" s="21" t="n">
        <v>75</v>
      </c>
      <c r="T194" s="19" t="inlineStr">
        <is>
          <t>Fix</t>
        </is>
      </c>
      <c r="U194" s="19" t="inlineStr">
        <is>
          <t>ok</t>
        </is>
      </c>
      <c r="V194" s="22">
        <f>O194*S194</f>
        <v/>
      </c>
      <c r="W194" s="16" t="inlineStr">
        <is>
          <t>nur Abholung</t>
        </is>
      </c>
      <c r="X194" s="16" t="inlineStr">
        <is>
          <t>F-202</t>
        </is>
      </c>
      <c r="Y194" s="19" t="inlineStr">
        <is>
          <t>ja</t>
        </is>
      </c>
      <c r="Z194" s="19" t="inlineStr">
        <is>
          <t>verkauft</t>
        </is>
      </c>
      <c r="AA194" s="19" t="n"/>
      <c r="AB194" s="19" t="n"/>
      <c r="AC194" s="19" t="inlineStr">
        <is>
          <t>Webkatalog</t>
        </is>
      </c>
      <c r="AD194" s="19" t="n"/>
      <c r="AE194" s="21" t="n">
        <v>75</v>
      </c>
      <c r="AF194" s="22">
        <f>IF(N194="","",N194*AE194)</f>
        <v/>
      </c>
      <c r="AG194" s="19" t="inlineStr">
        <is>
          <t>19.10.2026</t>
        </is>
      </c>
      <c r="AH194" s="19" t="inlineStr">
        <is>
          <t>Linda Rebholz</t>
        </is>
      </c>
      <c r="AI194" s="19" t="inlineStr">
        <is>
          <t>4000132</t>
        </is>
      </c>
      <c r="AJ194" s="19" t="inlineStr">
        <is>
          <t>bezahlt</t>
        </is>
      </c>
      <c r="AK194" s="19" t="n"/>
      <c r="AL194" s="19" t="inlineStr">
        <is>
          <t>21.10.2026 07:30</t>
        </is>
      </c>
      <c r="AM194" s="18" t="n"/>
      <c r="AN194" s="23" t="n"/>
    </row>
    <row r="195" ht="98.8" customHeight="1">
      <c r="A195" s="16" t="n"/>
      <c r="B195" s="16" t="inlineStr">
        <is>
          <t>NU04-17</t>
        </is>
      </c>
      <c r="C195" s="16" t="inlineStr">
        <is>
          <t>NU04</t>
        </is>
      </c>
      <c r="D195" s="16" t="inlineStr">
        <is>
          <t>Schlafraum</t>
        </is>
      </c>
      <c r="E195" s="16" t="inlineStr">
        <is>
          <t>IKEA Trofast Spielregal Kiefer mit Wannen und Wandaufsatz</t>
        </is>
      </c>
      <c r="F195" s="17" t="n">
        <v>4</v>
      </c>
      <c r="G195" s="18" t="inlineStr">
        <is>
          <t>IKEA Trofast Werkbankhohes Gestell aus Kiefer massiv mit weißen Kunststoffwannen und durchgehender Arbeitsplatte, dazu ein passender Wandaufsatz mit sechs Wannen. Inkl. Boxen falls vorhanden;  ohne Inhalt</t>
        </is>
      </c>
      <c r="H195" s="16" t="inlineStr">
        <is>
          <t>Kita-Ausstattung</t>
        </is>
      </c>
      <c r="I195" s="16" t="inlineStr">
        <is>
          <t>BA04-08</t>
        </is>
      </c>
      <c r="J195" s="16" t="inlineStr">
        <is>
          <t>B</t>
        </is>
      </c>
      <c r="K195" s="16" t="inlineStr">
        <is>
          <t>Stück</t>
        </is>
      </c>
      <c r="L195" s="19" t="n"/>
      <c r="M195" s="16" t="inlineStr">
        <is>
          <t>gebraucht</t>
        </is>
      </c>
      <c r="N195" s="17" t="n"/>
      <c r="O195" s="20">
        <f>F195-IF(N195="",0,N195)</f>
        <v/>
      </c>
      <c r="P195" s="19" t="inlineStr">
        <is>
          <t>ja</t>
        </is>
      </c>
      <c r="Q195" s="19" t="n"/>
      <c r="R195" s="21" t="n"/>
      <c r="S195" s="21" t="n">
        <v>90</v>
      </c>
      <c r="T195" s="19" t="inlineStr">
        <is>
          <t>Fix</t>
        </is>
      </c>
      <c r="U195" s="19" t="inlineStr">
        <is>
          <t>ok</t>
        </is>
      </c>
      <c r="V195" s="22">
        <f>O195*S195</f>
        <v/>
      </c>
      <c r="W195" s="16" t="inlineStr">
        <is>
          <t>nur Abholung</t>
        </is>
      </c>
      <c r="X195" s="16" t="inlineStr">
        <is>
          <t>F-203</t>
        </is>
      </c>
      <c r="Y195" s="19" t="inlineStr">
        <is>
          <t>ja</t>
        </is>
      </c>
      <c r="Z195" s="19" t="inlineStr">
        <is>
          <t>reserviert</t>
        </is>
      </c>
      <c r="AA195" s="19" t="inlineStr">
        <is>
          <t>IKEA</t>
        </is>
      </c>
      <c r="AB195" s="19" t="n"/>
      <c r="AC195" s="19" t="inlineStr">
        <is>
          <t>Webkatalog</t>
        </is>
      </c>
      <c r="AD195" s="19" t="inlineStr">
        <is>
          <t>Saskia Merz</t>
        </is>
      </c>
      <c r="AE195" s="21" t="n"/>
      <c r="AF195" s="22">
        <f>IF(N195="","",N195*AE195)</f>
        <v/>
      </c>
      <c r="AG195" s="19" t="n"/>
      <c r="AH195" s="19" t="n"/>
      <c r="AI195" s="19" t="inlineStr">
        <is>
          <t>4000138</t>
        </is>
      </c>
      <c r="AJ195" s="19" t="n"/>
      <c r="AK195" s="19" t="n"/>
      <c r="AL195" s="19" t="inlineStr">
        <is>
          <t>23.10.2026 13:00</t>
        </is>
      </c>
      <c r="AM195" s="18" t="inlineStr">
        <is>
          <t>ohne Inhalt</t>
        </is>
      </c>
      <c r="AN195" s="23" t="inlineStr">
        <is>
          <t>Zusammengefasste Position – Post-it-Nummer im zweiten Raum: BA04-08. Frueherer Mengenhinweis: 4 Einheiten, jeweils Unterteil und Wandaufsatz: 2 im Schlafraum 5 und 2 im Gruppenraum 4 (dort mit BA04-08 beschriftet). Der Inhalt der Wannen gehört nicht dazu.</t>
        </is>
      </c>
    </row>
    <row r="196" ht="98.8" customHeight="1">
      <c r="A196" s="16" t="n"/>
      <c r="B196" s="16" t="inlineStr">
        <is>
          <t>NU04-18</t>
        </is>
      </c>
      <c r="C196" s="16" t="inlineStr">
        <is>
          <t>NU04</t>
        </is>
      </c>
      <c r="D196" s="16" t="inlineStr">
        <is>
          <t>Schlafraum</t>
        </is>
      </c>
      <c r="E196" s="16" t="inlineStr">
        <is>
          <t>Kinderwerkbank Holz mit Tafel</t>
        </is>
      </c>
      <c r="F196" s="17" t="n">
        <v>1</v>
      </c>
      <c r="G196" s="18" t="inlineStr">
        <is>
          <t>Kinderwerkbank aus Holz mit Lochplatte, drei Werkzeugkästen, Tafellackfläche oben, Zollstockaufdruck an der Kante und Ablage unten. Einschließlich der Wandaufhängung.</t>
        </is>
      </c>
      <c r="H196" s="16" t="inlineStr">
        <is>
          <t>Kita-Ausstattung</t>
        </is>
      </c>
      <c r="I196" s="16" t="n"/>
      <c r="J196" s="16" t="inlineStr">
        <is>
          <t>B</t>
        </is>
      </c>
      <c r="K196" s="16" t="inlineStr">
        <is>
          <t>Stück</t>
        </is>
      </c>
      <c r="L196" s="19" t="n"/>
      <c r="M196" s="16" t="inlineStr">
        <is>
          <t>gebraucht</t>
        </is>
      </c>
      <c r="N196" s="17" t="n"/>
      <c r="O196" s="20">
        <f>F196-IF(N196="",0,N196)</f>
        <v/>
      </c>
      <c r="P196" s="19" t="inlineStr">
        <is>
          <t>ja</t>
        </is>
      </c>
      <c r="Q196" s="19" t="n"/>
      <c r="R196" s="21" t="n"/>
      <c r="S196" s="21" t="n">
        <v>35</v>
      </c>
      <c r="T196" s="19" t="inlineStr">
        <is>
          <t>Fix</t>
        </is>
      </c>
      <c r="U196" s="19" t="inlineStr">
        <is>
          <t>ok</t>
        </is>
      </c>
      <c r="V196" s="22">
        <f>O196*S196</f>
        <v/>
      </c>
      <c r="W196" s="16" t="inlineStr">
        <is>
          <t>nur Abholung</t>
        </is>
      </c>
      <c r="X196" s="16" t="inlineStr">
        <is>
          <t>F-204</t>
        </is>
      </c>
      <c r="Y196" s="19" t="inlineStr">
        <is>
          <t>ja</t>
        </is>
      </c>
      <c r="Z196" s="19" t="inlineStr">
        <is>
          <t>verfügbar</t>
        </is>
      </c>
      <c r="AA196" s="19" t="n"/>
      <c r="AB196" s="19" t="inlineStr">
        <is>
          <t>Rollenspiel</t>
        </is>
      </c>
      <c r="AC196" s="19" t="n"/>
      <c r="AD196" s="19" t="n"/>
      <c r="AE196" s="21" t="n"/>
      <c r="AF196" s="22">
        <f>IF(N196="","",N196*AE196)</f>
        <v/>
      </c>
      <c r="AG196" s="19" t="n"/>
      <c r="AH196" s="19" t="n"/>
      <c r="AI196" s="19" t="n"/>
      <c r="AJ196" s="19" t="n"/>
      <c r="AK196" s="19" t="n"/>
      <c r="AL196" s="19" t="n"/>
      <c r="AM196" s="18" t="inlineStr">
        <is>
          <t>1 Werkbank einschließlich Wandaufhängung. Ohne Zubehör</t>
        </is>
      </c>
      <c r="AN196" s="23" t="n"/>
    </row>
    <row r="197" ht="98.8" customHeight="1">
      <c r="A197" s="16" t="n"/>
      <c r="B197" s="16" t="inlineStr">
        <is>
          <t>NU04-19</t>
        </is>
      </c>
      <c r="C197" s="16" t="inlineStr">
        <is>
          <t>NU04</t>
        </is>
      </c>
      <c r="D197" s="16" t="inlineStr">
        <is>
          <t>Schlafraum</t>
        </is>
      </c>
      <c r="E197" s="16" t="inlineStr">
        <is>
          <t>IKEA Kleiderschrank weiß mit drei Böden</t>
        </is>
      </c>
      <c r="F197" s="17" t="n">
        <v>3</v>
      </c>
      <c r="G197" s="18" t="inlineStr">
        <is>
          <t>Hoher Schrank IKEA in Weiß mit zwei Türen, ovalen Griffmulden und drei Einlegeböden.</t>
        </is>
      </c>
      <c r="H197" s="16" t="inlineStr">
        <is>
          <t>Möbel</t>
        </is>
      </c>
      <c r="I197" s="16" t="inlineStr">
        <is>
          <t>NE03-08</t>
        </is>
      </c>
      <c r="J197" s="16" t="inlineStr">
        <is>
          <t>B</t>
        </is>
      </c>
      <c r="K197" s="16" t="inlineStr">
        <is>
          <t>Stück</t>
        </is>
      </c>
      <c r="L197" s="19" t="n"/>
      <c r="M197" s="16" t="inlineStr">
        <is>
          <t>gebraucht</t>
        </is>
      </c>
      <c r="N197" s="17" t="n"/>
      <c r="O197" s="20">
        <f>F197-IF(N197="",0,N197)</f>
        <v/>
      </c>
      <c r="P197" s="19" t="inlineStr">
        <is>
          <t>ja</t>
        </is>
      </c>
      <c r="Q197" s="19" t="n"/>
      <c r="R197" s="21" t="n"/>
      <c r="S197" s="21" t="n">
        <v>50</v>
      </c>
      <c r="T197" s="19" t="inlineStr">
        <is>
          <t>Fix</t>
        </is>
      </c>
      <c r="U197" s="19" t="inlineStr">
        <is>
          <t>ok</t>
        </is>
      </c>
      <c r="V197" s="22">
        <f>O197*S197</f>
        <v/>
      </c>
      <c r="W197" s="16" t="inlineStr">
        <is>
          <t>nur Abholung</t>
        </is>
      </c>
      <c r="X197" s="16" t="inlineStr">
        <is>
          <t>F-205</t>
        </is>
      </c>
      <c r="Y197" s="19" t="inlineStr">
        <is>
          <t>ja</t>
        </is>
      </c>
      <c r="Z197" s="19" t="inlineStr">
        <is>
          <t>verfügbar</t>
        </is>
      </c>
      <c r="AA197" s="19" t="inlineStr">
        <is>
          <t>IKEA</t>
        </is>
      </c>
      <c r="AB197" s="19" t="n"/>
      <c r="AC197" s="19" t="n"/>
      <c r="AD197" s="19" t="n"/>
      <c r="AE197" s="21" t="n"/>
      <c r="AF197" s="22">
        <f>IF(N197="","",N197*AE197)</f>
        <v/>
      </c>
      <c r="AG197" s="19" t="n"/>
      <c r="AH197" s="19" t="n"/>
      <c r="AI197" s="19" t="n"/>
      <c r="AJ197" s="19" t="n"/>
      <c r="AK197" s="19" t="n"/>
      <c r="AL197" s="19" t="n"/>
      <c r="AM197" s="18" t="n"/>
      <c r="AN197" s="23" t="inlineStr">
        <is>
          <t>Zusammengefasste Position über zwei Räume – Post-it-Nummer: NE03-08. Frueherer Mengenhinweis: 3 Schränke insgesamt: 2 im Schlafraum 5 (NU04-19) und 1 im Schlafraum 2 des Neubaus (NE03-08). Abgebildet ist einer davon, innen auf Foto F-206. Ein baugleicher Schrank in Anthrazit steht unter NE03-07.</t>
        </is>
      </c>
    </row>
    <row r="198" ht="98.8" customHeight="1">
      <c r="A198" s="16" t="n"/>
      <c r="B198" s="16" t="inlineStr">
        <is>
          <t>NU04-20</t>
        </is>
      </c>
      <c r="C198" s="16" t="inlineStr">
        <is>
          <t>NU04</t>
        </is>
      </c>
      <c r="D198" s="16" t="inlineStr">
        <is>
          <t>Schlafraum</t>
        </is>
      </c>
      <c r="E198" s="16" t="inlineStr">
        <is>
          <t>Vitra Panton Chair schwarz, Kindergröße</t>
        </is>
      </c>
      <c r="F198" s="17" t="n">
        <v>1</v>
      </c>
      <c r="G198" s="18" t="inlineStr">
        <is>
          <t>Panton Chair von Vitra, Entwurf Verner Panton: Freischwinger aus einem Stück Kunststoff, schwarz matt, S-förmig geschwungen. Kindergröße.</t>
        </is>
      </c>
      <c r="H198" s="16" t="inlineStr">
        <is>
          <t>Möbel</t>
        </is>
      </c>
      <c r="I198" s="16" t="n"/>
      <c r="J198" s="16" t="inlineStr">
        <is>
          <t>A</t>
        </is>
      </c>
      <c r="K198" s="16" t="inlineStr">
        <is>
          <t>Stück</t>
        </is>
      </c>
      <c r="L198" s="19" t="n"/>
      <c r="M198" s="16" t="inlineStr">
        <is>
          <t>gebraucht</t>
        </is>
      </c>
      <c r="N198" s="17" t="n"/>
      <c r="O198" s="20">
        <f>F198-IF(N198="",0,N198)</f>
        <v/>
      </c>
      <c r="P198" s="19" t="inlineStr">
        <is>
          <t>ja</t>
        </is>
      </c>
      <c r="Q198" s="19" t="inlineStr">
        <is>
          <t>670025</t>
        </is>
      </c>
      <c r="R198" s="21" t="n">
        <v>227.89</v>
      </c>
      <c r="S198" s="21" t="n">
        <v>150</v>
      </c>
      <c r="T198" s="19" t="inlineStr">
        <is>
          <t>Fix</t>
        </is>
      </c>
      <c r="U198" s="19" t="inlineStr">
        <is>
          <t>ok</t>
        </is>
      </c>
      <c r="V198" s="22">
        <f>O198*S198</f>
        <v/>
      </c>
      <c r="W198" s="16" t="inlineStr">
        <is>
          <t>nur Abholung</t>
        </is>
      </c>
      <c r="X198" s="16" t="inlineStr">
        <is>
          <t>F-208</t>
        </is>
      </c>
      <c r="Y198" s="19" t="inlineStr">
        <is>
          <t>ja</t>
        </is>
      </c>
      <c r="Z198" s="19" t="inlineStr">
        <is>
          <t>verfügbar</t>
        </is>
      </c>
      <c r="AA198" s="19" t="inlineStr">
        <is>
          <t>Vitra</t>
        </is>
      </c>
      <c r="AB198" s="19" t="inlineStr">
        <is>
          <t>Designklassiker</t>
        </is>
      </c>
      <c r="AC198" s="19" t="n"/>
      <c r="AD198" s="19" t="n"/>
      <c r="AE198" s="21" t="n"/>
      <c r="AF198" s="22">
        <f>IF(N198="","",N198*AE198)</f>
        <v/>
      </c>
      <c r="AG198" s="19" t="n"/>
      <c r="AH198" s="19" t="n"/>
      <c r="AI198" s="19" t="n"/>
      <c r="AJ198" s="19" t="n"/>
      <c r="AK198" s="19" t="n"/>
      <c r="AL198" s="19" t="n"/>
      <c r="AM198" s="18" t="n"/>
      <c r="AN198" s="23" t="inlineStr">
        <is>
          <t>Weitere Panton Chairs stehen unter NE05-04 (rot, Erwachsenengröße) sowie NE05-05 und NE05-12 (Kindergröße).</t>
        </is>
      </c>
    </row>
    <row r="199" ht="98.8" customHeight="1">
      <c r="A199" s="16" t="n"/>
      <c r="B199" s="16" t="inlineStr">
        <is>
          <t>NU04-21</t>
        </is>
      </c>
      <c r="C199" s="16" t="inlineStr">
        <is>
          <t>NU04</t>
        </is>
      </c>
      <c r="D199" s="16" t="inlineStr">
        <is>
          <t>Schlafraum</t>
        </is>
      </c>
      <c r="E199" s="16" t="inlineStr">
        <is>
          <t>Spieltisch Kiefer mit abnehmbaren Platten</t>
        </is>
      </c>
      <c r="F199" s="17" t="n">
        <v>1</v>
      </c>
      <c r="G199" s="18" t="inlineStr">
        <is>
          <t>Tisch aus Kiefer massiv mit zwei abnehmbaren weißen Kunststoffplatten. Darunter lässt sich eine Wanne einsetzen, im Haus für Bausteine und Sandspiel genutzt.</t>
        </is>
      </c>
      <c r="H199" s="16" t="inlineStr">
        <is>
          <t>Kita-Ausstattung</t>
        </is>
      </c>
      <c r="I199" s="16" t="n"/>
      <c r="J199" s="16" t="inlineStr">
        <is>
          <t>B</t>
        </is>
      </c>
      <c r="K199" s="16" t="inlineStr">
        <is>
          <t>Stück</t>
        </is>
      </c>
      <c r="L199" s="19" t="n"/>
      <c r="M199" s="16" t="inlineStr">
        <is>
          <t>gebraucht</t>
        </is>
      </c>
      <c r="N199" s="17" t="n"/>
      <c r="O199" s="20">
        <f>F199-IF(N199="",0,N199)</f>
        <v/>
      </c>
      <c r="P199" s="19" t="inlineStr">
        <is>
          <t>entfällt</t>
        </is>
      </c>
      <c r="Q199" s="19" t="n"/>
      <c r="R199" s="21" t="n"/>
      <c r="S199" s="21" t="n">
        <v>60</v>
      </c>
      <c r="T199" s="19" t="inlineStr">
        <is>
          <t>Fix</t>
        </is>
      </c>
      <c r="U199" s="19" t="n"/>
      <c r="V199" s="22">
        <f>O199*S199</f>
        <v/>
      </c>
      <c r="W199" s="16" t="inlineStr">
        <is>
          <t>nur Abholung</t>
        </is>
      </c>
      <c r="X199" s="16" t="inlineStr">
        <is>
          <t>F-209</t>
        </is>
      </c>
      <c r="Y199" s="19" t="inlineStr">
        <is>
          <t>ja</t>
        </is>
      </c>
      <c r="Z199" s="19" t="inlineStr">
        <is>
          <t>verfügbar</t>
        </is>
      </c>
      <c r="AA199" s="19" t="n"/>
      <c r="AB199" s="19" t="n"/>
      <c r="AC199" s="19" t="n"/>
      <c r="AD199" s="19" t="n"/>
      <c r="AE199" s="21" t="n"/>
      <c r="AF199" s="22">
        <f>IF(N199="","",N199*AE199)</f>
        <v/>
      </c>
      <c r="AG199" s="19" t="n"/>
      <c r="AH199" s="19" t="n"/>
      <c r="AI199" s="19" t="n"/>
      <c r="AJ199" s="19" t="n"/>
      <c r="AK199" s="19" t="n"/>
      <c r="AL199" s="19" t="n"/>
      <c r="AM199" s="18" t="n"/>
      <c r="AN199" s="23" t="inlineStr">
        <is>
          <t>Durchsicht 01.10.2026: zusammengelegt in NU02-09 (gleicher Tisch).</t>
        </is>
      </c>
    </row>
    <row r="200" ht="98.8" customHeight="1">
      <c r="A200" s="16" t="n"/>
      <c r="B200" s="16" t="inlineStr">
        <is>
          <t>NU04-22</t>
        </is>
      </c>
      <c r="C200" s="16" t="inlineStr">
        <is>
          <t>NU04</t>
        </is>
      </c>
      <c r="D200" s="16" t="inlineStr">
        <is>
          <t>Schlafraum</t>
        </is>
      </c>
      <c r="E200" s="16" t="inlineStr">
        <is>
          <t>Wandregal weiß, schmal</t>
        </is>
      </c>
      <c r="F200" s="17" t="n">
        <v>3</v>
      </c>
      <c r="G200" s="18" t="inlineStr">
        <is>
          <t>Schmales weißes Wandregal, sichtbar verschraubt.</t>
        </is>
      </c>
      <c r="H200" s="16" t="inlineStr">
        <is>
          <t>Möbel</t>
        </is>
      </c>
      <c r="I200" s="16" t="n"/>
      <c r="J200" s="16" t="inlineStr">
        <is>
          <t>C</t>
        </is>
      </c>
      <c r="K200" s="16" t="inlineStr">
        <is>
          <t>Stück</t>
        </is>
      </c>
      <c r="L200" s="19" t="n"/>
      <c r="M200" s="16" t="inlineStr">
        <is>
          <t>gebraucht</t>
        </is>
      </c>
      <c r="N200" s="17" t="n"/>
      <c r="O200" s="20">
        <f>F200-IF(N200="",0,N200)</f>
        <v/>
      </c>
      <c r="P200" s="19" t="inlineStr">
        <is>
          <t>ja</t>
        </is>
      </c>
      <c r="Q200" s="19" t="n"/>
      <c r="R200" s="21" t="n"/>
      <c r="S200" s="21" t="n">
        <v>10</v>
      </c>
      <c r="T200" s="19" t="inlineStr">
        <is>
          <t>Fix</t>
        </is>
      </c>
      <c r="U200" s="19" t="inlineStr">
        <is>
          <t>ok</t>
        </is>
      </c>
      <c r="V200" s="22">
        <f>O200*S200</f>
        <v/>
      </c>
      <c r="W200" s="16" t="inlineStr">
        <is>
          <t>nur Abholung</t>
        </is>
      </c>
      <c r="X200" s="16" t="inlineStr">
        <is>
          <t>F-210</t>
        </is>
      </c>
      <c r="Y200" s="19" t="inlineStr">
        <is>
          <t>ja</t>
        </is>
      </c>
      <c r="Z200" s="19" t="inlineStr">
        <is>
          <t>verfügbar</t>
        </is>
      </c>
      <c r="AA200" s="19" t="n"/>
      <c r="AB200" s="19" t="n"/>
      <c r="AC200" s="19" t="n"/>
      <c r="AD200" s="19" t="n"/>
      <c r="AE200" s="21" t="n"/>
      <c r="AF200" s="22">
        <f>IF(N200="","",N200*AE200)</f>
        <v/>
      </c>
      <c r="AG200" s="19" t="n"/>
      <c r="AH200" s="19" t="n"/>
      <c r="AI200" s="19" t="n"/>
      <c r="AJ200" s="19" t="n"/>
      <c r="AK200" s="19" t="n"/>
      <c r="AL200" s="19" t="n"/>
      <c r="AM200" s="18" t="n"/>
      <c r="AN200" s="23" t="n"/>
    </row>
    <row r="201" ht="98.8" customHeight="1">
      <c r="A201" s="16" t="n"/>
      <c r="B201" s="16" t="inlineStr">
        <is>
          <t>NU05-01</t>
        </is>
      </c>
      <c r="C201" s="16" t="inlineStr">
        <is>
          <t>NU05</t>
        </is>
      </c>
      <c r="D201" s="16" t="inlineStr">
        <is>
          <t>Treppenaufgang</t>
        </is>
      </c>
      <c r="E201" s="16" t="inlineStr">
        <is>
          <t>Stokke Steps Treppenhochstuhl, weiß mit Buchengestell</t>
        </is>
      </c>
      <c r="F201" s="17" t="n">
        <v>6</v>
      </c>
      <c r="G201" s="18" t="inlineStr">
        <is>
          <t>Stokke Steps: mitwachsender Treppenhochstuhl, Seitenwangen aus Buche natur, Sitz- und Fußbrett sowie Rückenlehne mit Bügel in Weiß, in der Höhe verstellbar.</t>
        </is>
      </c>
      <c r="H201" s="16" t="inlineStr">
        <is>
          <t>Kita-Ausstattung</t>
        </is>
      </c>
      <c r="I201" s="16" t="n"/>
      <c r="J201" s="16" t="inlineStr">
        <is>
          <t>B</t>
        </is>
      </c>
      <c r="K201" s="16" t="inlineStr">
        <is>
          <t>Stück</t>
        </is>
      </c>
      <c r="L201" s="19" t="n"/>
      <c r="M201" s="16" t="inlineStr">
        <is>
          <t>gebraucht</t>
        </is>
      </c>
      <c r="N201" s="17" t="n">
        <v>1</v>
      </c>
      <c r="O201" s="20">
        <f>F201-IF(N201="",0,N201)</f>
        <v/>
      </c>
      <c r="P201" s="19" t="inlineStr">
        <is>
          <t>ja</t>
        </is>
      </c>
      <c r="Q201" s="19" t="n"/>
      <c r="R201" s="21" t="n"/>
      <c r="S201" s="21" t="n">
        <v>120</v>
      </c>
      <c r="T201" s="19" t="inlineStr">
        <is>
          <t>Fix</t>
        </is>
      </c>
      <c r="U201" s="19" t="inlineStr">
        <is>
          <t>ok</t>
        </is>
      </c>
      <c r="V201" s="22">
        <f>O201*S201</f>
        <v/>
      </c>
      <c r="W201" s="16" t="inlineStr">
        <is>
          <t>nur Abholung</t>
        </is>
      </c>
      <c r="X201" s="16" t="inlineStr">
        <is>
          <t>F-213</t>
        </is>
      </c>
      <c r="Y201" s="19" t="inlineStr">
        <is>
          <t>ja</t>
        </is>
      </c>
      <c r="Z201" s="19" t="inlineStr">
        <is>
          <t>teilverkauft</t>
        </is>
      </c>
      <c r="AA201" s="19" t="inlineStr">
        <is>
          <t>Stokke</t>
        </is>
      </c>
      <c r="AB201" s="19" t="inlineStr">
        <is>
          <t>Designklassiker</t>
        </is>
      </c>
      <c r="AC201" s="19" t="inlineStr">
        <is>
          <t>Webkatalog</t>
        </is>
      </c>
      <c r="AD201" s="19" t="n"/>
      <c r="AE201" s="21" t="n">
        <v>120</v>
      </c>
      <c r="AF201" s="22">
        <f>IF(N201="","",N201*AE201)</f>
        <v/>
      </c>
      <c r="AG201" s="19" t="inlineStr">
        <is>
          <t>19.10.2026</t>
        </is>
      </c>
      <c r="AH201" s="19" t="inlineStr">
        <is>
          <t>Linda Rebholz</t>
        </is>
      </c>
      <c r="AI201" s="19" t="inlineStr">
        <is>
          <t>4000132</t>
        </is>
      </c>
      <c r="AJ201" s="19" t="inlineStr">
        <is>
          <t>bezahlt</t>
        </is>
      </c>
      <c r="AK201" s="19" t="n"/>
      <c r="AL201" s="19" t="inlineStr">
        <is>
          <t>21.10.2026 07:30</t>
        </is>
      </c>
      <c r="AM201" s="18" t="n"/>
      <c r="AN201" s="23" t="inlineStr">
        <is>
          <t>Dieselbe Reihe in anderen Farben steht unter NE05-06, NE05-07 und NE05-08.</t>
        </is>
      </c>
    </row>
    <row r="202" ht="98.8" customHeight="1">
      <c r="A202" s="16" t="n"/>
      <c r="B202" s="16" t="inlineStr">
        <is>
          <t>NU05-02</t>
        </is>
      </c>
      <c r="C202" s="16" t="inlineStr">
        <is>
          <t>NU05</t>
        </is>
      </c>
      <c r="D202" s="16" t="inlineStr">
        <is>
          <t>Treppenaufgang</t>
        </is>
      </c>
      <c r="E202" s="16" t="inlineStr">
        <is>
          <t>Juniorstuhl Holz weiß mit Kreuzlehne</t>
        </is>
      </c>
      <c r="F202" s="17" t="n">
        <v>3</v>
      </c>
      <c r="G202" s="18" t="inlineStr">
        <is>
          <t>Juniorstuhl aus Massivholz, weiß lackiert, Rückenlehne mit gekreuzten Streben, Fußstütze als Querstrebe. Lack an Kanten und Sitzfläche abgestoßen.</t>
        </is>
      </c>
      <c r="H202" s="16" t="inlineStr">
        <is>
          <t>Kita-Ausstattung</t>
        </is>
      </c>
      <c r="I202" s="16" t="n"/>
      <c r="J202" s="16" t="inlineStr">
        <is>
          <t>C</t>
        </is>
      </c>
      <c r="K202" s="16" t="inlineStr">
        <is>
          <t>Stück</t>
        </is>
      </c>
      <c r="L202" s="19" t="n"/>
      <c r="M202" s="16" t="inlineStr">
        <is>
          <t>gebraucht</t>
        </is>
      </c>
      <c r="N202" s="17" t="n"/>
      <c r="O202" s="20">
        <f>F202-IF(N202="",0,N202)</f>
        <v/>
      </c>
      <c r="P202" s="19" t="inlineStr">
        <is>
          <t>ja</t>
        </is>
      </c>
      <c r="Q202" s="19" t="n"/>
      <c r="R202" s="21" t="n"/>
      <c r="S202" s="21" t="n">
        <v>25</v>
      </c>
      <c r="T202" s="19" t="inlineStr">
        <is>
          <t>Fix</t>
        </is>
      </c>
      <c r="U202" s="19" t="inlineStr">
        <is>
          <t>ok</t>
        </is>
      </c>
      <c r="V202" s="22">
        <f>O202*S202</f>
        <v/>
      </c>
      <c r="W202" s="16" t="inlineStr">
        <is>
          <t>nur Abholung</t>
        </is>
      </c>
      <c r="X202" s="16" t="inlineStr">
        <is>
          <t>F-214</t>
        </is>
      </c>
      <c r="Y202" s="19" t="inlineStr">
        <is>
          <t>ja</t>
        </is>
      </c>
      <c r="Z202" s="19" t="inlineStr">
        <is>
          <t>verfügbar</t>
        </is>
      </c>
      <c r="AA202" s="19" t="n"/>
      <c r="AB202" s="19" t="n"/>
      <c r="AC202" s="19" t="n"/>
      <c r="AD202" s="19" t="n"/>
      <c r="AE202" s="21" t="n"/>
      <c r="AF202" s="22">
        <f>IF(N202="","",N202*AE202)</f>
        <v/>
      </c>
      <c r="AG202" s="19" t="n"/>
      <c r="AH202" s="19" t="n"/>
      <c r="AI202" s="19" t="n"/>
      <c r="AJ202" s="19" t="n"/>
      <c r="AK202" s="19" t="n"/>
      <c r="AL202" s="19" t="n"/>
      <c r="AM202" s="18" t="n"/>
      <c r="AN202" s="23" t="n"/>
    </row>
    <row r="203" ht="98.8" customHeight="1">
      <c r="A203" s="16" t="n"/>
      <c r="B203" s="16" t="inlineStr">
        <is>
          <t>NU05-03</t>
        </is>
      </c>
      <c r="C203" s="16" t="inlineStr">
        <is>
          <t>NU05</t>
        </is>
      </c>
      <c r="D203" s="16" t="inlineStr">
        <is>
          <t>Treppenaufgang</t>
        </is>
      </c>
      <c r="E203" s="16" t="inlineStr">
        <is>
          <t>Tisch weiß groß mit Holzbeinen</t>
        </is>
      </c>
      <c r="F203" s="17" t="n">
        <v>2</v>
      </c>
      <c r="G203" s="18" t="inlineStr">
        <is>
          <t>Tisch: weiße Platte mit abgerundeten Ecken und Multiplex-Kante auf konischen Beinen aus Buche. 150x80; Höhe ca. 72cm</t>
        </is>
      </c>
      <c r="H203" s="16" t="inlineStr">
        <is>
          <t>Kita-Ausstattung</t>
        </is>
      </c>
      <c r="I203" s="16" t="n"/>
      <c r="J203" s="16" t="inlineStr">
        <is>
          <t>B</t>
        </is>
      </c>
      <c r="K203" s="16" t="inlineStr">
        <is>
          <t>Stück</t>
        </is>
      </c>
      <c r="L203" s="19" t="n"/>
      <c r="M203" s="16" t="inlineStr">
        <is>
          <t>gebraucht</t>
        </is>
      </c>
      <c r="N203" s="17" t="n"/>
      <c r="O203" s="20">
        <f>F203-IF(N203="",0,N203)</f>
        <v/>
      </c>
      <c r="P203" s="19" t="inlineStr">
        <is>
          <t>ja</t>
        </is>
      </c>
      <c r="Q203" s="19" t="n"/>
      <c r="R203" s="21" t="n"/>
      <c r="S203" s="21" t="n">
        <v>90</v>
      </c>
      <c r="T203" s="19" t="inlineStr">
        <is>
          <t>Fix</t>
        </is>
      </c>
      <c r="U203" s="19" t="inlineStr">
        <is>
          <t>ok</t>
        </is>
      </c>
      <c r="V203" s="22">
        <f>O203*S203</f>
        <v/>
      </c>
      <c r="W203" s="16" t="inlineStr">
        <is>
          <t>nur Abholung</t>
        </is>
      </c>
      <c r="X203" s="16" t="inlineStr">
        <is>
          <t>F-215</t>
        </is>
      </c>
      <c r="Y203" s="19" t="inlineStr">
        <is>
          <t>ja</t>
        </is>
      </c>
      <c r="Z203" s="19" t="inlineStr">
        <is>
          <t>reserviert</t>
        </is>
      </c>
      <c r="AA203" s="19" t="n"/>
      <c r="AB203" s="19" t="n"/>
      <c r="AC203" s="19" t="inlineStr">
        <is>
          <t>Webkatalog</t>
        </is>
      </c>
      <c r="AD203" s="19" t="inlineStr">
        <is>
          <t>Simon fronius</t>
        </is>
      </c>
      <c r="AE203" s="21" t="n"/>
      <c r="AF203" s="22">
        <f>IF(N203="","",N203*AE203)</f>
        <v/>
      </c>
      <c r="AG203" s="19" t="n"/>
      <c r="AH203" s="19" t="n"/>
      <c r="AI203" s="19" t="n"/>
      <c r="AJ203" s="19" t="n"/>
      <c r="AK203" s="19" t="n"/>
      <c r="AL203" s="19" t="inlineStr">
        <is>
          <t>01.12.2026 09:00</t>
        </is>
      </c>
      <c r="AM203" s="18" t="n"/>
      <c r="AN203" s="23" t="n"/>
    </row>
    <row r="204" ht="98.8" customHeight="1">
      <c r="A204" s="16" t="n"/>
      <c r="B204" s="16" t="inlineStr">
        <is>
          <t>NU05-04</t>
        </is>
      </c>
      <c r="C204" s="16" t="inlineStr">
        <is>
          <t>NU05</t>
        </is>
      </c>
      <c r="D204" s="16" t="inlineStr">
        <is>
          <t>Treppenaufgang</t>
        </is>
      </c>
      <c r="E204" s="16" t="inlineStr">
        <is>
          <t>Regal weiß hoch, vier Böden</t>
        </is>
      </c>
      <c r="F204" s="17" t="n">
        <v>1</v>
      </c>
      <c r="G204" s="18" t="inlineStr">
        <is>
          <t>Hohes weißes Regal mit vier Einlegeböden, Bohrreihen zum Verstellen. 50x60; 130cm hoch</t>
        </is>
      </c>
      <c r="H204" s="16" t="inlineStr">
        <is>
          <t>Möbel</t>
        </is>
      </c>
      <c r="I204" s="16" t="n"/>
      <c r="J204" s="16" t="inlineStr">
        <is>
          <t>B</t>
        </is>
      </c>
      <c r="K204" s="16" t="inlineStr">
        <is>
          <t>Stück</t>
        </is>
      </c>
      <c r="L204" s="19" t="n"/>
      <c r="M204" s="16" t="inlineStr">
        <is>
          <t>gebraucht</t>
        </is>
      </c>
      <c r="N204" s="17" t="n"/>
      <c r="O204" s="20">
        <f>F204-IF(N204="",0,N204)</f>
        <v/>
      </c>
      <c r="P204" s="19" t="inlineStr">
        <is>
          <t>ja</t>
        </is>
      </c>
      <c r="Q204" s="19" t="n"/>
      <c r="R204" s="21" t="n"/>
      <c r="S204" s="21" t="n">
        <v>35</v>
      </c>
      <c r="T204" s="19" t="inlineStr">
        <is>
          <t>Fix</t>
        </is>
      </c>
      <c r="U204" s="19" t="inlineStr">
        <is>
          <t>ok</t>
        </is>
      </c>
      <c r="V204" s="22">
        <f>O204*S204</f>
        <v/>
      </c>
      <c r="W204" s="16" t="inlineStr">
        <is>
          <t>nur Abholung</t>
        </is>
      </c>
      <c r="X204" s="16" t="inlineStr">
        <is>
          <t>F-216</t>
        </is>
      </c>
      <c r="Y204" s="19" t="inlineStr">
        <is>
          <t>ja</t>
        </is>
      </c>
      <c r="Z204" s="19" t="inlineStr">
        <is>
          <t>verfügbar</t>
        </is>
      </c>
      <c r="AA204" s="19" t="n"/>
      <c r="AB204" s="19" t="n"/>
      <c r="AC204" s="19" t="n"/>
      <c r="AD204" s="19" t="n"/>
      <c r="AE204" s="21" t="n"/>
      <c r="AF204" s="22">
        <f>IF(N204="","",N204*AE204)</f>
        <v/>
      </c>
      <c r="AG204" s="19" t="n"/>
      <c r="AH204" s="19" t="n"/>
      <c r="AI204" s="19" t="n"/>
      <c r="AJ204" s="19" t="n"/>
      <c r="AK204" s="19" t="n"/>
      <c r="AL204" s="19" t="n"/>
      <c r="AM204" s="18" t="n"/>
      <c r="AN204" s="23" t="n"/>
    </row>
    <row r="205" ht="98.8" customHeight="1">
      <c r="A205" s="16" t="n"/>
      <c r="B205" s="16" t="inlineStr">
        <is>
          <t>NU05-06</t>
        </is>
      </c>
      <c r="C205" s="16" t="inlineStr">
        <is>
          <t>NU05</t>
        </is>
      </c>
      <c r="D205" s="16" t="inlineStr">
        <is>
          <t>Treppenaufgang</t>
        </is>
      </c>
      <c r="E205" s="16" t="inlineStr">
        <is>
          <t>Regal weiß mit zwei Schubladen und zwei Böden</t>
        </is>
      </c>
      <c r="F205" s="17" t="n">
        <v>1</v>
      </c>
      <c r="G205" s="18" t="inlineStr">
        <is>
          <t>Weißes Regal mit zwei Einlegeböden oben und zwei großen Schubladen mit Griffmulden unten, Front der Schubladen dunkel. Ohne Inhalt</t>
        </is>
      </c>
      <c r="H205" s="16" t="inlineStr">
        <is>
          <t>Möbel</t>
        </is>
      </c>
      <c r="I205" s="16" t="n"/>
      <c r="J205" s="16" t="inlineStr">
        <is>
          <t>B</t>
        </is>
      </c>
      <c r="K205" s="16" t="inlineStr">
        <is>
          <t>Stück</t>
        </is>
      </c>
      <c r="L205" s="19" t="n"/>
      <c r="M205" s="16" t="inlineStr">
        <is>
          <t>gebraucht</t>
        </is>
      </c>
      <c r="N205" s="17" t="n"/>
      <c r="O205" s="20">
        <f>F205-IF(N205="",0,N205)</f>
        <v/>
      </c>
      <c r="P205" s="19" t="inlineStr">
        <is>
          <t>ja</t>
        </is>
      </c>
      <c r="Q205" s="19" t="n"/>
      <c r="R205" s="21" t="n"/>
      <c r="S205" s="21" t="n">
        <v>60</v>
      </c>
      <c r="T205" s="19" t="inlineStr">
        <is>
          <t>Fix</t>
        </is>
      </c>
      <c r="U205" s="19" t="inlineStr">
        <is>
          <t>ok</t>
        </is>
      </c>
      <c r="V205" s="22">
        <f>O205*S205</f>
        <v/>
      </c>
      <c r="W205" s="16" t="inlineStr">
        <is>
          <t>nur Abholung</t>
        </is>
      </c>
      <c r="X205" s="16" t="inlineStr">
        <is>
          <t>F-218</t>
        </is>
      </c>
      <c r="Y205" s="19" t="inlineStr">
        <is>
          <t>ja</t>
        </is>
      </c>
      <c r="Z205" s="19" t="inlineStr">
        <is>
          <t>verfügbar</t>
        </is>
      </c>
      <c r="AA205" s="19" t="n"/>
      <c r="AB205" s="19" t="n"/>
      <c r="AC205" s="19" t="n"/>
      <c r="AD205" s="19" t="n"/>
      <c r="AE205" s="21" t="n"/>
      <c r="AF205" s="22">
        <f>IF(N205="","",N205*AE205)</f>
        <v/>
      </c>
      <c r="AG205" s="19" t="n"/>
      <c r="AH205" s="19" t="n"/>
      <c r="AI205" s="19" t="n"/>
      <c r="AJ205" s="19" t="n"/>
      <c r="AK205" s="19" t="n"/>
      <c r="AL205" s="19" t="n"/>
      <c r="AM205" s="18" t="n"/>
      <c r="AN205" s="23" t="n"/>
    </row>
    <row r="206" ht="98.8" customHeight="1">
      <c r="A206" s="16" t="n"/>
      <c r="B206" s="16" t="inlineStr">
        <is>
          <t>NU05-07</t>
        </is>
      </c>
      <c r="C206" s="16" t="inlineStr">
        <is>
          <t>NU05</t>
        </is>
      </c>
      <c r="D206" s="16" t="inlineStr">
        <is>
          <t>Treppenaufgang</t>
        </is>
      </c>
      <c r="E206" s="16" t="inlineStr">
        <is>
          <t>Wehrfritz Mal- und Trockengestell fahrbar</t>
        </is>
      </c>
      <c r="F206" s="17" t="n">
        <v>1</v>
      </c>
      <c r="G206" s="18" t="inlineStr">
        <is>
          <t>Wehrfritz Fahrbares Gestell aus Holz mit acht herausziehbaren Drahtgitter-Einschüben zum Trocknen von Bildern, Griffstange oben, auf Rollen. Ca. 70x50</t>
        </is>
      </c>
      <c r="H206" s="16" t="inlineStr">
        <is>
          <t>Kita-Ausstattung</t>
        </is>
      </c>
      <c r="I206" s="16" t="n"/>
      <c r="J206" s="16" t="inlineStr">
        <is>
          <t>B</t>
        </is>
      </c>
      <c r="K206" s="16" t="inlineStr">
        <is>
          <t>Stück</t>
        </is>
      </c>
      <c r="L206" s="19" t="n"/>
      <c r="M206" s="16" t="inlineStr">
        <is>
          <t>gebraucht</t>
        </is>
      </c>
      <c r="N206" s="17" t="n">
        <v>1</v>
      </c>
      <c r="O206" s="20">
        <f>F206-IF(N206="",0,N206)</f>
        <v/>
      </c>
      <c r="P206" s="19" t="inlineStr">
        <is>
          <t>ja</t>
        </is>
      </c>
      <c r="Q206" s="19" t="n"/>
      <c r="R206" s="21" t="n"/>
      <c r="S206" s="21" t="n">
        <v>100</v>
      </c>
      <c r="T206" s="19" t="inlineStr">
        <is>
          <t>Fix</t>
        </is>
      </c>
      <c r="U206" s="19" t="inlineStr">
        <is>
          <t>ok</t>
        </is>
      </c>
      <c r="V206" s="22">
        <f>O206*S206</f>
        <v/>
      </c>
      <c r="W206" s="16" t="inlineStr">
        <is>
          <t>nur Abholung</t>
        </is>
      </c>
      <c r="X206" s="16" t="inlineStr">
        <is>
          <t>F-219</t>
        </is>
      </c>
      <c r="Y206" s="19" t="inlineStr">
        <is>
          <t>ja</t>
        </is>
      </c>
      <c r="Z206" s="19" t="inlineStr">
        <is>
          <t>verkauft</t>
        </is>
      </c>
      <c r="AA206" s="19" t="inlineStr">
        <is>
          <t>Wehrfritz</t>
        </is>
      </c>
      <c r="AB206" s="19" t="n"/>
      <c r="AC206" s="19" t="inlineStr">
        <is>
          <t>Webkatalog</t>
        </is>
      </c>
      <c r="AD206" s="19" t="n"/>
      <c r="AE206" s="21" t="n">
        <v>100</v>
      </c>
      <c r="AF206" s="22">
        <f>IF(N206="","",N206*AE206)</f>
        <v/>
      </c>
      <c r="AG206" s="19" t="inlineStr">
        <is>
          <t>14.10.2026</t>
        </is>
      </c>
      <c r="AH206" s="19" t="inlineStr">
        <is>
          <t>Maren Kipp</t>
        </is>
      </c>
      <c r="AI206" s="19" t="inlineStr">
        <is>
          <t>4000114</t>
        </is>
      </c>
      <c r="AJ206" s="19" t="inlineStr">
        <is>
          <t>bezahlt</t>
        </is>
      </c>
      <c r="AK206" s="19" t="n"/>
      <c r="AL206" s="19" t="inlineStr">
        <is>
          <t>09.11.2026 08:00</t>
        </is>
      </c>
      <c r="AM206" s="18" t="n"/>
      <c r="AN206" s="23" t="n"/>
    </row>
    <row r="207" ht="98.8" customHeight="1">
      <c r="A207" s="16" t="n"/>
      <c r="B207" s="16" t="inlineStr">
        <is>
          <t>NU05-08</t>
        </is>
      </c>
      <c r="C207" s="16" t="inlineStr">
        <is>
          <t>NU05</t>
        </is>
      </c>
      <c r="D207" s="16" t="inlineStr">
        <is>
          <t>Treppenaufgang</t>
        </is>
      </c>
      <c r="E207" s="16" t="inlineStr">
        <is>
          <t>Maltafel Holz mit Kreidetafel und Farbablage</t>
        </is>
      </c>
      <c r="F207" s="17" t="n">
        <v>1</v>
      </c>
      <c r="G207" s="18" t="inlineStr">
        <is>
          <t>Standtafel aus Holz für Kinder mit schwarzer Kreidetafel, Ablage mit Aussparungen für Farbbecher und Schwamm, Papierrollenhalter oben. Farbspuren am Rahmen. Höhe: 107cm</t>
        </is>
      </c>
      <c r="H207" s="16" t="inlineStr">
        <is>
          <t>Kita-Ausstattung</t>
        </is>
      </c>
      <c r="I207" s="16" t="n"/>
      <c r="J207" s="16" t="inlineStr">
        <is>
          <t>B</t>
        </is>
      </c>
      <c r="K207" s="16" t="inlineStr">
        <is>
          <t>Stück</t>
        </is>
      </c>
      <c r="L207" s="19" t="n"/>
      <c r="M207" s="16" t="inlineStr">
        <is>
          <t>gebraucht</t>
        </is>
      </c>
      <c r="N207" s="17" t="n"/>
      <c r="O207" s="20">
        <f>F207-IF(N207="",0,N207)</f>
        <v/>
      </c>
      <c r="P207" s="19" t="inlineStr">
        <is>
          <t>ja</t>
        </is>
      </c>
      <c r="Q207" s="19" t="n"/>
      <c r="R207" s="21" t="n"/>
      <c r="S207" s="21" t="n">
        <v>30</v>
      </c>
      <c r="T207" s="19" t="inlineStr">
        <is>
          <t>Fix</t>
        </is>
      </c>
      <c r="U207" s="19" t="inlineStr">
        <is>
          <t>ok</t>
        </is>
      </c>
      <c r="V207" s="22">
        <f>O207*S207</f>
        <v/>
      </c>
      <c r="W207" s="16" t="inlineStr">
        <is>
          <t>nur Abholung</t>
        </is>
      </c>
      <c r="X207" s="16" t="inlineStr">
        <is>
          <t>F-220</t>
        </is>
      </c>
      <c r="Y207" s="19" t="inlineStr">
        <is>
          <t>ja</t>
        </is>
      </c>
      <c r="Z207" s="19" t="inlineStr">
        <is>
          <t>verfügbar</t>
        </is>
      </c>
      <c r="AA207" s="19" t="n"/>
      <c r="AB207" s="19" t="n"/>
      <c r="AC207" s="19" t="n"/>
      <c r="AD207" s="19" t="n"/>
      <c r="AE207" s="21" t="n"/>
      <c r="AF207" s="22">
        <f>IF(N207="","",N207*AE207)</f>
        <v/>
      </c>
      <c r="AG207" s="19" t="n"/>
      <c r="AH207" s="19" t="n"/>
      <c r="AI207" s="19" t="n"/>
      <c r="AJ207" s="19" t="n"/>
      <c r="AK207" s="19" t="n"/>
      <c r="AL207" s="19" t="n"/>
      <c r="AM207" s="18" t="n"/>
      <c r="AN207" s="23" t="n"/>
    </row>
    <row r="208" ht="98.8" customHeight="1">
      <c r="A208" s="16" t="n"/>
      <c r="B208" s="16" t="inlineStr">
        <is>
          <t>NU06-01</t>
        </is>
      </c>
      <c r="C208" s="16" t="inlineStr">
        <is>
          <t>NU06</t>
        </is>
      </c>
      <c r="D208" s="16" t="inlineStr">
        <is>
          <t>Matschraum</t>
        </is>
      </c>
      <c r="E208" s="16" t="inlineStr">
        <is>
          <t>Garderobenwand weiß, 13 Plätze</t>
        </is>
      </c>
      <c r="F208" s="17" t="n">
        <v>1</v>
      </c>
      <c r="G208" s="18" t="inlineStr">
        <is>
          <t>Lange Garderobenwand in Weiß: oben ein durchgehendes Ablagefach, darunter eine Leiste mit 13 Doppelhaken, unten eine Sitzbank mit offenen Schuhfächern. Schreinerarbeit. Ca. 262x32x128cm</t>
        </is>
      </c>
      <c r="H208" s="16" t="inlineStr">
        <is>
          <t>Kita-Ausstattung</t>
        </is>
      </c>
      <c r="I208" s="16" t="n"/>
      <c r="J208" s="16" t="inlineStr">
        <is>
          <t>A</t>
        </is>
      </c>
      <c r="K208" s="16" t="inlineStr">
        <is>
          <t>Stück</t>
        </is>
      </c>
      <c r="L208" s="19" t="n"/>
      <c r="M208" s="16" t="inlineStr">
        <is>
          <t>gebraucht</t>
        </is>
      </c>
      <c r="N208" s="17" t="n"/>
      <c r="O208" s="20">
        <f>F208-IF(N208="",0,N208)</f>
        <v/>
      </c>
      <c r="P208" s="19" t="inlineStr">
        <is>
          <t>ja</t>
        </is>
      </c>
      <c r="Q208" s="19" t="n"/>
      <c r="R208" s="21" t="n"/>
      <c r="S208" s="21" t="n">
        <v>290</v>
      </c>
      <c r="T208" s="19" t="inlineStr">
        <is>
          <t>VHB</t>
        </is>
      </c>
      <c r="U208" s="19" t="inlineStr">
        <is>
          <t>ok</t>
        </is>
      </c>
      <c r="V208" s="22">
        <f>O208*S208</f>
        <v/>
      </c>
      <c r="W208" s="16" t="inlineStr">
        <is>
          <t>nur Abholung</t>
        </is>
      </c>
      <c r="X208" s="16" t="inlineStr">
        <is>
          <t>F-223</t>
        </is>
      </c>
      <c r="Y208" s="19" t="inlineStr">
        <is>
          <t>ja</t>
        </is>
      </c>
      <c r="Z208" s="19" t="inlineStr">
        <is>
          <t>verfügbar</t>
        </is>
      </c>
      <c r="AA208" s="19" t="n"/>
      <c r="AB208" s="19" t="inlineStr">
        <is>
          <t>Garderobe</t>
        </is>
      </c>
      <c r="AC208" s="19" t="n"/>
      <c r="AD208" s="19" t="n"/>
      <c r="AE208" s="21" t="n"/>
      <c r="AF208" s="22">
        <f>IF(N208="","",N208*AE208)</f>
        <v/>
      </c>
      <c r="AG208" s="19" t="n"/>
      <c r="AH208" s="19" t="n"/>
      <c r="AI208" s="19" t="n"/>
      <c r="AJ208" s="19" t="n"/>
      <c r="AK208" s="19" t="n"/>
      <c r="AL208" s="19" t="n"/>
      <c r="AM208" s="18" t="n"/>
      <c r="AN208" s="23" t="inlineStr">
        <is>
          <t>Foto zeigt einen grauen Balken: dort hingen Fotokarten der Kinder mit Namen. Neues Foto ohne die Karten waere besser.</t>
        </is>
      </c>
    </row>
    <row r="209" ht="98.8" customHeight="1">
      <c r="A209" s="16" t="n"/>
      <c r="B209" s="16" t="inlineStr">
        <is>
          <t>NU06-02</t>
        </is>
      </c>
      <c r="C209" s="16" t="inlineStr">
        <is>
          <t>NU06</t>
        </is>
      </c>
      <c r="D209" s="16" t="inlineStr">
        <is>
          <t>Matschraum</t>
        </is>
      </c>
      <c r="E209" s="16" t="inlineStr">
        <is>
          <t>Garderobenwand weiß, 9 Plätze</t>
        </is>
      </c>
      <c r="F209" s="17" t="n">
        <v>6</v>
      </c>
      <c r="G209" s="18" t="inlineStr">
        <is>
          <t>Garderobenwand in Weiß: oben ein durchgehendes Ablagefach, darunter eine Leiste mit neun Doppelhaken, unten eine Sitzbank mit offenen Schuhfächern. Schreinerarbeit.190x36x128cm</t>
        </is>
      </c>
      <c r="H209" s="16" t="inlineStr">
        <is>
          <t>Kita-Ausstattung</t>
        </is>
      </c>
      <c r="I209" s="16" t="n"/>
      <c r="J209" s="16" t="inlineStr">
        <is>
          <t>A</t>
        </is>
      </c>
      <c r="K209" s="16" t="inlineStr">
        <is>
          <t>Stück</t>
        </is>
      </c>
      <c r="L209" s="19" t="n"/>
      <c r="M209" s="16" t="inlineStr">
        <is>
          <t>gebraucht</t>
        </is>
      </c>
      <c r="N209" s="17" t="n"/>
      <c r="O209" s="20">
        <f>F209-IF(N209="",0,N209)</f>
        <v/>
      </c>
      <c r="P209" s="19" t="inlineStr">
        <is>
          <t>ja</t>
        </is>
      </c>
      <c r="Q209" s="19" t="n"/>
      <c r="R209" s="21" t="n"/>
      <c r="S209" s="21" t="n">
        <v>210</v>
      </c>
      <c r="T209" s="19" t="inlineStr">
        <is>
          <t>VHB</t>
        </is>
      </c>
      <c r="U209" s="19" t="inlineStr">
        <is>
          <t>ok</t>
        </is>
      </c>
      <c r="V209" s="22">
        <f>O209*S209</f>
        <v/>
      </c>
      <c r="W209" s="16" t="inlineStr">
        <is>
          <t>nur Abholung</t>
        </is>
      </c>
      <c r="X209" s="16" t="inlineStr">
        <is>
          <t>F-224</t>
        </is>
      </c>
      <c r="Y209" s="19" t="inlineStr">
        <is>
          <t>ja</t>
        </is>
      </c>
      <c r="Z209" s="19" t="inlineStr">
        <is>
          <t>verfügbar</t>
        </is>
      </c>
      <c r="AA209" s="19" t="n"/>
      <c r="AB209" s="19" t="inlineStr">
        <is>
          <t>Garderobe</t>
        </is>
      </c>
      <c r="AC209" s="19" t="n"/>
      <c r="AD209" s="19" t="n"/>
      <c r="AE209" s="21" t="n"/>
      <c r="AF209" s="22">
        <f>IF(N209="","",N209*AE209)</f>
        <v/>
      </c>
      <c r="AG209" s="19" t="n"/>
      <c r="AH209" s="19" t="n"/>
      <c r="AI209" s="19" t="n"/>
      <c r="AJ209" s="19" t="n"/>
      <c r="AK209" s="19" t="n"/>
      <c r="AL209" s="19" t="n"/>
      <c r="AM209" s="18" t="n"/>
      <c r="AN209" s="23" t="n"/>
    </row>
    <row r="210" ht="98.8" customHeight="1">
      <c r="A210" s="16" t="n"/>
      <c r="B210" s="16" t="inlineStr">
        <is>
          <t>NU06-03</t>
        </is>
      </c>
      <c r="C210" s="16" t="inlineStr">
        <is>
          <t>NU06</t>
        </is>
      </c>
      <c r="D210" s="16" t="inlineStr">
        <is>
          <t>Matschraum</t>
        </is>
      </c>
      <c r="E210" s="16" t="inlineStr">
        <is>
          <t>IKEA Trofast Wandelement weiß mit Wannen</t>
        </is>
      </c>
      <c r="F210" s="17" t="n">
        <v>3</v>
      </c>
      <c r="G210" s="18" t="inlineStr">
        <is>
          <t>IKEA Trofast Wandelement in Weiß mit sechs eingeschobenen Kunststoffwannen, darunter drei rote Doppelhaken. 99x21x30cm</t>
        </is>
      </c>
      <c r="H210" s="16" t="inlineStr">
        <is>
          <t>Kita-Ausstattung</t>
        </is>
      </c>
      <c r="I210" s="16" t="n"/>
      <c r="J210" s="16" t="inlineStr">
        <is>
          <t>B</t>
        </is>
      </c>
      <c r="K210" s="16" t="inlineStr">
        <is>
          <t>Stück</t>
        </is>
      </c>
      <c r="L210" s="19" t="n"/>
      <c r="M210" s="16" t="inlineStr">
        <is>
          <t>gebraucht</t>
        </is>
      </c>
      <c r="N210" s="17" t="n"/>
      <c r="O210" s="20">
        <f>F210-IF(N210="",0,N210)</f>
        <v/>
      </c>
      <c r="P210" s="19" t="inlineStr">
        <is>
          <t>ja</t>
        </is>
      </c>
      <c r="Q210" s="19" t="n"/>
      <c r="R210" s="21" t="n"/>
      <c r="S210" s="21" t="n">
        <v>45</v>
      </c>
      <c r="T210" s="19" t="inlineStr">
        <is>
          <t>Fix</t>
        </is>
      </c>
      <c r="U210" s="19" t="inlineStr">
        <is>
          <t>ok</t>
        </is>
      </c>
      <c r="V210" s="22">
        <f>O210*S210</f>
        <v/>
      </c>
      <c r="W210" s="16" t="inlineStr">
        <is>
          <t>nur Abholung</t>
        </is>
      </c>
      <c r="X210" s="16" t="inlineStr">
        <is>
          <t>F-225</t>
        </is>
      </c>
      <c r="Y210" s="19" t="inlineStr">
        <is>
          <t>ja</t>
        </is>
      </c>
      <c r="Z210" s="19" t="inlineStr">
        <is>
          <t>verfügbar</t>
        </is>
      </c>
      <c r="AA210" s="19" t="inlineStr">
        <is>
          <t>IKEA</t>
        </is>
      </c>
      <c r="AB210" s="19" t="inlineStr">
        <is>
          <t>Garderobe</t>
        </is>
      </c>
      <c r="AC210" s="19" t="n"/>
      <c r="AD210" s="19" t="n"/>
      <c r="AE210" s="21" t="n"/>
      <c r="AF210" s="22">
        <f>IF(N210="","",N210*AE210)</f>
        <v/>
      </c>
      <c r="AG210" s="19" t="n"/>
      <c r="AH210" s="19" t="n"/>
      <c r="AI210" s="19" t="n"/>
      <c r="AJ210" s="19" t="n"/>
      <c r="AK210" s="19" t="n"/>
      <c r="AL210" s="19" t="n"/>
      <c r="AM210" s="18" t="n"/>
      <c r="AN210" s="23" t="inlineStr">
        <is>
          <t>Foto zeigt zwei graue Balken: dort standen Vornamen auf den Etiketten.</t>
        </is>
      </c>
    </row>
    <row r="211" ht="98.8" customHeight="1">
      <c r="A211" s="16" t="n"/>
      <c r="B211" s="16" t="inlineStr">
        <is>
          <t>NU06-04</t>
        </is>
      </c>
      <c r="C211" s="16" t="inlineStr">
        <is>
          <t>NU06</t>
        </is>
      </c>
      <c r="D211" s="16" t="inlineStr">
        <is>
          <t>Matschraum</t>
        </is>
      </c>
      <c r="E211" s="16" t="inlineStr">
        <is>
          <t>Holzregal weiß, sechs Fächer</t>
        </is>
      </c>
      <c r="F211" s="17" t="n">
        <v>2</v>
      </c>
      <c r="G211" s="18" t="inlineStr">
        <is>
          <t>Regal aus Holz, weiß gestrichen, sechs Fächer in zwei Reihen. Farbe an Kanten und Fachböden großflächig abgeplatzt.</t>
        </is>
      </c>
      <c r="H211" s="16" t="inlineStr">
        <is>
          <t>Kita-Ausstattung</t>
        </is>
      </c>
      <c r="I211" s="16" t="n"/>
      <c r="J211" s="16" t="inlineStr">
        <is>
          <t>B</t>
        </is>
      </c>
      <c r="K211" s="16" t="inlineStr">
        <is>
          <t>Stück</t>
        </is>
      </c>
      <c r="L211" s="19" t="n"/>
      <c r="M211" s="16" t="inlineStr">
        <is>
          <t>stark gebraucht</t>
        </is>
      </c>
      <c r="N211" s="17" t="n"/>
      <c r="O211" s="20">
        <f>F211-IF(N211="",0,N211)</f>
        <v/>
      </c>
      <c r="P211" s="19" t="inlineStr">
        <is>
          <t>entfällt</t>
        </is>
      </c>
      <c r="Q211" s="19" t="n"/>
      <c r="R211" s="21" t="n"/>
      <c r="S211" s="21" t="n">
        <v>30</v>
      </c>
      <c r="T211" s="19" t="inlineStr">
        <is>
          <t>Fix</t>
        </is>
      </c>
      <c r="U211" s="19" t="n"/>
      <c r="V211" s="22">
        <f>O211*S211</f>
        <v/>
      </c>
      <c r="W211" s="16" t="inlineStr">
        <is>
          <t>nur Abholung</t>
        </is>
      </c>
      <c r="X211" s="16" t="inlineStr">
        <is>
          <t>F-226</t>
        </is>
      </c>
      <c r="Y211" s="19" t="inlineStr">
        <is>
          <t>ja</t>
        </is>
      </c>
      <c r="Z211" s="19" t="inlineStr">
        <is>
          <t>verfügbar</t>
        </is>
      </c>
      <c r="AA211" s="19" t="n"/>
      <c r="AB211" s="19" t="n"/>
      <c r="AC211" s="19" t="n"/>
      <c r="AD211" s="19" t="n"/>
      <c r="AE211" s="21" t="n"/>
      <c r="AF211" s="22">
        <f>IF(N211="","",N211*AE211)</f>
        <v/>
      </c>
      <c r="AG211" s="19" t="n"/>
      <c r="AH211" s="19" t="n"/>
      <c r="AI211" s="19" t="n"/>
      <c r="AJ211" s="19" t="n"/>
      <c r="AK211" s="19" t="n"/>
      <c r="AL211" s="19" t="n"/>
      <c r="AM211" s="18" t="n"/>
      <c r="AN211" s="23" t="n"/>
    </row>
    <row r="212" ht="98.8" customHeight="1">
      <c r="A212" s="16" t="n"/>
      <c r="B212" s="16" t="inlineStr">
        <is>
          <t>NU06-05</t>
        </is>
      </c>
      <c r="C212" s="16" t="inlineStr">
        <is>
          <t>NU06</t>
        </is>
      </c>
      <c r="D212" s="16" t="inlineStr">
        <is>
          <t>Matschraum</t>
        </is>
      </c>
      <c r="E212" s="16" t="inlineStr">
        <is>
          <t>Bauknecht Kühl-Gefrierkombination, Standgerät</t>
        </is>
      </c>
      <c r="F212" s="17" t="n">
        <v>1</v>
      </c>
      <c r="G212" s="18" t="inlineStr">
        <is>
          <t>Standgerät von Bauknecht in Edelstahloptik: Kühlteil oben mit Glasböden, Gemüsefach und Innenbeleuchtung, Gefrierteil unten. No Frost.</t>
        </is>
      </c>
      <c r="H212" s="16" t="inlineStr">
        <is>
          <t>Technik</t>
        </is>
      </c>
      <c r="I212" s="16" t="n"/>
      <c r="J212" s="16" t="inlineStr">
        <is>
          <t>A</t>
        </is>
      </c>
      <c r="K212" s="16" t="inlineStr">
        <is>
          <t>Stück</t>
        </is>
      </c>
      <c r="L212" s="19" t="n"/>
      <c r="M212" s="16" t="inlineStr">
        <is>
          <t>gebraucht</t>
        </is>
      </c>
      <c r="N212" s="17" t="n"/>
      <c r="O212" s="20">
        <f>F212-IF(N212="",0,N212)</f>
        <v/>
      </c>
      <c r="P212" s="19" t="inlineStr">
        <is>
          <t>ja</t>
        </is>
      </c>
      <c r="Q212" s="19" t="n"/>
      <c r="R212" s="21" t="n"/>
      <c r="S212" s="21" t="n">
        <v>150</v>
      </c>
      <c r="T212" s="19" t="inlineStr">
        <is>
          <t>Fix</t>
        </is>
      </c>
      <c r="U212" s="19" t="inlineStr">
        <is>
          <t>ok</t>
        </is>
      </c>
      <c r="V212" s="22">
        <f>O212*S212</f>
        <v/>
      </c>
      <c r="W212" s="16" t="inlineStr">
        <is>
          <t>nur Abholung</t>
        </is>
      </c>
      <c r="X212" s="16" t="inlineStr">
        <is>
          <t>F-227</t>
        </is>
      </c>
      <c r="Y212" s="19" t="inlineStr">
        <is>
          <t>ja</t>
        </is>
      </c>
      <c r="Z212" s="19" t="inlineStr">
        <is>
          <t>reserviert</t>
        </is>
      </c>
      <c r="AA212" s="19" t="inlineStr">
        <is>
          <t>Bauknecht</t>
        </is>
      </c>
      <c r="AB212" s="19" t="n"/>
      <c r="AC212" s="19" t="inlineStr">
        <is>
          <t>Webkatalog</t>
        </is>
      </c>
      <c r="AD212" s="19" t="inlineStr">
        <is>
          <t>Simon fronius</t>
        </is>
      </c>
      <c r="AE212" s="21" t="n"/>
      <c r="AF212" s="22">
        <f>IF(N212="","",N212*AE212)</f>
        <v/>
      </c>
      <c r="AG212" s="19" t="n"/>
      <c r="AH212" s="19" t="n"/>
      <c r="AI212" s="19" t="n"/>
      <c r="AJ212" s="19" t="n"/>
      <c r="AK212" s="19" t="n"/>
      <c r="AL212" s="19" t="inlineStr">
        <is>
          <t>01.12.2026 09:00</t>
        </is>
      </c>
      <c r="AM212" s="18" t="n"/>
      <c r="AN212" s="23" t="inlineStr">
        <is>
          <t>Foto zeigt einen grauen Balken: in der Tuer spiegelte sich eine Person. Neues Foto aus anderem Winkel waere besser. Der Innenraum ist auf Foto F-228 zu sehen.</t>
        </is>
      </c>
    </row>
    <row r="213" ht="98.8" customHeight="1">
      <c r="A213" s="16" t="n"/>
      <c r="B213" s="16" t="inlineStr">
        <is>
          <t>NU06-06</t>
        </is>
      </c>
      <c r="C213" s="16" t="inlineStr">
        <is>
          <t>NU06</t>
        </is>
      </c>
      <c r="D213" s="16" t="inlineStr">
        <is>
          <t>Matschraum</t>
        </is>
      </c>
      <c r="E213" s="16" t="inlineStr">
        <is>
          <t>Schwerlastregal verzinkt, vier Böden</t>
        </is>
      </c>
      <c r="F213" s="17" t="n">
        <v>2</v>
      </c>
      <c r="G213" s="18" t="inlineStr">
        <is>
          <t>Steckregal aus verzinktem Stahl mit vier Holzböden, höhenverstellbar. 80x40x160cm</t>
        </is>
      </c>
      <c r="H213" s="16" t="inlineStr">
        <is>
          <t>Sonstiges</t>
        </is>
      </c>
      <c r="I213" s="16" t="n"/>
      <c r="J213" s="16" t="inlineStr">
        <is>
          <t>B</t>
        </is>
      </c>
      <c r="K213" s="16" t="inlineStr">
        <is>
          <t>Stück</t>
        </is>
      </c>
      <c r="L213" s="19" t="n"/>
      <c r="M213" s="16" t="inlineStr">
        <is>
          <t>gebraucht</t>
        </is>
      </c>
      <c r="N213" s="17" t="n"/>
      <c r="O213" s="20">
        <f>F213-IF(N213="",0,N213)</f>
        <v/>
      </c>
      <c r="P213" s="19" t="inlineStr">
        <is>
          <t>ja</t>
        </is>
      </c>
      <c r="Q213" s="19" t="n"/>
      <c r="R213" s="21" t="n"/>
      <c r="S213" s="21" t="n">
        <v>50</v>
      </c>
      <c r="T213" s="19" t="inlineStr">
        <is>
          <t>Fix</t>
        </is>
      </c>
      <c r="U213" s="19" t="inlineStr">
        <is>
          <t>ok</t>
        </is>
      </c>
      <c r="V213" s="22">
        <f>O213*S213</f>
        <v/>
      </c>
      <c r="W213" s="16" t="inlineStr">
        <is>
          <t>nur Abholung</t>
        </is>
      </c>
      <c r="X213" s="16" t="inlineStr">
        <is>
          <t>F-229</t>
        </is>
      </c>
      <c r="Y213" s="19" t="inlineStr">
        <is>
          <t>ja</t>
        </is>
      </c>
      <c r="Z213" s="19" t="inlineStr">
        <is>
          <t>reserviert</t>
        </is>
      </c>
      <c r="AA213" s="19" t="n"/>
      <c r="AB213" s="19" t="n"/>
      <c r="AC213" s="19" t="inlineStr">
        <is>
          <t>Webkatalog</t>
        </is>
      </c>
      <c r="AD213" s="19" t="inlineStr">
        <is>
          <t>Nadine Zythke, Daniela Libuda</t>
        </is>
      </c>
      <c r="AE213" s="21" t="n"/>
      <c r="AF213" s="22">
        <f>IF(N213="","",N213*AE213)</f>
        <v/>
      </c>
      <c r="AG213" s="19" t="n"/>
      <c r="AH213" s="19" t="n"/>
      <c r="AI213" s="19" t="inlineStr">
        <is>
          <t>4000145, 4000119</t>
        </is>
      </c>
      <c r="AJ213" s="19" t="n"/>
      <c r="AK213" s="19" t="n"/>
      <c r="AL213" s="19" t="inlineStr">
        <is>
          <t>17.11.2026 09:00, 26.10.2026 09:30</t>
        </is>
      </c>
      <c r="AM213" s="18" t="n"/>
      <c r="AN213" s="23" t="n"/>
    </row>
    <row r="214" ht="98.8" customHeight="1">
      <c r="A214" s="16" t="n"/>
      <c r="B214" s="16" t="inlineStr">
        <is>
          <t>NU06-07</t>
        </is>
      </c>
      <c r="C214" s="16" t="inlineStr">
        <is>
          <t>NU06</t>
        </is>
      </c>
      <c r="D214" s="16" t="inlineStr">
        <is>
          <t>Matschraum</t>
        </is>
      </c>
      <c r="E214" s="16" t="inlineStr">
        <is>
          <t>Bild Paris bei Nacht, groß gerahmt</t>
        </is>
      </c>
      <c r="F214" s="17" t="n">
        <v>1</v>
      </c>
      <c r="G214" s="18" t="inlineStr">
        <is>
          <t>Großformatiges Bild von Paris bei Nacht mit beleuchtetem Eiffelturm, schwarz-weiß mit goldenen Lichtern, in silberfarbenem Aluminiumrahmen. Aufdruck am unteren Rand: „Paris" Scanpix/age fotostock, Jean-Marc Charles, gedruckt für IKEA. 140x100cm</t>
        </is>
      </c>
      <c r="H214" s="16" t="inlineStr">
        <is>
          <t>Deko</t>
        </is>
      </c>
      <c r="I214" s="16" t="n"/>
      <c r="J214" s="16" t="inlineStr">
        <is>
          <t>C</t>
        </is>
      </c>
      <c r="K214" s="16" t="inlineStr">
        <is>
          <t>Stück</t>
        </is>
      </c>
      <c r="L214" s="19" t="n"/>
      <c r="M214" s="16" t="inlineStr">
        <is>
          <t>gut</t>
        </is>
      </c>
      <c r="N214" s="17" t="n"/>
      <c r="O214" s="20">
        <f>F214-IF(N214="",0,N214)</f>
        <v/>
      </c>
      <c r="P214" s="19" t="inlineStr">
        <is>
          <t>ja</t>
        </is>
      </c>
      <c r="Q214" s="19" t="n"/>
      <c r="R214" s="21" t="n"/>
      <c r="S214" s="21" t="n">
        <v>25</v>
      </c>
      <c r="T214" s="19" t="inlineStr">
        <is>
          <t>Fix</t>
        </is>
      </c>
      <c r="U214" s="19" t="inlineStr">
        <is>
          <t>ok</t>
        </is>
      </c>
      <c r="V214" s="22">
        <f>O214*S214</f>
        <v/>
      </c>
      <c r="W214" s="16" t="inlineStr">
        <is>
          <t>nur Abholung</t>
        </is>
      </c>
      <c r="X214" s="16" t="inlineStr">
        <is>
          <t>F-230</t>
        </is>
      </c>
      <c r="Y214" s="19" t="inlineStr">
        <is>
          <t>ja</t>
        </is>
      </c>
      <c r="Z214" s="19" t="inlineStr">
        <is>
          <t>verfügbar</t>
        </is>
      </c>
      <c r="AA214" s="19" t="inlineStr">
        <is>
          <t>IKEA</t>
        </is>
      </c>
      <c r="AB214" s="19" t="n"/>
      <c r="AC214" s="19" t="n"/>
      <c r="AD214" s="19" t="n"/>
      <c r="AE214" s="21" t="n"/>
      <c r="AF214" s="22">
        <f>IF(N214="","",N214*AE214)</f>
        <v/>
      </c>
      <c r="AG214" s="19" t="n"/>
      <c r="AH214" s="19" t="n"/>
      <c r="AI214" s="19" t="n"/>
      <c r="AJ214" s="19" t="n"/>
      <c r="AK214" s="19" t="n"/>
      <c r="AL214" s="19" t="n"/>
      <c r="AM214" s="18" t="n"/>
      <c r="AN214" s="23" t="n"/>
    </row>
    <row r="215" ht="98.8" customHeight="1">
      <c r="A215" s="16" t="n"/>
      <c r="B215" s="16" t="inlineStr">
        <is>
          <t>NU07-01</t>
        </is>
      </c>
      <c r="C215" s="16" t="inlineStr">
        <is>
          <t>NU07</t>
        </is>
      </c>
      <c r="D215" s="16" t="inlineStr">
        <is>
          <t>Gruppenraum</t>
        </is>
      </c>
      <c r="E215" s="16" t="inlineStr">
        <is>
          <t>Hausbett schwarz mit Dach</t>
        </is>
      </c>
      <c r="F215" s="17" t="n">
        <v>1</v>
      </c>
      <c r="G215" s="18" t="inlineStr">
        <is>
          <t>Kinderbett in Hausform, dunkelbraun-schwarz lackiert, mit Satteldach, Firstbalken und ausgesägten Sprossenfenstern an beiden Seiten.inkl. Matratze; ca, 210x100 Höhe ca. 160cm</t>
        </is>
      </c>
      <c r="H215" s="16" t="inlineStr">
        <is>
          <t>Kita-Ausstattung</t>
        </is>
      </c>
      <c r="I215" s="16" t="n"/>
      <c r="J215" s="16" t="inlineStr">
        <is>
          <t>A</t>
        </is>
      </c>
      <c r="K215" s="16" t="inlineStr">
        <is>
          <t>Stück</t>
        </is>
      </c>
      <c r="L215" s="19" t="n"/>
      <c r="M215" s="16" t="inlineStr">
        <is>
          <t>gut</t>
        </is>
      </c>
      <c r="N215" s="17" t="n"/>
      <c r="O215" s="20">
        <f>F215-IF(N215="",0,N215)</f>
        <v/>
      </c>
      <c r="P215" s="19" t="inlineStr">
        <is>
          <t>ja</t>
        </is>
      </c>
      <c r="Q215" s="19" t="n"/>
      <c r="R215" s="21" t="n"/>
      <c r="S215" s="21" t="n">
        <v>180</v>
      </c>
      <c r="T215" s="19" t="inlineStr">
        <is>
          <t>Fix</t>
        </is>
      </c>
      <c r="U215" s="19" t="inlineStr">
        <is>
          <t>ok</t>
        </is>
      </c>
      <c r="V215" s="22">
        <f>O215*S215</f>
        <v/>
      </c>
      <c r="W215" s="16" t="inlineStr">
        <is>
          <t>nur Abholung</t>
        </is>
      </c>
      <c r="X215" s="16" t="inlineStr">
        <is>
          <t>F-233</t>
        </is>
      </c>
      <c r="Y215" s="19" t="inlineStr">
        <is>
          <t>ja</t>
        </is>
      </c>
      <c r="Z215" s="19" t="inlineStr">
        <is>
          <t>verfügbar</t>
        </is>
      </c>
      <c r="AA215" s="19" t="n"/>
      <c r="AB215" s="19" t="inlineStr">
        <is>
          <t>Schlafen und Wickeln</t>
        </is>
      </c>
      <c r="AC215" s="19" t="n"/>
      <c r="AD215" s="19" t="n"/>
      <c r="AE215" s="21" t="n"/>
      <c r="AF215" s="22">
        <f>IF(N215="","",N215*AE215)</f>
        <v/>
      </c>
      <c r="AG215" s="19" t="n"/>
      <c r="AH215" s="19" t="n"/>
      <c r="AI215" s="19" t="n"/>
      <c r="AJ215" s="19" t="n"/>
      <c r="AK215" s="19" t="n"/>
      <c r="AL215" s="19" t="n"/>
      <c r="AM215" s="18" t="n"/>
      <c r="AN215" s="23" t="n"/>
    </row>
    <row r="216" ht="98.8" customHeight="1">
      <c r="A216" s="16" t="n"/>
      <c r="B216" s="16" t="inlineStr">
        <is>
          <t>NU07-02</t>
        </is>
      </c>
      <c r="C216" s="16" t="inlineStr">
        <is>
          <t>NU07</t>
        </is>
      </c>
      <c r="D216" s="16" t="inlineStr">
        <is>
          <t>Gruppenraum</t>
        </is>
      </c>
      <c r="E216" s="16" t="inlineStr">
        <is>
          <t>Kaufladen weiß mit Aufsatz</t>
        </is>
      </c>
      <c r="F216" s="17" t="n">
        <v>1</v>
      </c>
      <c r="G216" s="18" t="inlineStr">
        <is>
          <t>Kaufladen aus Holz, weiß mit grauer Rückwand: Verkaufstheke mit Ablage unten, Aufsatz mit sechs Fächern und geschwungener Blende. Inkl. Zubehör lt. Foto</t>
        </is>
      </c>
      <c r="H216" s="16" t="inlineStr">
        <is>
          <t>Kita-Ausstattung</t>
        </is>
      </c>
      <c r="I216" s="16" t="n"/>
      <c r="J216" s="16" t="inlineStr">
        <is>
          <t>B</t>
        </is>
      </c>
      <c r="K216" s="16" t="inlineStr">
        <is>
          <t>Stück</t>
        </is>
      </c>
      <c r="L216" s="19" t="n"/>
      <c r="M216" s="16" t="inlineStr">
        <is>
          <t>gebraucht</t>
        </is>
      </c>
      <c r="N216" s="17" t="n">
        <v>1</v>
      </c>
      <c r="O216" s="20">
        <f>F216-IF(N216="",0,N216)</f>
        <v/>
      </c>
      <c r="P216" s="19" t="inlineStr">
        <is>
          <t>ja</t>
        </is>
      </c>
      <c r="Q216" s="19" t="n"/>
      <c r="R216" s="21" t="n"/>
      <c r="S216" s="21" t="n">
        <v>150</v>
      </c>
      <c r="T216" s="19" t="inlineStr">
        <is>
          <t>Fix</t>
        </is>
      </c>
      <c r="U216" s="19" t="inlineStr">
        <is>
          <t>ok</t>
        </is>
      </c>
      <c r="V216" s="22">
        <f>O216*S216</f>
        <v/>
      </c>
      <c r="W216" s="16" t="inlineStr">
        <is>
          <t>nur Abholung</t>
        </is>
      </c>
      <c r="X216" s="16" t="inlineStr">
        <is>
          <t>F-234</t>
        </is>
      </c>
      <c r="Y216" s="19" t="inlineStr">
        <is>
          <t>ja</t>
        </is>
      </c>
      <c r="Z216" s="19" t="inlineStr">
        <is>
          <t>verkauft</t>
        </is>
      </c>
      <c r="AA216" s="19" t="n"/>
      <c r="AB216" s="19" t="inlineStr">
        <is>
          <t>Rollenspiel</t>
        </is>
      </c>
      <c r="AC216" s="19" t="inlineStr">
        <is>
          <t>Webkatalog</t>
        </is>
      </c>
      <c r="AD216" s="19" t="n"/>
      <c r="AE216" s="21" t="n">
        <v>150</v>
      </c>
      <c r="AF216" s="22">
        <f>IF(N216="","",N216*AE216)</f>
        <v/>
      </c>
      <c r="AG216" s="19" t="inlineStr">
        <is>
          <t>13.10.2026</t>
        </is>
      </c>
      <c r="AH216" s="19" t="inlineStr">
        <is>
          <t>Aljona Dura</t>
        </is>
      </c>
      <c r="AI216" s="19" t="inlineStr">
        <is>
          <t>4000118</t>
        </is>
      </c>
      <c r="AJ216" s="19" t="inlineStr">
        <is>
          <t>bezahlt</t>
        </is>
      </c>
      <c r="AK216" s="19" t="n"/>
      <c r="AL216" s="19" t="inlineStr">
        <is>
          <t>abgeholt 13.10.2026</t>
        </is>
      </c>
      <c r="AM216" s="18" t="n"/>
      <c r="AN216" s="23" t="n"/>
    </row>
    <row r="217" ht="98.8" customHeight="1">
      <c r="A217" s="16" t="n"/>
      <c r="B217" s="16" t="inlineStr">
        <is>
          <t>NU07-03</t>
        </is>
      </c>
      <c r="C217" s="16" t="inlineStr">
        <is>
          <t>NU07</t>
        </is>
      </c>
      <c r="D217" s="16" t="inlineStr">
        <is>
          <t>Gruppenraum</t>
        </is>
      </c>
      <c r="E217" s="16" t="inlineStr">
        <is>
          <t>Wesco Spielküche, mehrteilig</t>
        </is>
      </c>
      <c r="F217" s="17" t="n">
        <v>1</v>
      </c>
      <c r="G217" s="18" t="inlineStr">
        <is>
          <t>Zweite Spielküche von Wesco aus Birke-Multiplex: Mikrowellenmodul und Hängeschrank für die Wand, dazu Unterschränke mit Kochfeld, Spülbecken und Herdplatte. Weiße Klappen mit Holzgriffen, Module stehen frei. Inkl. Zubehör lt. Foto</t>
        </is>
      </c>
      <c r="H217" s="16" t="inlineStr">
        <is>
          <t>Kita-Ausstattung</t>
        </is>
      </c>
      <c r="I217" s="16" t="n"/>
      <c r="J217" s="16" t="inlineStr">
        <is>
          <t>A</t>
        </is>
      </c>
      <c r="K217" s="16" t="inlineStr">
        <is>
          <t>Set</t>
        </is>
      </c>
      <c r="L217" s="19" t="n"/>
      <c r="M217" s="16" t="inlineStr">
        <is>
          <t>gut</t>
        </is>
      </c>
      <c r="N217" s="17" t="n"/>
      <c r="O217" s="20">
        <f>F217-IF(N217="",0,N217)</f>
        <v/>
      </c>
      <c r="P217" s="19" t="inlineStr">
        <is>
          <t>ja</t>
        </is>
      </c>
      <c r="Q217" s="19" t="n"/>
      <c r="R217" s="21" t="n"/>
      <c r="S217" s="21" t="n">
        <v>650</v>
      </c>
      <c r="T217" s="19" t="inlineStr">
        <is>
          <t>VHB</t>
        </is>
      </c>
      <c r="U217" s="19" t="inlineStr">
        <is>
          <t>ok</t>
        </is>
      </c>
      <c r="V217" s="22">
        <f>O217*S217</f>
        <v/>
      </c>
      <c r="W217" s="16" t="inlineStr">
        <is>
          <t>nur Abholung</t>
        </is>
      </c>
      <c r="X217" s="16" t="inlineStr">
        <is>
          <t>F-236</t>
        </is>
      </c>
      <c r="Y217" s="19" t="inlineStr">
        <is>
          <t>ja</t>
        </is>
      </c>
      <c r="Z217" s="19" t="inlineStr">
        <is>
          <t>verfügbar</t>
        </is>
      </c>
      <c r="AA217" s="19" t="inlineStr">
        <is>
          <t>Wesco</t>
        </is>
      </c>
      <c r="AB217" s="19" t="inlineStr">
        <is>
          <t>Rollenspiel</t>
        </is>
      </c>
      <c r="AC217" s="19" t="n"/>
      <c r="AD217" s="19" t="n"/>
      <c r="AE217" s="21" t="n"/>
      <c r="AF217" s="22">
        <f>IF(N217="","",N217*AE217)</f>
        <v/>
      </c>
      <c r="AG217" s="19" t="n"/>
      <c r="AH217" s="19" t="n"/>
      <c r="AI217" s="19" t="n"/>
      <c r="AJ217" s="19" t="n"/>
      <c r="AK217" s="19" t="n"/>
      <c r="AL217" s="19" t="n"/>
      <c r="AM217" s="18" t="n"/>
      <c r="AN217" s="23" t="inlineStr">
        <is>
          <t>Nicht baugleich mit NU03-03, vom Haus bestaetigt – bleibt getrennt. Eine zweite, anders zusammengesetzte Wesco-Küche steht unter NU03-03.</t>
        </is>
      </c>
    </row>
    <row r="218" ht="98.8" customHeight="1">
      <c r="A218" s="16" t="n"/>
      <c r="B218" s="16" t="inlineStr">
        <is>
          <t>NU07-04</t>
        </is>
      </c>
      <c r="C218" s="16" t="inlineStr">
        <is>
          <t>NU07</t>
        </is>
      </c>
      <c r="D218" s="16" t="inlineStr">
        <is>
          <t>Gruppenraum</t>
        </is>
      </c>
      <c r="E218" s="16" t="inlineStr">
        <is>
          <t>howa Kinderspielgrill</t>
        </is>
      </c>
      <c r="F218" s="17" t="n">
        <v>1</v>
      </c>
      <c r="G218" s="18" t="inlineStr">
        <is>
          <t>Spielgrill aus Holz von howa: Rollklappe in Alu-Optik, Grillrost, zwei Drehknöpfe mit Digitalanzeige, seitliche Kochstelle und Ablageboden. Farbe an Kanten abgeplatzt.</t>
        </is>
      </c>
      <c r="H218" s="16" t="inlineStr">
        <is>
          <t>Spielzeug</t>
        </is>
      </c>
      <c r="I218" s="16" t="n"/>
      <c r="J218" s="16" t="inlineStr">
        <is>
          <t>B</t>
        </is>
      </c>
      <c r="K218" s="16" t="inlineStr">
        <is>
          <t>Stück</t>
        </is>
      </c>
      <c r="L218" s="19" t="n"/>
      <c r="M218" s="16" t="inlineStr">
        <is>
          <t>gebraucht</t>
        </is>
      </c>
      <c r="N218" s="17" t="n"/>
      <c r="O218" s="20">
        <f>F218-IF(N218="",0,N218)</f>
        <v/>
      </c>
      <c r="P218" s="19" t="inlineStr">
        <is>
          <t>ja</t>
        </is>
      </c>
      <c r="Q218" s="19" t="n"/>
      <c r="R218" s="21" t="n"/>
      <c r="S218" s="21" t="n">
        <v>35</v>
      </c>
      <c r="T218" s="19" t="inlineStr">
        <is>
          <t>Fix</t>
        </is>
      </c>
      <c r="U218" s="19" t="inlineStr">
        <is>
          <t>ok</t>
        </is>
      </c>
      <c r="V218" s="22">
        <f>O218*S218</f>
        <v/>
      </c>
      <c r="W218" s="16" t="inlineStr">
        <is>
          <t>nur Abholung</t>
        </is>
      </c>
      <c r="X218" s="16" t="inlineStr">
        <is>
          <t>F-237</t>
        </is>
      </c>
      <c r="Y218" s="19" t="inlineStr">
        <is>
          <t>ja</t>
        </is>
      </c>
      <c r="Z218" s="19" t="inlineStr">
        <is>
          <t>verfügbar</t>
        </is>
      </c>
      <c r="AA218" s="19" t="inlineStr">
        <is>
          <t>howa</t>
        </is>
      </c>
      <c r="AB218" s="19" t="n"/>
      <c r="AC218" s="19" t="n"/>
      <c r="AD218" s="19" t="n"/>
      <c r="AE218" s="21" t="n"/>
      <c r="AF218" s="22">
        <f>IF(N218="","",N218*AE218)</f>
        <v/>
      </c>
      <c r="AG218" s="19" t="n"/>
      <c r="AH218" s="19" t="n"/>
      <c r="AI218" s="19" t="n"/>
      <c r="AJ218" s="19" t="n"/>
      <c r="AK218" s="19" t="n"/>
      <c r="AL218" s="19" t="n"/>
      <c r="AM218" s="18" t="n"/>
      <c r="AN218" s="23" t="n"/>
    </row>
    <row r="219" ht="98.8" customHeight="1">
      <c r="A219" s="16" t="n"/>
      <c r="B219" s="16" t="inlineStr">
        <is>
          <t>NU07-05</t>
        </is>
      </c>
      <c r="C219" s="16" t="inlineStr">
        <is>
          <t>NU07</t>
        </is>
      </c>
      <c r="D219" s="16" t="inlineStr">
        <is>
          <t>Gruppenraum</t>
        </is>
      </c>
      <c r="E219" s="16" t="inlineStr">
        <is>
          <t>Kinderkleiderschrank Birke mit zwei Türen</t>
        </is>
      </c>
      <c r="F219" s="17" t="n">
        <v>1</v>
      </c>
      <c r="G219" s="18" t="inlineStr">
        <is>
          <t>Kleiderschrank aus Birke-Multiplex mit zwei weißen Türen und Griffmulden. Innen links eine Kleiderstange, rechts zwei Einlegeböden mit Durchgriff. 60x35x95</t>
        </is>
      </c>
      <c r="H219" s="16" t="inlineStr">
        <is>
          <t>Kita-Ausstattung</t>
        </is>
      </c>
      <c r="I219" s="16" t="n"/>
      <c r="J219" s="16" t="inlineStr">
        <is>
          <t>B</t>
        </is>
      </c>
      <c r="K219" s="16" t="inlineStr">
        <is>
          <t>Stück</t>
        </is>
      </c>
      <c r="L219" s="19" t="n"/>
      <c r="M219" s="16" t="inlineStr">
        <is>
          <t>gebraucht</t>
        </is>
      </c>
      <c r="N219" s="17" t="n"/>
      <c r="O219" s="20">
        <f>F219-IF(N219="",0,N219)</f>
        <v/>
      </c>
      <c r="P219" s="19" t="inlineStr">
        <is>
          <t>ja</t>
        </is>
      </c>
      <c r="Q219" s="19" t="n"/>
      <c r="R219" s="21" t="n"/>
      <c r="S219" s="21" t="n">
        <v>90</v>
      </c>
      <c r="T219" s="19" t="inlineStr">
        <is>
          <t>Fix</t>
        </is>
      </c>
      <c r="U219" s="19" t="inlineStr">
        <is>
          <t>ok</t>
        </is>
      </c>
      <c r="V219" s="22">
        <f>O219*S219</f>
        <v/>
      </c>
      <c r="W219" s="16" t="inlineStr">
        <is>
          <t>nur Abholung</t>
        </is>
      </c>
      <c r="X219" s="16" t="inlineStr">
        <is>
          <t>F-238</t>
        </is>
      </c>
      <c r="Y219" s="19" t="inlineStr">
        <is>
          <t>ja</t>
        </is>
      </c>
      <c r="Z219" s="19" t="inlineStr">
        <is>
          <t>verfügbar</t>
        </is>
      </c>
      <c r="AA219" s="19" t="n"/>
      <c r="AB219" s="19" t="n"/>
      <c r="AC219" s="19" t="n"/>
      <c r="AD219" s="19" t="n"/>
      <c r="AE219" s="21" t="n"/>
      <c r="AF219" s="22">
        <f>IF(N219="","",N219*AE219)</f>
        <v/>
      </c>
      <c r="AG219" s="19" t="n"/>
      <c r="AH219" s="19" t="n"/>
      <c r="AI219" s="19" t="n"/>
      <c r="AJ219" s="19" t="n"/>
      <c r="AK219" s="19" t="n"/>
      <c r="AL219" s="19" t="n"/>
      <c r="AM219" s="18" t="n"/>
      <c r="AN219" s="23" t="inlineStr">
        <is>
          <t>Der Innenraum ist auf Foto F-239 zu sehen.</t>
        </is>
      </c>
    </row>
    <row r="220" ht="98.8" customHeight="1">
      <c r="A220" s="16" t="n"/>
      <c r="B220" s="16" t="inlineStr">
        <is>
          <t>NU07-07</t>
        </is>
      </c>
      <c r="C220" s="16" t="inlineStr">
        <is>
          <t>NU07</t>
        </is>
      </c>
      <c r="D220" s="16" t="inlineStr">
        <is>
          <t>Gruppenraum</t>
        </is>
      </c>
      <c r="E220" s="16" t="inlineStr">
        <is>
          <t>Aufbewahrungsregal weiß mit zehn Einschüben</t>
        </is>
      </c>
      <c r="F220" s="17" t="n">
        <v>1</v>
      </c>
      <c r="G220" s="18" t="inlineStr">
        <is>
          <t>Schmales hohes Regal in Weiß mit zehn Einschubschienen. 46x30x145cm</t>
        </is>
      </c>
      <c r="H220" s="16" t="inlineStr">
        <is>
          <t>Kita-Ausstattung</t>
        </is>
      </c>
      <c r="I220" s="16" t="n"/>
      <c r="J220" s="16" t="inlineStr">
        <is>
          <t>B</t>
        </is>
      </c>
      <c r="K220" s="16" t="inlineStr">
        <is>
          <t>Stück</t>
        </is>
      </c>
      <c r="L220" s="19" t="n"/>
      <c r="M220" s="16" t="inlineStr">
        <is>
          <t>gebraucht</t>
        </is>
      </c>
      <c r="N220" s="17" t="n"/>
      <c r="O220" s="20">
        <f>F220-IF(N220="",0,N220)</f>
        <v/>
      </c>
      <c r="P220" s="19" t="inlineStr">
        <is>
          <t>ja</t>
        </is>
      </c>
      <c r="Q220" s="19" t="n"/>
      <c r="R220" s="21" t="n"/>
      <c r="S220" s="21" t="n">
        <v>50</v>
      </c>
      <c r="T220" s="19" t="inlineStr">
        <is>
          <t>Fix</t>
        </is>
      </c>
      <c r="U220" s="19" t="inlineStr">
        <is>
          <t>ok</t>
        </is>
      </c>
      <c r="V220" s="22">
        <f>O220*S220</f>
        <v/>
      </c>
      <c r="W220" s="16" t="inlineStr">
        <is>
          <t>nur Abholung</t>
        </is>
      </c>
      <c r="X220" s="16" t="inlineStr">
        <is>
          <t>F-241</t>
        </is>
      </c>
      <c r="Y220" s="19" t="inlineStr">
        <is>
          <t>ja</t>
        </is>
      </c>
      <c r="Z220" s="19" t="inlineStr">
        <is>
          <t>verfügbar</t>
        </is>
      </c>
      <c r="AA220" s="19" t="n"/>
      <c r="AB220" s="19" t="n"/>
      <c r="AC220" s="19" t="n"/>
      <c r="AD220" s="19" t="n"/>
      <c r="AE220" s="21" t="n"/>
      <c r="AF220" s="22">
        <f>IF(N220="","",N220*AE220)</f>
        <v/>
      </c>
      <c r="AG220" s="19" t="n"/>
      <c r="AH220" s="19" t="n"/>
      <c r="AI220" s="19" t="n"/>
      <c r="AJ220" s="19" t="n"/>
      <c r="AK220" s="19" t="n"/>
      <c r="AL220" s="19" t="n"/>
      <c r="AM220" s="18" t="n"/>
      <c r="AN220" s="23" t="n"/>
    </row>
    <row r="221" ht="98.8" customHeight="1">
      <c r="A221" s="16" t="n"/>
      <c r="B221" s="16" t="inlineStr">
        <is>
          <t>NU07-08</t>
        </is>
      </c>
      <c r="C221" s="16" t="inlineStr">
        <is>
          <t>NU07</t>
        </is>
      </c>
      <c r="D221" s="16" t="inlineStr">
        <is>
          <t>Gruppenraum</t>
        </is>
      </c>
      <c r="E221" s="16" t="inlineStr">
        <is>
          <t>Sitzgruppe: Tisch und zwei Truhenbänke</t>
        </is>
      </c>
      <c r="F221" s="17" t="n">
        <v>1</v>
      </c>
      <c r="G221" s="18" t="inlineStr">
        <is>
          <t>Sitzgruppe aus einem Kindertisch und zwei Sitzbänken mit Rückenlehne. Die Sitzflächen lassen sich anheben und geben je einen Stauraum frei, gedämpft über eine Gasdruckfeder. Weiße Platten auf Beinen aus Buche. Tischfläche: 77x58x55 hoch</t>
        </is>
      </c>
      <c r="H221" s="16" t="inlineStr">
        <is>
          <t>Kita-Ausstattung</t>
        </is>
      </c>
      <c r="I221" s="16" t="n"/>
      <c r="J221" s="16" t="inlineStr">
        <is>
          <t>B</t>
        </is>
      </c>
      <c r="K221" s="16" t="inlineStr">
        <is>
          <t>Set</t>
        </is>
      </c>
      <c r="L221" s="19" t="n"/>
      <c r="M221" s="16" t="inlineStr">
        <is>
          <t>gebraucht</t>
        </is>
      </c>
      <c r="N221" s="17" t="n"/>
      <c r="O221" s="20">
        <f>F221-IF(N221="",0,N221)</f>
        <v/>
      </c>
      <c r="P221" s="19" t="inlineStr">
        <is>
          <t>ja</t>
        </is>
      </c>
      <c r="Q221" s="19" t="n"/>
      <c r="R221" s="21" t="n"/>
      <c r="S221" s="21" t="n">
        <v>150</v>
      </c>
      <c r="T221" s="19" t="inlineStr">
        <is>
          <t>Fix</t>
        </is>
      </c>
      <c r="U221" s="19" t="inlineStr">
        <is>
          <t>ok</t>
        </is>
      </c>
      <c r="V221" s="22">
        <f>O221*S221</f>
        <v/>
      </c>
      <c r="W221" s="16" t="inlineStr">
        <is>
          <t>nur Abholung</t>
        </is>
      </c>
      <c r="X221" s="16" t="inlineStr">
        <is>
          <t>F-242</t>
        </is>
      </c>
      <c r="Y221" s="19" t="inlineStr">
        <is>
          <t>ja</t>
        </is>
      </c>
      <c r="Z221" s="19" t="inlineStr">
        <is>
          <t>verfügbar</t>
        </is>
      </c>
      <c r="AA221" s="19" t="n"/>
      <c r="AB221" s="19" t="n"/>
      <c r="AC221" s="19" t="n"/>
      <c r="AD221" s="19" t="n"/>
      <c r="AE221" s="21" t="n"/>
      <c r="AF221" s="22">
        <f>IF(N221="","",N221*AE221)</f>
        <v/>
      </c>
      <c r="AG221" s="19" t="n"/>
      <c r="AH221" s="19" t="n"/>
      <c r="AI221" s="19" t="n"/>
      <c r="AJ221" s="19" t="n"/>
      <c r="AK221" s="19" t="n"/>
      <c r="AL221" s="19" t="n"/>
      <c r="AM221" s="18" t="n"/>
      <c r="AN221" s="23" t="inlineStr">
        <is>
          <t>Der Stauraum unter der Sitzfläche ist auf Foto F-243 zu sehen.</t>
        </is>
      </c>
    </row>
    <row r="222" ht="98.8" customHeight="1">
      <c r="A222" s="16" t="n"/>
      <c r="B222" s="16" t="inlineStr">
        <is>
          <t>NE01-17</t>
        </is>
      </c>
      <c r="C222" s="16" t="inlineStr">
        <is>
          <t>NE01</t>
        </is>
      </c>
      <c r="D222" s="16" t="inlineStr">
        <is>
          <t>Flur</t>
        </is>
      </c>
      <c r="E222" s="16" t="inlineStr">
        <is>
          <t>Wandregal Berg, grau mit Holzablagen</t>
        </is>
      </c>
      <c r="F222" s="17" t="n">
        <v>2</v>
      </c>
      <c r="G222" s="18" t="inlineStr">
        <is>
          <t>Wandregal in Bergform, grau lackiert mit gelber Gipfellinie, mit mehreren Ablagebrettern aus Buche. Im Haus als Regal für Hörfiguren genutzt.</t>
        </is>
      </c>
      <c r="H222" s="16" t="inlineStr">
        <is>
          <t>Möbel</t>
        </is>
      </c>
      <c r="I222" s="16" t="n"/>
      <c r="J222" s="16" t="inlineStr">
        <is>
          <t>C</t>
        </is>
      </c>
      <c r="K222" s="16" t="inlineStr">
        <is>
          <t>Stück</t>
        </is>
      </c>
      <c r="L222" s="19" t="n"/>
      <c r="M222" s="16" t="inlineStr">
        <is>
          <t>gebraucht</t>
        </is>
      </c>
      <c r="N222" s="17" t="n"/>
      <c r="O222" s="20">
        <f>F222-IF(N222="",0,N222)</f>
        <v/>
      </c>
      <c r="P222" s="19" t="inlineStr">
        <is>
          <t>ja</t>
        </is>
      </c>
      <c r="Q222" s="19" t="n"/>
      <c r="R222" s="21" t="n"/>
      <c r="S222" s="21" t="n">
        <v>20</v>
      </c>
      <c r="T222" s="19" t="inlineStr">
        <is>
          <t>Fix</t>
        </is>
      </c>
      <c r="U222" s="19" t="inlineStr">
        <is>
          <t>ok</t>
        </is>
      </c>
      <c r="V222" s="22">
        <f>O222*S222</f>
        <v/>
      </c>
      <c r="W222" s="16" t="inlineStr">
        <is>
          <t>nur Abholung</t>
        </is>
      </c>
      <c r="X222" s="16" t="inlineStr">
        <is>
          <t>F-246</t>
        </is>
      </c>
      <c r="Y222" s="19" t="inlineStr">
        <is>
          <t>ja</t>
        </is>
      </c>
      <c r="Z222" s="19" t="inlineStr">
        <is>
          <t>reserviert</t>
        </is>
      </c>
      <c r="AA222" s="19" t="n"/>
      <c r="AB222" s="19" t="n"/>
      <c r="AC222" s="19" t="inlineStr">
        <is>
          <t>Webkatalog</t>
        </is>
      </c>
      <c r="AD222" s="19" t="inlineStr">
        <is>
          <t>Nadine Zythke</t>
        </is>
      </c>
      <c r="AE222" s="21" t="n"/>
      <c r="AF222" s="22">
        <f>IF(N222="","",N222*AE222)</f>
        <v/>
      </c>
      <c r="AG222" s="19" t="n"/>
      <c r="AH222" s="19" t="n"/>
      <c r="AI222" s="19" t="n"/>
      <c r="AJ222" s="19" t="n"/>
      <c r="AK222" s="19" t="n"/>
      <c r="AL222" s="19" t="inlineStr">
        <is>
          <t>17.11.2026 09:00</t>
        </is>
      </c>
      <c r="AM222" s="18" t="n"/>
      <c r="AN222" s="23" t="n"/>
    </row>
    <row r="223" ht="98.8" customHeight="1">
      <c r="A223" s="16" t="n"/>
      <c r="B223" s="16" t="inlineStr">
        <is>
          <t>NE01-18</t>
        </is>
      </c>
      <c r="C223" s="16" t="inlineStr">
        <is>
          <t>NE01</t>
        </is>
      </c>
      <c r="D223" s="16" t="inlineStr">
        <is>
          <t>Flur</t>
        </is>
      </c>
      <c r="E223" s="16" t="inlineStr">
        <is>
          <t>Highboard weiß auf schwarzem Metallgestell</t>
        </is>
      </c>
      <c r="F223" s="17" t="n">
        <v>1</v>
      </c>
      <c r="G223" s="18" t="inlineStr">
        <is>
          <t>Highboard mit weißen Fronten: zwei Türen oben, zwei breite Schubladen unten, flache schwarze Griffleisten, auf einem schwarzen Metallkufengestell. 100x45; 120cm hoch (inkl. Standbeine)</t>
        </is>
      </c>
      <c r="H223" s="16" t="inlineStr">
        <is>
          <t>Möbel</t>
        </is>
      </c>
      <c r="I223" s="16" t="n"/>
      <c r="J223" s="16" t="inlineStr">
        <is>
          <t>B</t>
        </is>
      </c>
      <c r="K223" s="16" t="inlineStr">
        <is>
          <t>Stück</t>
        </is>
      </c>
      <c r="L223" s="19" t="n"/>
      <c r="M223" s="16" t="inlineStr">
        <is>
          <t>gebraucht</t>
        </is>
      </c>
      <c r="N223" s="17" t="n"/>
      <c r="O223" s="20">
        <f>F223-IF(N223="",0,N223)</f>
        <v/>
      </c>
      <c r="P223" s="19" t="inlineStr">
        <is>
          <t>ja</t>
        </is>
      </c>
      <c r="Q223" s="19" t="n"/>
      <c r="R223" s="21" t="n"/>
      <c r="S223" s="21" t="n">
        <v>125</v>
      </c>
      <c r="T223" s="19" t="inlineStr">
        <is>
          <t>Fix</t>
        </is>
      </c>
      <c r="U223" s="19" t="inlineStr">
        <is>
          <t>ok</t>
        </is>
      </c>
      <c r="V223" s="22">
        <f>O223*S223</f>
        <v/>
      </c>
      <c r="W223" s="16" t="inlineStr">
        <is>
          <t>nur Abholung</t>
        </is>
      </c>
      <c r="X223" s="16" t="inlineStr">
        <is>
          <t>F-247</t>
        </is>
      </c>
      <c r="Y223" s="19" t="inlineStr">
        <is>
          <t>ja</t>
        </is>
      </c>
      <c r="Z223" s="19" t="inlineStr">
        <is>
          <t>verfügbar</t>
        </is>
      </c>
      <c r="AA223" s="19" t="n"/>
      <c r="AB223" s="19" t="n"/>
      <c r="AC223" s="19" t="n"/>
      <c r="AD223" s="19" t="n"/>
      <c r="AE223" s="21" t="n"/>
      <c r="AF223" s="22">
        <f>IF(N223="","",N223*AE223)</f>
        <v/>
      </c>
      <c r="AG223" s="19" t="n"/>
      <c r="AH223" s="19" t="n"/>
      <c r="AI223" s="19" t="n"/>
      <c r="AJ223" s="19" t="n"/>
      <c r="AK223" s="19" t="n"/>
      <c r="AL223" s="19" t="n"/>
      <c r="AM223" s="18" t="n"/>
      <c r="AN223" s="23" t="n"/>
    </row>
    <row r="224" ht="98.8" customHeight="1">
      <c r="A224" s="16" t="n"/>
      <c r="B224" s="16" t="inlineStr">
        <is>
          <t>NE01-19</t>
        </is>
      </c>
      <c r="C224" s="16" t="inlineStr">
        <is>
          <t>NE01</t>
        </is>
      </c>
      <c r="D224" s="16" t="inlineStr">
        <is>
          <t>Flur</t>
        </is>
      </c>
      <c r="E224" s="16" t="inlineStr">
        <is>
          <t>Stoff-Alpaka groß</t>
        </is>
      </c>
      <c r="F224" s="17" t="n">
        <v>1</v>
      </c>
      <c r="G224" s="18" t="inlineStr">
        <is>
          <t>Großes Stofftier in Alpakaform, beiger Bouclé-Bezug, standfest. Höhe ca. 120cm</t>
        </is>
      </c>
      <c r="H224" s="16" t="inlineStr">
        <is>
          <t>Deko</t>
        </is>
      </c>
      <c r="I224" s="16" t="n"/>
      <c r="J224" s="16" t="inlineStr">
        <is>
          <t>B</t>
        </is>
      </c>
      <c r="K224" s="16" t="inlineStr">
        <is>
          <t>Stück</t>
        </is>
      </c>
      <c r="L224" s="19" t="n"/>
      <c r="M224" s="16" t="inlineStr">
        <is>
          <t>gebraucht</t>
        </is>
      </c>
      <c r="N224" s="17" t="n"/>
      <c r="O224" s="20">
        <f>F224-IF(N224="",0,N224)</f>
        <v/>
      </c>
      <c r="P224" s="19" t="inlineStr">
        <is>
          <t>ja</t>
        </is>
      </c>
      <c r="Q224" s="19" t="n"/>
      <c r="R224" s="21" t="n"/>
      <c r="S224" s="21" t="n">
        <v>50</v>
      </c>
      <c r="T224" s="19" t="inlineStr">
        <is>
          <t>Fix</t>
        </is>
      </c>
      <c r="U224" s="19" t="inlineStr">
        <is>
          <t>ok</t>
        </is>
      </c>
      <c r="V224" s="22">
        <f>O224*S224</f>
        <v/>
      </c>
      <c r="W224" s="16" t="inlineStr">
        <is>
          <t>nur Abholung</t>
        </is>
      </c>
      <c r="X224" s="16" t="inlineStr">
        <is>
          <t>F-248</t>
        </is>
      </c>
      <c r="Y224" s="19" t="inlineStr">
        <is>
          <t>ja</t>
        </is>
      </c>
      <c r="Z224" s="19" t="inlineStr">
        <is>
          <t>verfügbar</t>
        </is>
      </c>
      <c r="AA224" s="19" t="n"/>
      <c r="AB224" s="19" t="n"/>
      <c r="AC224" s="19" t="n"/>
      <c r="AD224" s="19" t="n"/>
      <c r="AE224" s="21" t="n"/>
      <c r="AF224" s="22">
        <f>IF(N224="","",N224*AE224)</f>
        <v/>
      </c>
      <c r="AG224" s="19" t="n"/>
      <c r="AH224" s="19" t="n"/>
      <c r="AI224" s="19" t="n"/>
      <c r="AJ224" s="19" t="n"/>
      <c r="AK224" s="19" t="n"/>
      <c r="AL224" s="19" t="n"/>
      <c r="AM224" s="18" t="n"/>
      <c r="AN224" s="23" t="n"/>
    </row>
    <row r="225" ht="98.8" customHeight="1">
      <c r="A225" s="16" t="n"/>
      <c r="B225" s="16" t="inlineStr">
        <is>
          <t>NE01-20</t>
        </is>
      </c>
      <c r="C225" s="16" t="inlineStr">
        <is>
          <t>NE01</t>
        </is>
      </c>
      <c r="D225" s="16" t="inlineStr">
        <is>
          <t>Flur</t>
        </is>
      </c>
      <c r="E225" s="16" t="inlineStr">
        <is>
          <t>Kinder-Ohrensessel rot, Kunstleder</t>
        </is>
      </c>
      <c r="F225" s="17" t="n">
        <v>2</v>
      </c>
      <c r="G225" s="18" t="inlineStr">
        <is>
          <t>Ohrensessel in Kindergröße, roter Kunstlederbezug, geschwungene schwarze Holzbeine. An einer Armlehne ist der Bezug aufgerissen.</t>
        </is>
      </c>
      <c r="H225" s="16" t="inlineStr">
        <is>
          <t>Möbel</t>
        </is>
      </c>
      <c r="I225" s="16" t="n"/>
      <c r="J225" s="16" t="inlineStr">
        <is>
          <t>B</t>
        </is>
      </c>
      <c r="K225" s="16" t="inlineStr">
        <is>
          <t>Stück</t>
        </is>
      </c>
      <c r="L225" s="19" t="n"/>
      <c r="M225" s="16" t="inlineStr">
        <is>
          <t>stark gebraucht</t>
        </is>
      </c>
      <c r="N225" s="17" t="n"/>
      <c r="O225" s="20">
        <f>F225-IF(N225="",0,N225)</f>
        <v/>
      </c>
      <c r="P225" s="19" t="inlineStr">
        <is>
          <t>ja</t>
        </is>
      </c>
      <c r="Q225" s="19" t="n"/>
      <c r="R225" s="21" t="n"/>
      <c r="S225" s="21" t="n">
        <v>55</v>
      </c>
      <c r="T225" s="19" t="inlineStr">
        <is>
          <t>Fix</t>
        </is>
      </c>
      <c r="U225" s="19" t="inlineStr">
        <is>
          <t>ok</t>
        </is>
      </c>
      <c r="V225" s="22">
        <f>O225*S225</f>
        <v/>
      </c>
      <c r="W225" s="16" t="inlineStr">
        <is>
          <t>nur Abholung</t>
        </is>
      </c>
      <c r="X225" s="16" t="inlineStr">
        <is>
          <t>F-249</t>
        </is>
      </c>
      <c r="Y225" s="19" t="inlineStr">
        <is>
          <t>ja</t>
        </is>
      </c>
      <c r="Z225" s="19" t="inlineStr">
        <is>
          <t>verfügbar</t>
        </is>
      </c>
      <c r="AA225" s="19" t="n"/>
      <c r="AB225" s="19" t="n"/>
      <c r="AC225" s="19" t="n"/>
      <c r="AD225" s="19" t="n"/>
      <c r="AE225" s="21" t="n"/>
      <c r="AF225" s="22">
        <f>IF(N225="","",N225*AE225)</f>
        <v/>
      </c>
      <c r="AG225" s="19" t="n"/>
      <c r="AH225" s="19" t="n"/>
      <c r="AI225" s="19" t="n"/>
      <c r="AJ225" s="19" t="n"/>
      <c r="AK225" s="19" t="n"/>
      <c r="AL225" s="19" t="n"/>
      <c r="AM225" s="18" t="n"/>
      <c r="AN225" s="23" t="n"/>
    </row>
    <row r="226" ht="98.8" customHeight="1">
      <c r="A226" s="16" t="n"/>
      <c r="B226" s="16" t="inlineStr">
        <is>
          <t>NE01-21</t>
        </is>
      </c>
      <c r="C226" s="16" t="inlineStr">
        <is>
          <t>NE01</t>
        </is>
      </c>
      <c r="D226" s="16" t="inlineStr">
        <is>
          <t>Flur</t>
        </is>
      </c>
      <c r="E226" s="16" t="inlineStr">
        <is>
          <t>Wandregal weiß mit drei Wannen</t>
        </is>
      </c>
      <c r="F226" s="17" t="n">
        <v>12</v>
      </c>
      <c r="G226" s="18" t="inlineStr">
        <is>
          <t>Weißes Wandelement mit drei Fächern und eingeschobenen Kunststoffwannen. 100x30cm</t>
        </is>
      </c>
      <c r="H226" s="16" t="inlineStr">
        <is>
          <t>Kita-Ausstattung</t>
        </is>
      </c>
      <c r="I226" s="16" t="n"/>
      <c r="J226" s="16" t="inlineStr">
        <is>
          <t>B</t>
        </is>
      </c>
      <c r="K226" s="16" t="inlineStr">
        <is>
          <t>Stück</t>
        </is>
      </c>
      <c r="L226" s="19" t="n"/>
      <c r="M226" s="16" t="inlineStr">
        <is>
          <t>gebraucht</t>
        </is>
      </c>
      <c r="N226" s="17" t="n"/>
      <c r="O226" s="20">
        <f>F226-IF(N226="",0,N226)</f>
        <v/>
      </c>
      <c r="P226" s="19" t="inlineStr">
        <is>
          <t>ja</t>
        </is>
      </c>
      <c r="Q226" s="19" t="n"/>
      <c r="R226" s="21" t="n"/>
      <c r="S226" s="21" t="n">
        <v>35</v>
      </c>
      <c r="T226" s="19" t="inlineStr">
        <is>
          <t>Fix</t>
        </is>
      </c>
      <c r="U226" s="19" t="inlineStr">
        <is>
          <t>ok</t>
        </is>
      </c>
      <c r="V226" s="22">
        <f>O226*S226</f>
        <v/>
      </c>
      <c r="W226" s="16" t="inlineStr">
        <is>
          <t>nur Abholung</t>
        </is>
      </c>
      <c r="X226" s="16" t="inlineStr">
        <is>
          <t>F-250</t>
        </is>
      </c>
      <c r="Y226" s="19" t="inlineStr">
        <is>
          <t>ja</t>
        </is>
      </c>
      <c r="Z226" s="19" t="inlineStr">
        <is>
          <t>verfügbar</t>
        </is>
      </c>
      <c r="AA226" s="19" t="n"/>
      <c r="AB226" s="19" t="n"/>
      <c r="AC226" s="19" t="n"/>
      <c r="AD226" s="19" t="n"/>
      <c r="AE226" s="21" t="n"/>
      <c r="AF226" s="22">
        <f>IF(N226="","",N226*AE226)</f>
        <v/>
      </c>
      <c r="AG226" s="19" t="n"/>
      <c r="AH226" s="19" t="n"/>
      <c r="AI226" s="19" t="n"/>
      <c r="AJ226" s="19" t="n"/>
      <c r="AK226" s="19" t="n"/>
      <c r="AL226" s="19" t="n"/>
      <c r="AM226" s="18" t="n"/>
      <c r="AN226" s="23" t="inlineStr">
        <is>
          <t>Die Hundehaken darunter sind eigene Positionen (NE01-22 und NE01-23).</t>
        </is>
      </c>
    </row>
    <row r="227" ht="98.8" customHeight="1">
      <c r="A227" s="16" t="n"/>
      <c r="B227" s="16" t="inlineStr">
        <is>
          <t>NE01-22</t>
        </is>
      </c>
      <c r="C227" s="16" t="inlineStr">
        <is>
          <t>NE01</t>
        </is>
      </c>
      <c r="D227" s="16" t="inlineStr">
        <is>
          <t>Flur</t>
        </is>
      </c>
      <c r="E227" s="16" t="inlineStr">
        <is>
          <t>Wandhaken Hund, schwarz</t>
        </is>
      </c>
      <c r="F227" s="17" t="n">
        <v>21</v>
      </c>
      <c r="G227" s="18" t="inlineStr">
        <is>
          <t>Wandhaken in Form eines Hunde-Hinterteils mit aufgestelltem Schwanz, schwarz,</t>
        </is>
      </c>
      <c r="H227" s="16" t="inlineStr">
        <is>
          <t>Deko</t>
        </is>
      </c>
      <c r="I227" s="16" t="n"/>
      <c r="J227" s="16" t="inlineStr">
        <is>
          <t>C</t>
        </is>
      </c>
      <c r="K227" s="16" t="inlineStr">
        <is>
          <t>Stück</t>
        </is>
      </c>
      <c r="L227" s="19" t="n"/>
      <c r="M227" s="16" t="inlineStr">
        <is>
          <t>gut</t>
        </is>
      </c>
      <c r="N227" s="17" t="n"/>
      <c r="O227" s="20">
        <f>F227-IF(N227="",0,N227)</f>
        <v/>
      </c>
      <c r="P227" s="19" t="inlineStr">
        <is>
          <t>ja</t>
        </is>
      </c>
      <c r="Q227" s="19" t="n"/>
      <c r="R227" s="21" t="n"/>
      <c r="S227" s="21" t="n">
        <v>6</v>
      </c>
      <c r="T227" s="19" t="inlineStr">
        <is>
          <t>Fix</t>
        </is>
      </c>
      <c r="U227" s="19" t="inlineStr">
        <is>
          <t>ok</t>
        </is>
      </c>
      <c r="V227" s="22">
        <f>O227*S227</f>
        <v/>
      </c>
      <c r="W227" s="16" t="inlineStr">
        <is>
          <t>nur Abholung</t>
        </is>
      </c>
      <c r="X227" s="16" t="inlineStr">
        <is>
          <t>F-251</t>
        </is>
      </c>
      <c r="Y227" s="19" t="inlineStr">
        <is>
          <t>ja</t>
        </is>
      </c>
      <c r="Z227" s="19" t="inlineStr">
        <is>
          <t>verfügbar</t>
        </is>
      </c>
      <c r="AA227" s="19" t="n"/>
      <c r="AB227" s="19" t="n"/>
      <c r="AC227" s="19" t="n"/>
      <c r="AD227" s="19" t="n"/>
      <c r="AE227" s="21" t="n"/>
      <c r="AF227" s="22">
        <f>IF(N227="","",N227*AE227)</f>
        <v/>
      </c>
      <c r="AG227" s="19" t="n"/>
      <c r="AH227" s="19" t="n"/>
      <c r="AI227" s="19" t="n"/>
      <c r="AJ227" s="19" t="n"/>
      <c r="AK227" s="19" t="n"/>
      <c r="AL227" s="19" t="n"/>
      <c r="AM227" s="18" t="n"/>
      <c r="AN227" s="23" t="n"/>
    </row>
    <row r="228" ht="98.8" customHeight="1">
      <c r="A228" s="16" t="n"/>
      <c r="B228" s="16" t="inlineStr">
        <is>
          <t>NE01-23</t>
        </is>
      </c>
      <c r="C228" s="16" t="inlineStr">
        <is>
          <t>NE01</t>
        </is>
      </c>
      <c r="D228" s="16" t="inlineStr">
        <is>
          <t>Flur</t>
        </is>
      </c>
      <c r="E228" s="16" t="inlineStr">
        <is>
          <t>Wandhaken Hund, grün</t>
        </is>
      </c>
      <c r="F228" s="17" t="n">
        <v>11</v>
      </c>
      <c r="G228" s="18" t="inlineStr">
        <is>
          <t>Wandhaken in Form eines Hunde-Hinterteils mit aufgestelltem Schwanz, hellgrün,</t>
        </is>
      </c>
      <c r="H228" s="16" t="inlineStr">
        <is>
          <t>Deko</t>
        </is>
      </c>
      <c r="I228" s="16" t="n"/>
      <c r="J228" s="16" t="inlineStr">
        <is>
          <t>C</t>
        </is>
      </c>
      <c r="K228" s="16" t="inlineStr">
        <is>
          <t>Stück</t>
        </is>
      </c>
      <c r="L228" s="19" t="n"/>
      <c r="M228" s="16" t="inlineStr">
        <is>
          <t>gut</t>
        </is>
      </c>
      <c r="N228" s="17" t="n"/>
      <c r="O228" s="20">
        <f>F228-IF(N228="",0,N228)</f>
        <v/>
      </c>
      <c r="P228" s="19" t="inlineStr">
        <is>
          <t>ja</t>
        </is>
      </c>
      <c r="Q228" s="19" t="n"/>
      <c r="R228" s="21" t="n"/>
      <c r="S228" s="21" t="n">
        <v>6</v>
      </c>
      <c r="T228" s="19" t="inlineStr">
        <is>
          <t>Fix</t>
        </is>
      </c>
      <c r="U228" s="19" t="inlineStr">
        <is>
          <t>ok</t>
        </is>
      </c>
      <c r="V228" s="22">
        <f>O228*S228</f>
        <v/>
      </c>
      <c r="W228" s="16" t="inlineStr">
        <is>
          <t>nur Abholung</t>
        </is>
      </c>
      <c r="X228" s="16" t="inlineStr">
        <is>
          <t>F-252</t>
        </is>
      </c>
      <c r="Y228" s="19" t="inlineStr">
        <is>
          <t>ja</t>
        </is>
      </c>
      <c r="Z228" s="19" t="inlineStr">
        <is>
          <t>verfügbar</t>
        </is>
      </c>
      <c r="AA228" s="19" t="n"/>
      <c r="AB228" s="19" t="n"/>
      <c r="AC228" s="19" t="n"/>
      <c r="AD228" s="19" t="n"/>
      <c r="AE228" s="21" t="n"/>
      <c r="AF228" s="22">
        <f>IF(N228="","",N228*AE228)</f>
        <v/>
      </c>
      <c r="AG228" s="19" t="n"/>
      <c r="AH228" s="19" t="n"/>
      <c r="AI228" s="19" t="n"/>
      <c r="AJ228" s="19" t="n"/>
      <c r="AK228" s="19" t="n"/>
      <c r="AL228" s="19" t="n"/>
      <c r="AM228" s="18" t="n"/>
      <c r="AN228" s="23" t="n"/>
    </row>
    <row r="229" ht="98.8" customHeight="1">
      <c r="A229" s="16" t="n"/>
      <c r="B229" s="16" t="inlineStr">
        <is>
          <t>NE01-24</t>
        </is>
      </c>
      <c r="C229" s="16" t="inlineStr">
        <is>
          <t>NE01</t>
        </is>
      </c>
      <c r="D229" s="16" t="inlineStr">
        <is>
          <t>Flur</t>
        </is>
      </c>
      <c r="E229" s="16" t="inlineStr">
        <is>
          <t>Truhenbank Kindergröße, Buche mit weiß</t>
        </is>
      </c>
      <c r="F229" s="17" t="n">
        <v>3</v>
      </c>
      <c r="G229" s="18" t="inlineStr">
        <is>
          <t>Sitzbank in Kindergröße: Gestell und Sprossenlehne aus Buche massiv, Sitzfläche und Korpus weiß. Unter der Sitzfläche ein Stauraum. Sitzfläche stark verschmutzt und abgestoßen. Ca. 60cm lang</t>
        </is>
      </c>
      <c r="H229" s="16" t="inlineStr">
        <is>
          <t>Kita-Ausstattung</t>
        </is>
      </c>
      <c r="I229" s="16" t="n"/>
      <c r="J229" s="16" t="inlineStr">
        <is>
          <t>B</t>
        </is>
      </c>
      <c r="K229" s="16" t="inlineStr">
        <is>
          <t>Stück</t>
        </is>
      </c>
      <c r="L229" s="19" t="n"/>
      <c r="M229" s="16" t="inlineStr">
        <is>
          <t>stark gebraucht</t>
        </is>
      </c>
      <c r="N229" s="17" t="n"/>
      <c r="O229" s="20">
        <f>F229-IF(N229="",0,N229)</f>
        <v/>
      </c>
      <c r="P229" s="19" t="inlineStr">
        <is>
          <t>ja</t>
        </is>
      </c>
      <c r="Q229" s="19" t="n"/>
      <c r="R229" s="21" t="n"/>
      <c r="S229" s="21" t="n">
        <v>35</v>
      </c>
      <c r="T229" s="19" t="inlineStr">
        <is>
          <t>Fix</t>
        </is>
      </c>
      <c r="U229" s="19" t="inlineStr">
        <is>
          <t>ok</t>
        </is>
      </c>
      <c r="V229" s="22">
        <f>O229*S229</f>
        <v/>
      </c>
      <c r="W229" s="16" t="inlineStr">
        <is>
          <t>nur Abholung</t>
        </is>
      </c>
      <c r="X229" s="16" t="inlineStr">
        <is>
          <t>F-253</t>
        </is>
      </c>
      <c r="Y229" s="19" t="inlineStr">
        <is>
          <t>ja</t>
        </is>
      </c>
      <c r="Z229" s="19" t="inlineStr">
        <is>
          <t>verfügbar</t>
        </is>
      </c>
      <c r="AA229" s="19" t="n"/>
      <c r="AB229" s="19" t="n"/>
      <c r="AC229" s="19" t="n"/>
      <c r="AD229" s="19" t="n"/>
      <c r="AE229" s="21" t="n"/>
      <c r="AF229" s="22">
        <f>IF(N229="","",N229*AE229)</f>
        <v/>
      </c>
      <c r="AG229" s="19" t="n"/>
      <c r="AH229" s="19" t="n"/>
      <c r="AI229" s="19" t="n"/>
      <c r="AJ229" s="19" t="n"/>
      <c r="AK229" s="19" t="n"/>
      <c r="AL229" s="19" t="n"/>
      <c r="AM229" s="18" t="n"/>
      <c r="AN229" s="23" t="n"/>
    </row>
    <row r="230" ht="98.8" customHeight="1">
      <c r="A230" s="16" t="n"/>
      <c r="B230" s="16" t="inlineStr">
        <is>
          <t>NE01-25</t>
        </is>
      </c>
      <c r="C230" s="16" t="inlineStr">
        <is>
          <t>NE01</t>
        </is>
      </c>
      <c r="D230" s="16" t="inlineStr">
        <is>
          <t>Flur</t>
        </is>
      </c>
      <c r="E230" s="16" t="inlineStr">
        <is>
          <t>Truhenbank Kindergröße, ganz weiß</t>
        </is>
      </c>
      <c r="F230" s="17" t="n">
        <v>3</v>
      </c>
      <c r="G230" s="18" t="inlineStr">
        <is>
          <t>Sitzbank in Kindergröße, komplett weiß lackiert, mit Sprossenlehne und Stauraum unter der Sitzfläche. Lack an Kanten abgeplatzt, Sitzfläche 60cm lang, etwas zerkratzt.</t>
        </is>
      </c>
      <c r="H230" s="16" t="inlineStr">
        <is>
          <t>Kita-Ausstattung</t>
        </is>
      </c>
      <c r="I230" s="16" t="n"/>
      <c r="J230" s="16" t="inlineStr">
        <is>
          <t>B</t>
        </is>
      </c>
      <c r="K230" s="16" t="inlineStr">
        <is>
          <t>Stück</t>
        </is>
      </c>
      <c r="L230" s="19" t="n"/>
      <c r="M230" s="16" t="inlineStr">
        <is>
          <t>stark gebraucht</t>
        </is>
      </c>
      <c r="N230" s="17" t="n"/>
      <c r="O230" s="20">
        <f>F230-IF(N230="",0,N230)</f>
        <v/>
      </c>
      <c r="P230" s="19" t="inlineStr">
        <is>
          <t>ja</t>
        </is>
      </c>
      <c r="Q230" s="19" t="n"/>
      <c r="R230" s="21" t="n"/>
      <c r="S230" s="21" t="n">
        <v>35</v>
      </c>
      <c r="T230" s="19" t="inlineStr">
        <is>
          <t>Fix</t>
        </is>
      </c>
      <c r="U230" s="19" t="inlineStr">
        <is>
          <t>ok</t>
        </is>
      </c>
      <c r="V230" s="22">
        <f>O230*S230</f>
        <v/>
      </c>
      <c r="W230" s="16" t="inlineStr">
        <is>
          <t>nur Abholung</t>
        </is>
      </c>
      <c r="X230" s="16" t="inlineStr">
        <is>
          <t>F-254</t>
        </is>
      </c>
      <c r="Y230" s="19" t="inlineStr">
        <is>
          <t>ja</t>
        </is>
      </c>
      <c r="Z230" s="19" t="inlineStr">
        <is>
          <t>verfügbar</t>
        </is>
      </c>
      <c r="AA230" s="19" t="n"/>
      <c r="AB230" s="19" t="n"/>
      <c r="AC230" s="19" t="n"/>
      <c r="AD230" s="19" t="n"/>
      <c r="AE230" s="21" t="n"/>
      <c r="AF230" s="22">
        <f>IF(N230="","",N230*AE230)</f>
        <v/>
      </c>
      <c r="AG230" s="19" t="n"/>
      <c r="AH230" s="19" t="n"/>
      <c r="AI230" s="19" t="n"/>
      <c r="AJ230" s="19" t="n"/>
      <c r="AK230" s="19" t="n"/>
      <c r="AL230" s="19" t="n"/>
      <c r="AM230" s="18" t="n"/>
      <c r="AN230" s="23" t="n"/>
    </row>
    <row r="231" ht="98.8" customHeight="1">
      <c r="A231" s="16" t="n"/>
      <c r="B231" s="16" t="inlineStr">
        <is>
          <t>NE01-26</t>
        </is>
      </c>
      <c r="C231" s="16" t="inlineStr">
        <is>
          <t>NE01</t>
        </is>
      </c>
      <c r="D231" s="16" t="inlineStr">
        <is>
          <t>Flur</t>
        </is>
      </c>
      <c r="E231" s="16" t="inlineStr">
        <is>
          <t>Sitzbank weiß mit Stauraum, lang</t>
        </is>
      </c>
      <c r="F231" s="17" t="n">
        <v>7</v>
      </c>
      <c r="G231" s="18" t="inlineStr">
        <is>
          <t>Lange Sitzbank in Weiß für Kinder mit niedrigen Armlehnen und aufklappbarer Sitzfläche, darunter Stauraum mit Griffmulde. Gebraucht; ca. 80cm breit</t>
        </is>
      </c>
      <c r="H231" s="16" t="inlineStr">
        <is>
          <t>Kita-Ausstattung</t>
        </is>
      </c>
      <c r="I231" s="16" t="n"/>
      <c r="J231" s="16" t="inlineStr">
        <is>
          <t>B</t>
        </is>
      </c>
      <c r="K231" s="16" t="inlineStr">
        <is>
          <t>Stück</t>
        </is>
      </c>
      <c r="L231" s="19" t="n"/>
      <c r="M231" s="16" t="inlineStr">
        <is>
          <t>stark gebraucht</t>
        </is>
      </c>
      <c r="N231" s="17" t="n">
        <v>1</v>
      </c>
      <c r="O231" s="20">
        <f>F231-IF(N231="",0,N231)</f>
        <v/>
      </c>
      <c r="P231" s="19" t="inlineStr">
        <is>
          <t>ja</t>
        </is>
      </c>
      <c r="Q231" s="19" t="n"/>
      <c r="R231" s="21" t="n"/>
      <c r="S231" s="21" t="n">
        <v>20</v>
      </c>
      <c r="T231" s="19" t="inlineStr">
        <is>
          <t>Fix</t>
        </is>
      </c>
      <c r="U231" s="19" t="inlineStr">
        <is>
          <t>ok</t>
        </is>
      </c>
      <c r="V231" s="22">
        <f>O231*S231</f>
        <v/>
      </c>
      <c r="W231" s="16" t="inlineStr">
        <is>
          <t>nur Abholung</t>
        </is>
      </c>
      <c r="X231" s="16" t="inlineStr">
        <is>
          <t>F-255</t>
        </is>
      </c>
      <c r="Y231" s="19" t="inlineStr">
        <is>
          <t>ja</t>
        </is>
      </c>
      <c r="Z231" s="19" t="inlineStr">
        <is>
          <t>teilverkauft</t>
        </is>
      </c>
      <c r="AA231" s="19" t="n"/>
      <c r="AB231" s="19" t="n"/>
      <c r="AC231" s="19" t="inlineStr">
        <is>
          <t>Webkatalog</t>
        </is>
      </c>
      <c r="AD231" s="19" t="n"/>
      <c r="AE231" s="21" t="n">
        <v>20</v>
      </c>
      <c r="AF231" s="22">
        <f>IF(N231="","",N231*AE231)</f>
        <v/>
      </c>
      <c r="AG231" s="19" t="inlineStr">
        <is>
          <t>16.10.2026</t>
        </is>
      </c>
      <c r="AH231" s="19" t="inlineStr">
        <is>
          <t>Hauser Daniela</t>
        </is>
      </c>
      <c r="AI231" s="19" t="inlineStr">
        <is>
          <t>4000143, 4000136</t>
        </is>
      </c>
      <c r="AJ231" s="19" t="inlineStr">
        <is>
          <t>bezahlt</t>
        </is>
      </c>
      <c r="AK231" s="19" t="n"/>
      <c r="AL231" s="19" t="inlineStr">
        <is>
          <t>16.11.2026 09:00, abgeholt 19.10.2026</t>
        </is>
      </c>
      <c r="AM231" s="18" t="n"/>
      <c r="AN231" s="23" t="n"/>
    </row>
    <row r="232" ht="98.8" customHeight="1">
      <c r="A232" s="16" t="n"/>
      <c r="B232" s="16" t="inlineStr">
        <is>
          <t>BA01-01</t>
        </is>
      </c>
      <c r="C232" s="16" t="inlineStr">
        <is>
          <t>BA01</t>
        </is>
      </c>
      <c r="D232" s="16" t="inlineStr">
        <is>
          <t>Flur</t>
        </is>
      </c>
      <c r="E232" s="16" t="inlineStr">
        <is>
          <t>Gemälde Mona Lisa, Pop-Art</t>
        </is>
      </c>
      <c r="F232" s="17" t="n">
        <v>1</v>
      </c>
      <c r="G232" s="18" t="inlineStr">
        <is>
          <t>Acryl auf Leinwand im Hochformat: Mona Lisa als flächige Schablonenmalerei in Grau und Creme, darüber grüne Farbläufe vom oberen Rand. Eigenarbeit einer Privatperson, 180x90</t>
        </is>
      </c>
      <c r="H232" s="16" t="inlineStr">
        <is>
          <t>Kunst</t>
        </is>
      </c>
      <c r="I232" s="16" t="n"/>
      <c r="J232" s="16" t="inlineStr">
        <is>
          <t>A</t>
        </is>
      </c>
      <c r="K232" s="16" t="inlineStr">
        <is>
          <t>Stück</t>
        </is>
      </c>
      <c r="L232" s="19" t="n"/>
      <c r="M232" s="16" t="inlineStr">
        <is>
          <t>gut</t>
        </is>
      </c>
      <c r="N232" s="17" t="n"/>
      <c r="O232" s="20">
        <f>F232-IF(N232="",0,N232)</f>
        <v/>
      </c>
      <c r="P232" s="19" t="inlineStr">
        <is>
          <t>ja</t>
        </is>
      </c>
      <c r="Q232" s="19" t="n"/>
      <c r="R232" s="21" t="n"/>
      <c r="S232" s="21" t="n">
        <v>250</v>
      </c>
      <c r="T232" s="19" t="inlineStr">
        <is>
          <t>VHB</t>
        </is>
      </c>
      <c r="U232" s="19" t="inlineStr">
        <is>
          <t>ok</t>
        </is>
      </c>
      <c r="V232" s="22">
        <f>O232*S232</f>
        <v/>
      </c>
      <c r="W232" s="16" t="inlineStr">
        <is>
          <t>nur Abholung</t>
        </is>
      </c>
      <c r="X232" s="16" t="inlineStr">
        <is>
          <t>F-258</t>
        </is>
      </c>
      <c r="Y232" s="19" t="inlineStr">
        <is>
          <t>ja</t>
        </is>
      </c>
      <c r="Z232" s="19" t="inlineStr">
        <is>
          <t>verfügbar</t>
        </is>
      </c>
      <c r="AA232" s="19" t="n"/>
      <c r="AB232" s="19" t="n"/>
      <c r="AC232" s="19" t="n"/>
      <c r="AD232" s="19" t="n"/>
      <c r="AE232" s="21" t="n"/>
      <c r="AF232" s="22">
        <f>IF(N232="","",N232*AE232)</f>
        <v/>
      </c>
      <c r="AG232" s="19" t="n"/>
      <c r="AH232" s="19" t="n"/>
      <c r="AI232" s="19" t="n"/>
      <c r="AJ232" s="19" t="n"/>
      <c r="AK232" s="19" t="n"/>
      <c r="AL232" s="19" t="n"/>
      <c r="AM232" s="18" t="n"/>
      <c r="AN232" s="23" t="inlineStr">
        <is>
          <t>Preis unbestaetigt: stilistisch verwandt mit NU01-06 (Marilyn mit Bollenhut, 650 EUR) von derselben Hand. Bitte pruefen, ob 250 EUR passt.</t>
        </is>
      </c>
    </row>
    <row r="233" ht="98.8" customHeight="1">
      <c r="A233" s="16" t="n"/>
      <c r="B233" s="16" t="inlineStr">
        <is>
          <t>BA01-02</t>
        </is>
      </c>
      <c r="C233" s="16" t="inlineStr">
        <is>
          <t>BA01</t>
        </is>
      </c>
      <c r="D233" s="16" t="inlineStr">
        <is>
          <t>Flur</t>
        </is>
      </c>
      <c r="E233" s="16" t="inlineStr">
        <is>
          <t>Acrylbild abstrakt, Neonfarben</t>
        </is>
      </c>
      <c r="F233" s="17" t="n">
        <v>1</v>
      </c>
      <c r="G233" s="18" t="inlineStr">
        <is>
          <t>Acryl auf Leinwand: abstrakte Komposition mit breiten Pinselzügen in Grün und Blau, darüber Schleudertechnik in Neongelb, Neonrot und Pink. Eigenarbeit einer Privatperson 70x50</t>
        </is>
      </c>
      <c r="H233" s="16" t="inlineStr">
        <is>
          <t>Kunst</t>
        </is>
      </c>
      <c r="I233" s="16" t="n"/>
      <c r="J233" s="16" t="inlineStr">
        <is>
          <t>B</t>
        </is>
      </c>
      <c r="K233" s="16" t="inlineStr">
        <is>
          <t>Stück</t>
        </is>
      </c>
      <c r="L233" s="19" t="n"/>
      <c r="M233" s="16" t="inlineStr">
        <is>
          <t>gut</t>
        </is>
      </c>
      <c r="N233" s="17" t="n"/>
      <c r="O233" s="20">
        <f>F233-IF(N233="",0,N233)</f>
        <v/>
      </c>
      <c r="P233" s="19" t="inlineStr">
        <is>
          <t>ja</t>
        </is>
      </c>
      <c r="Q233" s="19" t="n"/>
      <c r="R233" s="21" t="n"/>
      <c r="S233" s="21" t="n">
        <v>90</v>
      </c>
      <c r="T233" s="19" t="inlineStr">
        <is>
          <t>Fix</t>
        </is>
      </c>
      <c r="U233" s="19" t="inlineStr">
        <is>
          <t>ok</t>
        </is>
      </c>
      <c r="V233" s="22">
        <f>O233*S233</f>
        <v/>
      </c>
      <c r="W233" s="16" t="inlineStr">
        <is>
          <t>nur Abholung</t>
        </is>
      </c>
      <c r="X233" s="16" t="inlineStr">
        <is>
          <t>F-259</t>
        </is>
      </c>
      <c r="Y233" s="19" t="inlineStr">
        <is>
          <t>ja</t>
        </is>
      </c>
      <c r="Z233" s="19" t="inlineStr">
        <is>
          <t>verfügbar</t>
        </is>
      </c>
      <c r="AA233" s="19" t="n"/>
      <c r="AB233" s="19" t="n"/>
      <c r="AC233" s="19" t="n"/>
      <c r="AD233" s="19" t="n"/>
      <c r="AE233" s="21" t="n"/>
      <c r="AF233" s="22">
        <f>IF(N233="","",N233*AE233)</f>
        <v/>
      </c>
      <c r="AG233" s="19" t="n"/>
      <c r="AH233" s="19" t="n"/>
      <c r="AI233" s="19" t="n"/>
      <c r="AJ233" s="19" t="n"/>
      <c r="AK233" s="19" t="n"/>
      <c r="AL233" s="19" t="n"/>
      <c r="AM233" s="18" t="n"/>
      <c r="AN233" s="23" t="n"/>
    </row>
    <row r="234" ht="98.8" customHeight="1">
      <c r="A234" s="16" t="n"/>
      <c r="B234" s="16" t="inlineStr">
        <is>
          <t>BA01-03</t>
        </is>
      </c>
      <c r="C234" s="16" t="inlineStr">
        <is>
          <t>BA01</t>
        </is>
      </c>
      <c r="D234" s="16" t="inlineStr">
        <is>
          <t>Flur</t>
        </is>
      </c>
      <c r="E234" s="16" t="inlineStr">
        <is>
          <t>Deko-Tannen Metall auf Holzsockel</t>
        </is>
      </c>
      <c r="F234" s="17" t="n">
        <v>3</v>
      </c>
      <c r="G234" s="18" t="inlineStr">
        <is>
          <t>Stilisierte Tannen aus schwarz mattiertem Metall, auf ovalen Sockeln aus Massivholz. Skandinavischer Stil, standfest. Höhe ca. 30cm</t>
        </is>
      </c>
      <c r="H234" s="16" t="inlineStr">
        <is>
          <t>Deko</t>
        </is>
      </c>
      <c r="I234" s="16" t="n"/>
      <c r="J234" s="16" t="inlineStr">
        <is>
          <t>C</t>
        </is>
      </c>
      <c r="K234" s="16" t="inlineStr">
        <is>
          <t>Stück</t>
        </is>
      </c>
      <c r="L234" s="19" t="n"/>
      <c r="M234" s="16" t="inlineStr">
        <is>
          <t>gut</t>
        </is>
      </c>
      <c r="N234" s="17" t="n"/>
      <c r="O234" s="20">
        <f>F234-IF(N234="",0,N234)</f>
        <v/>
      </c>
      <c r="P234" s="19" t="inlineStr">
        <is>
          <t>ja</t>
        </is>
      </c>
      <c r="Q234" s="19" t="n"/>
      <c r="R234" s="21" t="n"/>
      <c r="S234" s="21" t="n">
        <v>25</v>
      </c>
      <c r="T234" s="19" t="inlineStr">
        <is>
          <t>Fix</t>
        </is>
      </c>
      <c r="U234" s="19" t="inlineStr">
        <is>
          <t>ok</t>
        </is>
      </c>
      <c r="V234" s="22">
        <f>O234*S234</f>
        <v/>
      </c>
      <c r="W234" s="16" t="inlineStr">
        <is>
          <t>nur Abholung</t>
        </is>
      </c>
      <c r="X234" s="16" t="inlineStr">
        <is>
          <t>F-262</t>
        </is>
      </c>
      <c r="Y234" s="19" t="inlineStr">
        <is>
          <t>ja</t>
        </is>
      </c>
      <c r="Z234" s="19" t="inlineStr">
        <is>
          <t>verfügbar</t>
        </is>
      </c>
      <c r="AA234" s="19" t="n"/>
      <c r="AB234" s="19" t="n"/>
      <c r="AC234" s="19" t="n"/>
      <c r="AD234" s="19" t="n"/>
      <c r="AE234" s="21" t="n"/>
      <c r="AF234" s="22">
        <f>IF(N234="","",N234*AE234)</f>
        <v/>
      </c>
      <c r="AG234" s="19" t="n"/>
      <c r="AH234" s="19" t="n"/>
      <c r="AI234" s="19" t="n"/>
      <c r="AJ234" s="19" t="n"/>
      <c r="AK234" s="19" t="n"/>
      <c r="AL234" s="19" t="n"/>
      <c r="AM234" s="18" t="n"/>
      <c r="AN234" s="23" t="inlineStr">
        <is>
          <t>Bisher unter NE01-15 gefuehrt; dort durchgestrichen, weil sie in den Flur 1 umgezogen sind.</t>
        </is>
      </c>
    </row>
    <row r="235" ht="98.8" customHeight="1">
      <c r="A235" s="16" t="n"/>
      <c r="B235" s="16" t="inlineStr">
        <is>
          <t>BA01-04</t>
        </is>
      </c>
      <c r="C235" s="16" t="inlineStr">
        <is>
          <t>BA01</t>
        </is>
      </c>
      <c r="D235" s="16" t="inlineStr">
        <is>
          <t>Flur</t>
        </is>
      </c>
      <c r="E235" s="16" t="inlineStr">
        <is>
          <t>Leuchtbuchstabe K, schwarz</t>
        </is>
      </c>
      <c r="F235" s="17" t="n">
        <v>3</v>
      </c>
      <c r="G235" s="18" t="inlineStr">
        <is>
          <t>Buchstabe K aus schwarz beschichtetem Metall mit sechs runden Leuchtmitteln auf der Front, zum Aufstellen. Höhe 30cm 1x creme / beige verfügbar</t>
        </is>
      </c>
      <c r="H235" s="16" t="inlineStr">
        <is>
          <t>Deko</t>
        </is>
      </c>
      <c r="I235" s="16" t="inlineStr">
        <is>
          <t>BA02-07</t>
        </is>
      </c>
      <c r="J235" s="16" t="inlineStr">
        <is>
          <t>C</t>
        </is>
      </c>
      <c r="K235" s="16" t="inlineStr">
        <is>
          <t>Stück</t>
        </is>
      </c>
      <c r="L235" s="19" t="n"/>
      <c r="M235" s="16" t="inlineStr">
        <is>
          <t>gebraucht</t>
        </is>
      </c>
      <c r="N235" s="17" t="n"/>
      <c r="O235" s="20">
        <f>F235-IF(N235="",0,N235)</f>
        <v/>
      </c>
      <c r="P235" s="19" t="inlineStr">
        <is>
          <t>ja</t>
        </is>
      </c>
      <c r="Q235" s="19" t="n"/>
      <c r="R235" s="21" t="n"/>
      <c r="S235" s="21" t="n">
        <v>20</v>
      </c>
      <c r="T235" s="19" t="inlineStr">
        <is>
          <t>Fix</t>
        </is>
      </c>
      <c r="U235" s="19" t="inlineStr">
        <is>
          <t>ok</t>
        </is>
      </c>
      <c r="V235" s="22">
        <f>O235*S235</f>
        <v/>
      </c>
      <c r="W235" s="16" t="inlineStr">
        <is>
          <t>nur Abholung</t>
        </is>
      </c>
      <c r="X235" s="16" t="inlineStr">
        <is>
          <t>F-260</t>
        </is>
      </c>
      <c r="Y235" s="19" t="inlineStr">
        <is>
          <t>ja</t>
        </is>
      </c>
      <c r="Z235" s="19" t="inlineStr">
        <is>
          <t>verfügbar</t>
        </is>
      </c>
      <c r="AA235" s="19" t="n"/>
      <c r="AB235" s="19" t="n"/>
      <c r="AC235" s="19" t="n"/>
      <c r="AD235" s="19" t="n"/>
      <c r="AE235" s="21" t="n"/>
      <c r="AF235" s="22">
        <f>IF(N235="","",N235*AE235)</f>
        <v/>
      </c>
      <c r="AG235" s="19" t="n"/>
      <c r="AH235" s="19" t="n"/>
      <c r="AI235" s="19" t="n"/>
      <c r="AJ235" s="19" t="n"/>
      <c r="AK235" s="19" t="n"/>
      <c r="AL235" s="19" t="n"/>
      <c r="AM235" s="18" t="n"/>
      <c r="AN235" s="23" t="inlineStr">
        <is>
          <t>Zusammengefasste Position – Post-it-Nummer im zweiten Raum: BA02-07. Frueherer Mengenhinweis: 2 Buchstaben: einer im Flur 1 (BA01-04) und einer im Flur 2 (dort mit BA02-07 beschriftet).</t>
        </is>
      </c>
    </row>
    <row r="236" ht="98.8" customHeight="1">
      <c r="A236" s="16" t="n"/>
      <c r="B236" s="16" t="inlineStr">
        <is>
          <t>BA02-02</t>
        </is>
      </c>
      <c r="C236" s="16" t="inlineStr">
        <is>
          <t>BA02</t>
        </is>
      </c>
      <c r="D236" s="16" t="inlineStr">
        <is>
          <t>Flur</t>
        </is>
      </c>
      <c r="E236" s="16" t="inlineStr">
        <is>
          <t>Rutscherauto rot</t>
        </is>
      </c>
      <c r="F236" s="17" t="n">
        <v>1</v>
      </c>
      <c r="G236" s="18" t="inlineStr">
        <is>
          <t>Rutscherauto in Sportwagenform, roter Kunststoffkorpus mit schwarzer Sitzfläche in Rautensteppung, verchromte Felgen, Lehne hinten zum Schieben.</t>
        </is>
      </c>
      <c r="H236" s="16" t="inlineStr">
        <is>
          <t>Kita-Ausstattung</t>
        </is>
      </c>
      <c r="I236" s="16" t="n"/>
      <c r="J236" s="16" t="inlineStr">
        <is>
          <t>B</t>
        </is>
      </c>
      <c r="K236" s="16" t="inlineStr">
        <is>
          <t>Stück</t>
        </is>
      </c>
      <c r="L236" s="19" t="n"/>
      <c r="M236" s="16" t="inlineStr">
        <is>
          <t>gebraucht</t>
        </is>
      </c>
      <c r="N236" s="17" t="n"/>
      <c r="O236" s="20">
        <f>F236-IF(N236="",0,N236)</f>
        <v/>
      </c>
      <c r="P236" s="19" t="inlineStr">
        <is>
          <t>ja</t>
        </is>
      </c>
      <c r="Q236" s="19" t="n"/>
      <c r="R236" s="21" t="n"/>
      <c r="S236" s="21" t="n">
        <v>35</v>
      </c>
      <c r="T236" s="19" t="inlineStr">
        <is>
          <t>Fix</t>
        </is>
      </c>
      <c r="U236" s="19" t="inlineStr">
        <is>
          <t>ok</t>
        </is>
      </c>
      <c r="V236" s="22">
        <f>O236*S236</f>
        <v/>
      </c>
      <c r="W236" s="16" t="inlineStr">
        <is>
          <t>nur Abholung</t>
        </is>
      </c>
      <c r="X236" s="16" t="inlineStr">
        <is>
          <t>F-263</t>
        </is>
      </c>
      <c r="Y236" s="19" t="inlineStr">
        <is>
          <t>ja</t>
        </is>
      </c>
      <c r="Z236" s="19" t="inlineStr">
        <is>
          <t>verfügbar</t>
        </is>
      </c>
      <c r="AA236" s="19" t="n"/>
      <c r="AB236" s="19" t="n"/>
      <c r="AC236" s="19" t="n"/>
      <c r="AD236" s="19" t="n"/>
      <c r="AE236" s="21" t="n"/>
      <c r="AF236" s="22">
        <f>IF(N236="","",N236*AE236)</f>
        <v/>
      </c>
      <c r="AG236" s="19" t="n"/>
      <c r="AH236" s="19" t="n"/>
      <c r="AI236" s="19" t="n"/>
      <c r="AJ236" s="19" t="n"/>
      <c r="AK236" s="19" t="n"/>
      <c r="AL236" s="19" t="n"/>
      <c r="AM236" s="18" t="n"/>
      <c r="AN236" s="23" t="n"/>
    </row>
    <row r="237" ht="98.8" customHeight="1">
      <c r="A237" s="16" t="n"/>
      <c r="B237" s="16" t="inlineStr">
        <is>
          <t>BA02-03</t>
        </is>
      </c>
      <c r="C237" s="16" t="inlineStr">
        <is>
          <t>BA02</t>
        </is>
      </c>
      <c r="D237" s="16" t="inlineStr">
        <is>
          <t>Flur</t>
        </is>
      </c>
      <c r="E237" s="16" t="inlineStr">
        <is>
          <t>Bilder Schwarzwald, gerahmt</t>
        </is>
      </c>
      <c r="F237" s="17" t="n">
        <v>3</v>
      </c>
      <c r="G237" s="18" t="inlineStr">
        <is>
          <t>Schwarz gerahmte Zeichnungen hinter Glas in schlichter Strichtechnik: Bergkette, Mädchen mit Bollenhut und Tannenwald. Motivgruppe Schwarzwald.</t>
        </is>
      </c>
      <c r="H237" s="16" t="inlineStr">
        <is>
          <t>Kunst</t>
        </is>
      </c>
      <c r="I237" s="16" t="n"/>
      <c r="J237" s="16" t="inlineStr">
        <is>
          <t>B</t>
        </is>
      </c>
      <c r="K237" s="16" t="inlineStr">
        <is>
          <t>Stück</t>
        </is>
      </c>
      <c r="L237" s="19" t="n"/>
      <c r="M237" s="16" t="inlineStr">
        <is>
          <t>gut</t>
        </is>
      </c>
      <c r="N237" s="17" t="n"/>
      <c r="O237" s="20">
        <f>F237-IF(N237="",0,N237)</f>
        <v/>
      </c>
      <c r="P237" s="19" t="inlineStr">
        <is>
          <t>entfällt</t>
        </is>
      </c>
      <c r="Q237" s="19" t="n"/>
      <c r="R237" s="21" t="n"/>
      <c r="S237" s="21" t="n">
        <v>45</v>
      </c>
      <c r="T237" s="19" t="inlineStr">
        <is>
          <t>Fix</t>
        </is>
      </c>
      <c r="U237" s="19" t="n"/>
      <c r="V237" s="22">
        <f>O237*S237</f>
        <v/>
      </c>
      <c r="W237" s="16" t="inlineStr">
        <is>
          <t>nur Abholung</t>
        </is>
      </c>
      <c r="X237" s="16" t="inlineStr">
        <is>
          <t>F-264</t>
        </is>
      </c>
      <c r="Y237" s="19" t="inlineStr">
        <is>
          <t>ja</t>
        </is>
      </c>
      <c r="Z237" s="19" t="inlineStr">
        <is>
          <t>verfügbar</t>
        </is>
      </c>
      <c r="AA237" s="19" t="n"/>
      <c r="AB237" s="19" t="inlineStr">
        <is>
          <t>Schwarzwald</t>
        </is>
      </c>
      <c r="AC237" s="19" t="n"/>
      <c r="AD237" s="19" t="n"/>
      <c r="AE237" s="21" t="n"/>
      <c r="AF237" s="22">
        <f>IF(N237="","",N237*AE237)</f>
        <v/>
      </c>
      <c r="AG237" s="19" t="n"/>
      <c r="AH237" s="19" t="n"/>
      <c r="AI237" s="19" t="n"/>
      <c r="AJ237" s="19" t="n"/>
      <c r="AK237" s="19" t="n"/>
      <c r="AL237" s="19" t="n"/>
      <c r="AM237" s="18" t="n"/>
      <c r="AN237" s="23" t="n"/>
    </row>
    <row r="238" ht="98.8" customHeight="1">
      <c r="A238" s="16" t="n"/>
      <c r="B238" s="16" t="inlineStr">
        <is>
          <t>BA02-04</t>
        </is>
      </c>
      <c r="C238" s="16" t="inlineStr">
        <is>
          <t>BA02</t>
        </is>
      </c>
      <c r="D238" s="16" t="inlineStr">
        <is>
          <t>Flur</t>
        </is>
      </c>
      <c r="E238" s="16" t="inlineStr">
        <is>
          <t>Kinder-Ohrensessel grau, Kunstleder</t>
        </is>
      </c>
      <c r="F238" s="17" t="n">
        <v>1</v>
      </c>
      <c r="G238" s="18" t="inlineStr">
        <is>
          <t>Ohrensessel in Kindergröße, hellgrauer Kunstlederbezug, geschwungene schwarze Holzbeine.</t>
        </is>
      </c>
      <c r="H238" s="16" t="inlineStr">
        <is>
          <t>Möbel</t>
        </is>
      </c>
      <c r="I238" s="16" t="n"/>
      <c r="J238" s="16" t="inlineStr">
        <is>
          <t>B</t>
        </is>
      </c>
      <c r="K238" s="16" t="inlineStr">
        <is>
          <t>Stück</t>
        </is>
      </c>
      <c r="L238" s="19" t="n"/>
      <c r="M238" s="16" t="inlineStr">
        <is>
          <t>gebraucht</t>
        </is>
      </c>
      <c r="N238" s="17" t="n">
        <v>1</v>
      </c>
      <c r="O238" s="20">
        <f>F238-IF(N238="",0,N238)</f>
        <v/>
      </c>
      <c r="P238" s="19" t="inlineStr">
        <is>
          <t>ja</t>
        </is>
      </c>
      <c r="Q238" s="19" t="n"/>
      <c r="R238" s="21" t="n"/>
      <c r="S238" s="21" t="n">
        <v>90</v>
      </c>
      <c r="T238" s="19" t="inlineStr">
        <is>
          <t>Fix</t>
        </is>
      </c>
      <c r="U238" s="19" t="inlineStr">
        <is>
          <t>ok</t>
        </is>
      </c>
      <c r="V238" s="22">
        <f>O238*S238</f>
        <v/>
      </c>
      <c r="W238" s="16" t="inlineStr">
        <is>
          <t>nur Abholung</t>
        </is>
      </c>
      <c r="X238" s="16" t="inlineStr">
        <is>
          <t>F-265</t>
        </is>
      </c>
      <c r="Y238" s="19" t="inlineStr">
        <is>
          <t>ja</t>
        </is>
      </c>
      <c r="Z238" s="19" t="inlineStr">
        <is>
          <t>verkauft</t>
        </is>
      </c>
      <c r="AA238" s="19" t="n"/>
      <c r="AB238" s="19" t="n"/>
      <c r="AC238" s="19" t="inlineStr">
        <is>
          <t>Webkatalog</t>
        </is>
      </c>
      <c r="AD238" s="19" t="n"/>
      <c r="AE238" s="21" t="n">
        <v>90</v>
      </c>
      <c r="AF238" s="22">
        <f>IF(N238="","",N238*AE238)</f>
        <v/>
      </c>
      <c r="AG238" s="19" t="inlineStr">
        <is>
          <t>16.10.2026</t>
        </is>
      </c>
      <c r="AH238" s="19" t="inlineStr">
        <is>
          <t>Christian Migowski</t>
        </is>
      </c>
      <c r="AI238" s="19" t="inlineStr">
        <is>
          <t>4000135</t>
        </is>
      </c>
      <c r="AJ238" s="19" t="inlineStr">
        <is>
          <t>bezahlt</t>
        </is>
      </c>
      <c r="AK238" s="19" t="n"/>
      <c r="AL238" s="19" t="inlineStr">
        <is>
          <t>21.10.2026 07:30</t>
        </is>
      </c>
      <c r="AM238" s="18" t="n"/>
      <c r="AN238" s="23" t="inlineStr">
        <is>
          <t>Baugleich in Rot gibt es zwei Stück unter NE01-20.</t>
        </is>
      </c>
    </row>
    <row r="239" ht="98.8" customHeight="1">
      <c r="A239" s="16" t="n"/>
      <c r="B239" s="16" t="inlineStr">
        <is>
          <t>BA02-05</t>
        </is>
      </c>
      <c r="C239" s="16" t="inlineStr">
        <is>
          <t>BA02</t>
        </is>
      </c>
      <c r="D239" s="16" t="inlineStr">
        <is>
          <t>Flur</t>
        </is>
      </c>
      <c r="E239" s="16" t="inlineStr">
        <is>
          <t>Ablagepult Holz auf Metallgestell</t>
        </is>
      </c>
      <c r="F239" s="17" t="n">
        <v>1</v>
      </c>
      <c r="G239" s="18" t="inlineStr">
        <is>
          <t>Pult mit geneigter Platte aus dunklem Holz mit schwarzer Auflage, auf einem C-förmigen schwarzen Metallgestell. Untergreifbar, im Haus als Stehpult für die Anwesenheitsliste genutzt.</t>
        </is>
      </c>
      <c r="H239" s="16" t="inlineStr">
        <is>
          <t>Möbel</t>
        </is>
      </c>
      <c r="I239" s="16" t="n"/>
      <c r="J239" s="16" t="inlineStr">
        <is>
          <t>B</t>
        </is>
      </c>
      <c r="K239" s="16" t="inlineStr">
        <is>
          <t>Stück</t>
        </is>
      </c>
      <c r="L239" s="19" t="n"/>
      <c r="M239" s="16" t="inlineStr">
        <is>
          <t>gut</t>
        </is>
      </c>
      <c r="N239" s="17" t="n"/>
      <c r="O239" s="20">
        <f>F239-IF(N239="",0,N239)</f>
        <v/>
      </c>
      <c r="P239" s="19" t="inlineStr">
        <is>
          <t>ja</t>
        </is>
      </c>
      <c r="Q239" s="19" t="n"/>
      <c r="R239" s="21" t="n"/>
      <c r="S239" s="21" t="n">
        <v>45</v>
      </c>
      <c r="T239" s="19" t="inlineStr">
        <is>
          <t>Fix</t>
        </is>
      </c>
      <c r="U239" s="19" t="inlineStr">
        <is>
          <t>ok</t>
        </is>
      </c>
      <c r="V239" s="22">
        <f>O239*S239</f>
        <v/>
      </c>
      <c r="W239" s="16" t="inlineStr">
        <is>
          <t>nur Abholung</t>
        </is>
      </c>
      <c r="X239" s="16" t="inlineStr">
        <is>
          <t>F-266</t>
        </is>
      </c>
      <c r="Y239" s="19" t="inlineStr">
        <is>
          <t>ja</t>
        </is>
      </c>
      <c r="Z239" s="19" t="inlineStr">
        <is>
          <t>verfügbar</t>
        </is>
      </c>
      <c r="AA239" s="19" t="n"/>
      <c r="AB239" s="19" t="n"/>
      <c r="AC239" s="19" t="n"/>
      <c r="AD239" s="19" t="n"/>
      <c r="AE239" s="21" t="n"/>
      <c r="AF239" s="22">
        <f>IF(N239="","",N239*AE239)</f>
        <v/>
      </c>
      <c r="AG239" s="19" t="n"/>
      <c r="AH239" s="19" t="n"/>
      <c r="AI239" s="19" t="n"/>
      <c r="AJ239" s="19" t="n"/>
      <c r="AK239" s="19" t="n"/>
      <c r="AL239" s="19" t="n"/>
      <c r="AM239" s="18" t="n"/>
      <c r="AN239" s="23" t="n"/>
    </row>
    <row r="240" ht="98.8" customHeight="1">
      <c r="A240" s="16" t="n"/>
      <c r="B240" s="16" t="inlineStr">
        <is>
          <t>BA02-06</t>
        </is>
      </c>
      <c r="C240" s="16" t="inlineStr">
        <is>
          <t>BA02</t>
        </is>
      </c>
      <c r="D240" s="16" t="inlineStr">
        <is>
          <t>Flur</t>
        </is>
      </c>
      <c r="E240" s="16" t="inlineStr">
        <is>
          <t>Truhenbank weiß mit Fellauflage</t>
        </is>
      </c>
      <c r="F240" s="17" t="n">
        <v>1</v>
      </c>
      <c r="G240" s="18" t="inlineStr">
        <is>
          <t>Sitzbank in Weiß mit geschwungenen Seitenteilen, Rückenbrett und aufklappbarer Sitzfläche mit Beschlägen und Stauraum</t>
        </is>
      </c>
      <c r="H240" s="16" t="inlineStr">
        <is>
          <t>Kita-Ausstattung</t>
        </is>
      </c>
      <c r="I240" s="16" t="n"/>
      <c r="J240" s="16" t="inlineStr">
        <is>
          <t>B</t>
        </is>
      </c>
      <c r="K240" s="16" t="inlineStr">
        <is>
          <t>Stück</t>
        </is>
      </c>
      <c r="L240" s="19" t="n"/>
      <c r="M240" s="16" t="inlineStr">
        <is>
          <t>gebraucht</t>
        </is>
      </c>
      <c r="N240" s="17" t="n">
        <v>1</v>
      </c>
      <c r="O240" s="20">
        <f>F240-IF(N240="",0,N240)</f>
        <v/>
      </c>
      <c r="P240" s="19" t="inlineStr">
        <is>
          <t>ja</t>
        </is>
      </c>
      <c r="Q240" s="19" t="n"/>
      <c r="R240" s="21" t="n"/>
      <c r="S240" s="21" t="n">
        <v>20</v>
      </c>
      <c r="T240" s="19" t="inlineStr">
        <is>
          <t>Fix</t>
        </is>
      </c>
      <c r="U240" s="19" t="inlineStr">
        <is>
          <t>ok</t>
        </is>
      </c>
      <c r="V240" s="22">
        <f>O240*S240</f>
        <v/>
      </c>
      <c r="W240" s="16" t="inlineStr">
        <is>
          <t>nur Abholung</t>
        </is>
      </c>
      <c r="X240" s="16" t="inlineStr">
        <is>
          <t>F-267</t>
        </is>
      </c>
      <c r="Y240" s="19" t="inlineStr">
        <is>
          <t>ja</t>
        </is>
      </c>
      <c r="Z240" s="19" t="inlineStr">
        <is>
          <t>verkauft</t>
        </is>
      </c>
      <c r="AA240" s="19" t="n"/>
      <c r="AB240" s="19" t="n"/>
      <c r="AC240" s="19" t="inlineStr">
        <is>
          <t>Webkatalog</t>
        </is>
      </c>
      <c r="AD240" s="19" t="n"/>
      <c r="AE240" s="21" t="n">
        <v>20</v>
      </c>
      <c r="AF240" s="22">
        <f>IF(N240="","",N240*AE240)</f>
        <v/>
      </c>
      <c r="AG240" s="19" t="inlineStr">
        <is>
          <t>16.10.2026</t>
        </is>
      </c>
      <c r="AH240" s="19" t="inlineStr">
        <is>
          <t>Christian Migowski</t>
        </is>
      </c>
      <c r="AI240" s="19" t="inlineStr">
        <is>
          <t>4000135</t>
        </is>
      </c>
      <c r="AJ240" s="19" t="inlineStr">
        <is>
          <t>bezahlt</t>
        </is>
      </c>
      <c r="AK240" s="19" t="n"/>
      <c r="AL240" s="19" t="inlineStr">
        <is>
          <t>21.10.2026 07:30</t>
        </is>
      </c>
      <c r="AM240" s="18" t="inlineStr">
        <is>
          <t>Ohne Fellauflage.</t>
        </is>
      </c>
      <c r="AN240" s="23" t="n"/>
    </row>
    <row r="241" ht="98.8" customHeight="1">
      <c r="A241" s="16" t="n"/>
      <c r="B241" s="16" t="inlineStr">
        <is>
          <t>BA02-08</t>
        </is>
      </c>
      <c r="C241" s="16" t="inlineStr">
        <is>
          <t>BA02</t>
        </is>
      </c>
      <c r="D241" s="16" t="inlineStr">
        <is>
          <t>Flur</t>
        </is>
      </c>
      <c r="E241" s="16" t="inlineStr">
        <is>
          <t>IKEA Kinderschrank weiß, zwei Türen</t>
        </is>
      </c>
      <c r="F241" s="17" t="n">
        <v>8</v>
      </c>
      <c r="G241" s="18" t="inlineStr">
        <is>
          <t>Hoher Schrank von IKEA in Weiß mit zwei Türen und schwarzen Griffmulden, darunter Schubladen. Breite: 60cm; Tiefe 51cm Höhe 195cm Aufkleber lassen sich abziehen.</t>
        </is>
      </c>
      <c r="H241" s="16" t="inlineStr">
        <is>
          <t>Möbel</t>
        </is>
      </c>
      <c r="I241" s="16" t="inlineStr">
        <is>
          <t>BA04-09, BU02-14, BU04-12</t>
        </is>
      </c>
      <c r="J241" s="16" t="inlineStr">
        <is>
          <t>B</t>
        </is>
      </c>
      <c r="K241" s="16" t="inlineStr">
        <is>
          <t>Stück</t>
        </is>
      </c>
      <c r="L241" s="19" t="n"/>
      <c r="M241" s="16" t="inlineStr">
        <is>
          <t>gebraucht</t>
        </is>
      </c>
      <c r="N241" s="17" t="n"/>
      <c r="O241" s="20">
        <f>F241-IF(N241="",0,N241)</f>
        <v/>
      </c>
      <c r="P241" s="19" t="inlineStr">
        <is>
          <t>ja</t>
        </is>
      </c>
      <c r="Q241" s="19" t="n"/>
      <c r="R241" s="21" t="n"/>
      <c r="S241" s="21" t="n">
        <v>50</v>
      </c>
      <c r="T241" s="19" t="inlineStr">
        <is>
          <t>Fix</t>
        </is>
      </c>
      <c r="U241" s="19" t="inlineStr">
        <is>
          <t>ok</t>
        </is>
      </c>
      <c r="V241" s="22">
        <f>O241*S241</f>
        <v/>
      </c>
      <c r="W241" s="16" t="inlineStr">
        <is>
          <t>nur Abholung</t>
        </is>
      </c>
      <c r="X241" s="16" t="inlineStr">
        <is>
          <t>F-269</t>
        </is>
      </c>
      <c r="Y241" s="19" t="inlineStr">
        <is>
          <t>ja</t>
        </is>
      </c>
      <c r="Z241" s="19" t="inlineStr">
        <is>
          <t>reserviert</t>
        </is>
      </c>
      <c r="AA241" s="19" t="inlineStr">
        <is>
          <t>IKEA</t>
        </is>
      </c>
      <c r="AB241" s="19" t="n"/>
      <c r="AC241" s="19" t="inlineStr">
        <is>
          <t>Webkatalog</t>
        </is>
      </c>
      <c r="AD241" s="19" t="inlineStr">
        <is>
          <t>Nadine Zythke</t>
        </is>
      </c>
      <c r="AE241" s="21" t="n"/>
      <c r="AF241" s="22">
        <f>IF(N241="","",N241*AE241)</f>
        <v/>
      </c>
      <c r="AG241" s="19" t="n"/>
      <c r="AH241" s="19" t="n"/>
      <c r="AI241" s="19" t="n"/>
      <c r="AJ241" s="19" t="n"/>
      <c r="AK241" s="19" t="n"/>
      <c r="AL241" s="19" t="inlineStr">
        <is>
          <t>17.11.2026 09:00</t>
        </is>
      </c>
      <c r="AM241" s="18" t="inlineStr">
        <is>
          <t>2 Schränke stark gebraucht</t>
        </is>
      </c>
      <c r="AN241" s="23" t="inlineStr">
        <is>
          <t>Zusammengefasste Position über vier Räume – Post-it-Nummern: BA04-09, BU02-14, BU04-12. Frueherer Mengenhinweis: 8 Schränke insgesamt: 2 im Flur 2 der Attika (BA02-08), 2 im Gruppenraum 4 (BA04-09), 2 im Flur 2 im Untergeschoss (BU02-14, Foto F-378) und 2 im Gruppenraum im Untergeschoss (BU04-12, Foto F-401). Die beiden Schränke im Gruppenraum sind stark gebraucht.</t>
        </is>
      </c>
    </row>
    <row r="242" ht="98.8" customHeight="1">
      <c r="A242" s="16" t="n"/>
      <c r="B242" s="16" t="inlineStr">
        <is>
          <t>BA02-09</t>
        </is>
      </c>
      <c r="C242" s="16" t="inlineStr">
        <is>
          <t>BA02</t>
        </is>
      </c>
      <c r="D242" s="16" t="inlineStr">
        <is>
          <t>Flur</t>
        </is>
      </c>
      <c r="E242" s="16" t="inlineStr">
        <is>
          <t>Deko-Häuser Keramik</t>
        </is>
      </c>
      <c r="F242" s="17" t="n">
        <v>3</v>
      </c>
      <c r="G242" s="18" t="inlineStr">
        <is>
          <t>Drei Häuschen aus Keramik mit ausgestanzten Fenstern, zum Beleuchten mit einem Teelicht: eines craquelé-grau, eines cremeweiß glasiert, eines dunkelgrau mit rundem Fenster.</t>
        </is>
      </c>
      <c r="H242" s="16" t="inlineStr">
        <is>
          <t>Deko</t>
        </is>
      </c>
      <c r="I242" s="16" t="n"/>
      <c r="J242" s="16" t="inlineStr">
        <is>
          <t>C</t>
        </is>
      </c>
      <c r="K242" s="16" t="inlineStr">
        <is>
          <t>Stück</t>
        </is>
      </c>
      <c r="L242" s="19" t="n"/>
      <c r="M242" s="16" t="inlineStr">
        <is>
          <t>gut</t>
        </is>
      </c>
      <c r="N242" s="17" t="n"/>
      <c r="O242" s="20">
        <f>F242-IF(N242="",0,N242)</f>
        <v/>
      </c>
      <c r="P242" s="19" t="inlineStr">
        <is>
          <t>ja</t>
        </is>
      </c>
      <c r="Q242" s="19" t="n"/>
      <c r="R242" s="21" t="n"/>
      <c r="S242" s="21" t="n">
        <v>15</v>
      </c>
      <c r="T242" s="19" t="inlineStr">
        <is>
          <t>Fix</t>
        </is>
      </c>
      <c r="U242" s="19" t="inlineStr">
        <is>
          <t>ok</t>
        </is>
      </c>
      <c r="V242" s="22">
        <f>O242*S242</f>
        <v/>
      </c>
      <c r="W242" s="16" t="inlineStr">
        <is>
          <t>nur Abholung</t>
        </is>
      </c>
      <c r="X242" s="16" t="inlineStr">
        <is>
          <t>F-270</t>
        </is>
      </c>
      <c r="Y242" s="19" t="inlineStr">
        <is>
          <t>ja</t>
        </is>
      </c>
      <c r="Z242" s="19" t="inlineStr">
        <is>
          <t>verfügbar</t>
        </is>
      </c>
      <c r="AA242" s="19" t="n"/>
      <c r="AB242" s="19" t="n"/>
      <c r="AC242" s="19" t="n"/>
      <c r="AD242" s="19" t="n"/>
      <c r="AE242" s="21" t="n"/>
      <c r="AF242" s="22">
        <f>IF(N242="","",N242*AE242)</f>
        <v/>
      </c>
      <c r="AG242" s="19" t="n"/>
      <c r="AH242" s="19" t="n"/>
      <c r="AI242" s="19" t="n"/>
      <c r="AJ242" s="19" t="n"/>
      <c r="AK242" s="19" t="n"/>
      <c r="AL242" s="19" t="n"/>
      <c r="AM242" s="18" t="n"/>
      <c r="AN242" s="23" t="n"/>
    </row>
    <row r="243" ht="98.8" customHeight="1">
      <c r="A243" s="16" t="n"/>
      <c r="B243" s="16" t="inlineStr">
        <is>
          <t>BA09-06</t>
        </is>
      </c>
      <c r="C243" s="16" t="inlineStr">
        <is>
          <t>BA09</t>
        </is>
      </c>
      <c r="D243" s="16" t="inlineStr">
        <is>
          <t>Personalraum</t>
        </is>
      </c>
      <c r="E243" s="16" t="inlineStr">
        <is>
          <t>Sitzhocker rund, drehbar auf Rollen</t>
        </is>
      </c>
      <c r="F243" s="17" t="n">
        <v>2</v>
      </c>
      <c r="G243" s="18" t="inlineStr">
        <is>
          <t>Runder Sitzhocker mit schwarzem Netzstoffbezug und umlaufendem Reißverschluss, auf einem silberfarbenen Fünffußkreuz mit Rollen, höhenverstellbar.</t>
        </is>
      </c>
      <c r="H243" s="16" t="inlineStr">
        <is>
          <t>Büro</t>
        </is>
      </c>
      <c r="I243" s="16" t="inlineStr">
        <is>
          <t>BA10-12</t>
        </is>
      </c>
      <c r="J243" s="16" t="inlineStr">
        <is>
          <t>B</t>
        </is>
      </c>
      <c r="K243" s="16" t="inlineStr">
        <is>
          <t>Stück</t>
        </is>
      </c>
      <c r="L243" s="19" t="n"/>
      <c r="M243" s="16" t="inlineStr">
        <is>
          <t>gebraucht</t>
        </is>
      </c>
      <c r="N243" s="17" t="n"/>
      <c r="O243" s="20">
        <f>F243-IF(N243="",0,N243)</f>
        <v/>
      </c>
      <c r="P243" s="19" t="inlineStr">
        <is>
          <t>ja</t>
        </is>
      </c>
      <c r="Q243" s="19" t="n"/>
      <c r="R243" s="21" t="n"/>
      <c r="S243" s="21" t="n">
        <v>30</v>
      </c>
      <c r="T243" s="19" t="inlineStr">
        <is>
          <t>Fix</t>
        </is>
      </c>
      <c r="U243" s="19" t="inlineStr">
        <is>
          <t>ok</t>
        </is>
      </c>
      <c r="V243" s="22">
        <f>O243*S243</f>
        <v/>
      </c>
      <c r="W243" s="16" t="inlineStr">
        <is>
          <t>nur Abholung</t>
        </is>
      </c>
      <c r="X243" s="16" t="inlineStr">
        <is>
          <t>F-274</t>
        </is>
      </c>
      <c r="Y243" s="19" t="inlineStr">
        <is>
          <t>ja</t>
        </is>
      </c>
      <c r="Z243" s="19" t="inlineStr">
        <is>
          <t>verfügbar</t>
        </is>
      </c>
      <c r="AA243" s="19" t="n"/>
      <c r="AB243" s="19" t="n"/>
      <c r="AC243" s="19" t="n"/>
      <c r="AD243" s="19" t="n"/>
      <c r="AE243" s="21" t="n"/>
      <c r="AF243" s="22">
        <f>IF(N243="","",N243*AE243)</f>
        <v/>
      </c>
      <c r="AG243" s="19" t="n"/>
      <c r="AH243" s="19" t="n"/>
      <c r="AI243" s="19" t="n"/>
      <c r="AJ243" s="19" t="n"/>
      <c r="AK243" s="19" t="n"/>
      <c r="AL243" s="19" t="n"/>
      <c r="AM243" s="18" t="n"/>
      <c r="AN243" s="23" t="inlineStr">
        <is>
          <t>Zusammengefasste Position – Post-it-Nummer im zweiten Raum: BA10-12. Frueherer Mengenhinweis: 2 Hocker: einer im Personalraum (BA09-06) und einer im Ruhe- und Schlafraum (dort mit BA10-12 beschriftet).</t>
        </is>
      </c>
    </row>
    <row r="244" ht="98.8" customHeight="1">
      <c r="A244" s="16" t="n"/>
      <c r="B244" s="16" t="inlineStr">
        <is>
          <t>NE02-01</t>
        </is>
      </c>
      <c r="C244" s="16" t="inlineStr">
        <is>
          <t>NE02</t>
        </is>
      </c>
      <c r="D244" s="16" t="inlineStr">
        <is>
          <t>Küche</t>
        </is>
      </c>
      <c r="E244" s="16" t="inlineStr">
        <is>
          <t>Hirsch Metall, stehend</t>
        </is>
      </c>
      <c r="F244" s="17" t="n">
        <v>1</v>
      </c>
      <c r="G244" s="18" t="inlineStr">
        <is>
          <t>Figur eines Hirschs aus silber(Metall) auf Sockel</t>
        </is>
      </c>
      <c r="H244" s="16" t="inlineStr">
        <is>
          <t>Deko</t>
        </is>
      </c>
      <c r="I244" s="16" t="n"/>
      <c r="J244" s="16" t="inlineStr">
        <is>
          <t>B</t>
        </is>
      </c>
      <c r="K244" s="16" t="inlineStr">
        <is>
          <t>Stück</t>
        </is>
      </c>
      <c r="L244" s="19" t="n"/>
      <c r="M244" s="16" t="inlineStr">
        <is>
          <t>gut</t>
        </is>
      </c>
      <c r="N244" s="17" t="n"/>
      <c r="O244" s="20">
        <f>F244-IF(N244="",0,N244)</f>
        <v/>
      </c>
      <c r="P244" s="19" t="inlineStr">
        <is>
          <t>ja</t>
        </is>
      </c>
      <c r="Q244" s="19" t="n"/>
      <c r="R244" s="21" t="n"/>
      <c r="S244" s="21" t="n">
        <v>60</v>
      </c>
      <c r="T244" s="19" t="inlineStr">
        <is>
          <t>Fix</t>
        </is>
      </c>
      <c r="U244" s="19" t="inlineStr">
        <is>
          <t>ok</t>
        </is>
      </c>
      <c r="V244" s="22">
        <f>O244*S244</f>
        <v/>
      </c>
      <c r="W244" s="16" t="inlineStr">
        <is>
          <t>nur Abholung</t>
        </is>
      </c>
      <c r="X244" s="16" t="inlineStr">
        <is>
          <t>F-276</t>
        </is>
      </c>
      <c r="Y244" s="19" t="inlineStr">
        <is>
          <t>ja</t>
        </is>
      </c>
      <c r="Z244" s="19" t="inlineStr">
        <is>
          <t>verfügbar</t>
        </is>
      </c>
      <c r="AA244" s="19" t="n"/>
      <c r="AB244" s="19" t="inlineStr">
        <is>
          <t>Schwarzwald</t>
        </is>
      </c>
      <c r="AC244" s="19" t="n"/>
      <c r="AD244" s="19" t="n"/>
      <c r="AE244" s="21" t="n"/>
      <c r="AF244" s="22">
        <f>IF(N244="","",N244*AE244)</f>
        <v/>
      </c>
      <c r="AG244" s="19" t="n"/>
      <c r="AH244" s="19" t="n"/>
      <c r="AI244" s="19" t="n"/>
      <c r="AJ244" s="19" t="n"/>
      <c r="AK244" s="19" t="n"/>
      <c r="AL244" s="19" t="n"/>
      <c r="AM244" s="18" t="n"/>
      <c r="AN244" s="23" t="n"/>
    </row>
    <row r="245" ht="98.8" customHeight="1">
      <c r="A245" s="16" t="n"/>
      <c r="B245" s="16" t="inlineStr">
        <is>
          <t>NE02-02</t>
        </is>
      </c>
      <c r="C245" s="16" t="inlineStr">
        <is>
          <t>NE02</t>
        </is>
      </c>
      <c r="D245" s="16" t="inlineStr">
        <is>
          <t>Küche</t>
        </is>
      </c>
      <c r="E245" s="16" t="inlineStr">
        <is>
          <t>Barhocker dunkelgrau, Erwachsenenhöhe</t>
        </is>
      </c>
      <c r="F245" s="17" t="n">
        <v>2</v>
      </c>
      <c r="G245" s="18" t="inlineStr">
        <is>
          <t>Barhocker mit dunkelgrauer Kunststoffschale auf schwarzem Kufengestell aus Rundstahl, mit Fußstütze.</t>
        </is>
      </c>
      <c r="H245" s="16" t="inlineStr">
        <is>
          <t>Möbel</t>
        </is>
      </c>
      <c r="I245" s="16" t="n"/>
      <c r="J245" s="16" t="inlineStr">
        <is>
          <t>B</t>
        </is>
      </c>
      <c r="K245" s="16" t="inlineStr">
        <is>
          <t>Stück</t>
        </is>
      </c>
      <c r="L245" s="19" t="n"/>
      <c r="M245" s="16" t="inlineStr">
        <is>
          <t>gebraucht</t>
        </is>
      </c>
      <c r="N245" s="17" t="n"/>
      <c r="O245" s="20">
        <f>F245-IF(N245="",0,N245)</f>
        <v/>
      </c>
      <c r="P245" s="19" t="inlineStr">
        <is>
          <t>ja</t>
        </is>
      </c>
      <c r="Q245" s="19" t="n"/>
      <c r="R245" s="21" t="n"/>
      <c r="S245" s="21" t="n">
        <v>45</v>
      </c>
      <c r="T245" s="19" t="inlineStr">
        <is>
          <t>Fix</t>
        </is>
      </c>
      <c r="U245" s="19" t="inlineStr">
        <is>
          <t>ok</t>
        </is>
      </c>
      <c r="V245" s="22">
        <f>O245*S245</f>
        <v/>
      </c>
      <c r="W245" s="16" t="inlineStr">
        <is>
          <t>nur Abholung</t>
        </is>
      </c>
      <c r="X245" s="16" t="inlineStr">
        <is>
          <t>F-277</t>
        </is>
      </c>
      <c r="Y245" s="19" t="inlineStr">
        <is>
          <t>ja</t>
        </is>
      </c>
      <c r="Z245" s="19" t="inlineStr">
        <is>
          <t>verfügbar</t>
        </is>
      </c>
      <c r="AA245" s="19" t="n"/>
      <c r="AB245" s="19" t="n"/>
      <c r="AC245" s="19" t="n"/>
      <c r="AD245" s="19" t="n"/>
      <c r="AE245" s="21" t="n"/>
      <c r="AF245" s="22">
        <f>IF(N245="","",N245*AE245)</f>
        <v/>
      </c>
      <c r="AG245" s="19" t="n"/>
      <c r="AH245" s="19" t="n"/>
      <c r="AI245" s="19" t="n"/>
      <c r="AJ245" s="19" t="n"/>
      <c r="AK245" s="19" t="n"/>
      <c r="AL245" s="19" t="n"/>
      <c r="AM245" s="18" t="n"/>
      <c r="AN245" s="23" t="n"/>
    </row>
    <row r="246" ht="98.8" customHeight="1">
      <c r="A246" s="16" t="n"/>
      <c r="B246" s="16" t="inlineStr">
        <is>
          <t>NE02-03</t>
        </is>
      </c>
      <c r="C246" s="16" t="inlineStr">
        <is>
          <t>NE02</t>
        </is>
      </c>
      <c r="D246" s="16" t="inlineStr">
        <is>
          <t>Küche</t>
        </is>
      </c>
      <c r="E246" s="16" t="inlineStr">
        <is>
          <t>Wäschekorb schwarz mit Deckel</t>
        </is>
      </c>
      <c r="F246" s="17" t="n">
        <v>3</v>
      </c>
      <c r="G246" s="18" t="inlineStr">
        <is>
          <t>Wäschekorb aus Kunststoff in Flechtoptik, schwarz, mit aufklappbarem Deckel.</t>
        </is>
      </c>
      <c r="H246" s="16" t="inlineStr">
        <is>
          <t>Sonstiges</t>
        </is>
      </c>
      <c r="I246" s="16" t="n"/>
      <c r="J246" s="16" t="inlineStr">
        <is>
          <t>C</t>
        </is>
      </c>
      <c r="K246" s="16" t="inlineStr">
        <is>
          <t>Stück</t>
        </is>
      </c>
      <c r="L246" s="19" t="n"/>
      <c r="M246" s="16" t="inlineStr">
        <is>
          <t>gebraucht</t>
        </is>
      </c>
      <c r="N246" s="17" t="n"/>
      <c r="O246" s="20">
        <f>F246-IF(N246="",0,N246)</f>
        <v/>
      </c>
      <c r="P246" s="19" t="inlineStr">
        <is>
          <t>ja</t>
        </is>
      </c>
      <c r="Q246" s="19" t="n"/>
      <c r="R246" s="21" t="n"/>
      <c r="S246" s="21" t="n">
        <v>12</v>
      </c>
      <c r="T246" s="19" t="inlineStr">
        <is>
          <t>Fix</t>
        </is>
      </c>
      <c r="U246" s="19" t="inlineStr">
        <is>
          <t>ok</t>
        </is>
      </c>
      <c r="V246" s="22">
        <f>O246*S246</f>
        <v/>
      </c>
      <c r="W246" s="16" t="inlineStr">
        <is>
          <t>nur Abholung</t>
        </is>
      </c>
      <c r="X246" s="16" t="inlineStr">
        <is>
          <t>F-278</t>
        </is>
      </c>
      <c r="Y246" s="19" t="inlineStr">
        <is>
          <t>ja</t>
        </is>
      </c>
      <c r="Z246" s="19" t="inlineStr">
        <is>
          <t>reserviert</t>
        </is>
      </c>
      <c r="AA246" s="19" t="n"/>
      <c r="AB246" s="19" t="n"/>
      <c r="AC246" s="19" t="inlineStr">
        <is>
          <t>Webkatalog</t>
        </is>
      </c>
      <c r="AD246" s="19" t="inlineStr">
        <is>
          <t>Ricarda König</t>
        </is>
      </c>
      <c r="AE246" s="21" t="n"/>
      <c r="AF246" s="22">
        <f>IF(N246="","",N246*AE246)</f>
        <v/>
      </c>
      <c r="AG246" s="19" t="n"/>
      <c r="AH246" s="19" t="n"/>
      <c r="AI246" s="19" t="inlineStr">
        <is>
          <t>4000143</t>
        </is>
      </c>
      <c r="AJ246" s="19" t="n"/>
      <c r="AK246" s="19" t="n"/>
      <c r="AL246" s="19" t="inlineStr">
        <is>
          <t>16.11.2026 09:00</t>
        </is>
      </c>
      <c r="AM246" s="18" t="n"/>
      <c r="AN246" s="23" t="n"/>
    </row>
    <row r="247" ht="98.8" customHeight="1">
      <c r="A247" s="16" t="n"/>
      <c r="B247" s="16" t="inlineStr">
        <is>
          <t>NE02-04</t>
        </is>
      </c>
      <c r="C247" s="16" t="inlineStr">
        <is>
          <t>NE02</t>
        </is>
      </c>
      <c r="D247" s="16" t="inlineStr">
        <is>
          <t>Küche</t>
        </is>
      </c>
      <c r="E247" s="16" t="inlineStr">
        <is>
          <t>Mülleimer Kunststoff schwarz, groß</t>
        </is>
      </c>
      <c r="F247" s="17" t="n">
        <v>2</v>
      </c>
      <c r="G247" s="18" t="inlineStr">
        <is>
          <t>Runder Abfallbehälter aus schwarzem Kunststoff mit aufgesetztem Schwingdeckel.</t>
        </is>
      </c>
      <c r="H247" s="16" t="inlineStr">
        <is>
          <t>Sonstiges</t>
        </is>
      </c>
      <c r="I247" s="16" t="n"/>
      <c r="J247" s="16" t="inlineStr">
        <is>
          <t>C</t>
        </is>
      </c>
      <c r="K247" s="16" t="inlineStr">
        <is>
          <t>Stück</t>
        </is>
      </c>
      <c r="L247" s="19" t="n"/>
      <c r="M247" s="16" t="inlineStr">
        <is>
          <t>gebraucht</t>
        </is>
      </c>
      <c r="N247" s="17" t="n"/>
      <c r="O247" s="20">
        <f>F247-IF(N247="",0,N247)</f>
        <v/>
      </c>
      <c r="P247" s="19" t="inlineStr">
        <is>
          <t>ja</t>
        </is>
      </c>
      <c r="Q247" s="19" t="n"/>
      <c r="R247" s="21" t="n"/>
      <c r="S247" s="21" t="n">
        <v>15</v>
      </c>
      <c r="T247" s="19" t="inlineStr">
        <is>
          <t>Fix</t>
        </is>
      </c>
      <c r="U247" s="19" t="inlineStr">
        <is>
          <t>ok</t>
        </is>
      </c>
      <c r="V247" s="22">
        <f>O247*S247</f>
        <v/>
      </c>
      <c r="W247" s="16" t="inlineStr">
        <is>
          <t>nur Abholung</t>
        </is>
      </c>
      <c r="X247" s="16" t="inlineStr">
        <is>
          <t>F-279</t>
        </is>
      </c>
      <c r="Y247" s="19" t="inlineStr">
        <is>
          <t>ja</t>
        </is>
      </c>
      <c r="Z247" s="19" t="inlineStr">
        <is>
          <t>verfügbar</t>
        </is>
      </c>
      <c r="AA247" s="19" t="n"/>
      <c r="AB247" s="19" t="n"/>
      <c r="AC247" s="19" t="n"/>
      <c r="AD247" s="19" t="n"/>
      <c r="AE247" s="21" t="n"/>
      <c r="AF247" s="22">
        <f>IF(N247="","",N247*AE247)</f>
        <v/>
      </c>
      <c r="AG247" s="19" t="n"/>
      <c r="AH247" s="19" t="n"/>
      <c r="AI247" s="19" t="n"/>
      <c r="AJ247" s="19" t="n"/>
      <c r="AK247" s="19" t="n"/>
      <c r="AL247" s="19" t="n"/>
      <c r="AM247" s="18" t="n"/>
      <c r="AN247" s="23" t="n"/>
    </row>
    <row r="248" ht="98.8" customHeight="1">
      <c r="A248" s="16" t="n"/>
      <c r="B248" s="16" t="inlineStr">
        <is>
          <t>NE02-05</t>
        </is>
      </c>
      <c r="C248" s="16" t="inlineStr">
        <is>
          <t>NE02</t>
        </is>
      </c>
      <c r="D248" s="16" t="inlineStr">
        <is>
          <t>Küche</t>
        </is>
      </c>
      <c r="E248" s="16" t="inlineStr">
        <is>
          <t>IKEA Kinderbecher bunt</t>
        </is>
      </c>
      <c r="F248" s="17" t="n">
        <v>1</v>
      </c>
      <c r="G248" s="18" t="inlineStr">
        <is>
          <t>1 Set mit 73 Trinkbechern aus Kunststoff von IKEA in Rot, Blau, Pink, Gelb und Weiß. Stapelbar, spülmaschinenfest.</t>
        </is>
      </c>
      <c r="H248" s="16" t="inlineStr">
        <is>
          <t>Kita-Ausstattung</t>
        </is>
      </c>
      <c r="I248" s="16" t="inlineStr">
        <is>
          <t>BU06-02</t>
        </is>
      </c>
      <c r="J248" s="16" t="inlineStr">
        <is>
          <t>C</t>
        </is>
      </c>
      <c r="K248" s="16" t="inlineStr">
        <is>
          <t>Set</t>
        </is>
      </c>
      <c r="L248" s="19" t="n"/>
      <c r="M248" s="16" t="inlineStr">
        <is>
          <t>gebraucht</t>
        </is>
      </c>
      <c r="N248" s="17" t="n"/>
      <c r="O248" s="20">
        <f>F248-IF(N248="",0,N248)</f>
        <v/>
      </c>
      <c r="P248" s="19" t="inlineStr">
        <is>
          <t>ja</t>
        </is>
      </c>
      <c r="Q248" s="19" t="n"/>
      <c r="R248" s="21" t="n"/>
      <c r="S248" s="21" t="n">
        <v>70</v>
      </c>
      <c r="T248" s="19" t="inlineStr">
        <is>
          <t>Fix</t>
        </is>
      </c>
      <c r="U248" s="19" t="inlineStr">
        <is>
          <t>ok</t>
        </is>
      </c>
      <c r="V248" s="22">
        <f>O248*S248</f>
        <v/>
      </c>
      <c r="W248" s="16" t="inlineStr">
        <is>
          <t>nur Abholung</t>
        </is>
      </c>
      <c r="X248" s="16" t="inlineStr">
        <is>
          <t>F-280</t>
        </is>
      </c>
      <c r="Y248" s="19" t="inlineStr">
        <is>
          <t>ja</t>
        </is>
      </c>
      <c r="Z248" s="19" t="inlineStr">
        <is>
          <t>verfügbar</t>
        </is>
      </c>
      <c r="AA248" s="19" t="inlineStr">
        <is>
          <t>IKEA</t>
        </is>
      </c>
      <c r="AB248" s="19" t="n"/>
      <c r="AC248" s="19" t="n"/>
      <c r="AD248" s="19" t="n"/>
      <c r="AE248" s="21" t="n"/>
      <c r="AF248" s="22">
        <f>IF(N248="","",N248*AE248)</f>
        <v/>
      </c>
      <c r="AG248" s="19" t="n"/>
      <c r="AH248" s="19" t="n"/>
      <c r="AI248" s="19" t="n"/>
      <c r="AJ248" s="19" t="n"/>
      <c r="AK248" s="19" t="n"/>
      <c r="AL248" s="19" t="n"/>
      <c r="AM248" s="18" t="inlineStr">
        <is>
          <t>73 Becher aus zwei Küchen, Farben gemischt, nur als Set.</t>
        </is>
      </c>
      <c r="AN248" s="23" t="inlineStr">
        <is>
          <t>Durchsicht 01.10.2026: Geschirr-Konvolut aufgeteilt in NE02-05, NE02-06, NE02-07 und BU06-03. Post-it BU06-02 (Foto F-424) gehört hierher.</t>
        </is>
      </c>
    </row>
    <row r="249" ht="98.8" customHeight="1">
      <c r="A249" s="16" t="n"/>
      <c r="B249" s="16" t="inlineStr">
        <is>
          <t>NE02-08</t>
        </is>
      </c>
      <c r="C249" s="16" t="inlineStr">
        <is>
          <t>NE02</t>
        </is>
      </c>
      <c r="D249" s="16" t="inlineStr">
        <is>
          <t>Küche</t>
        </is>
      </c>
      <c r="E249" s="16" t="inlineStr">
        <is>
          <t>Schriftzug „Sterneküche", schwarz</t>
        </is>
      </c>
      <c r="F249" s="17" t="n">
        <v>1</v>
      </c>
      <c r="G249" s="18" t="inlineStr">
        <is>
          <t>Großer Wandschriftzug „Sterneküche" in Schreibschrift, schwarz, aus Holz gefräst.</t>
        </is>
      </c>
      <c r="H249" s="16" t="inlineStr">
        <is>
          <t>Deko</t>
        </is>
      </c>
      <c r="I249" s="16" t="n"/>
      <c r="J249" s="16" t="inlineStr">
        <is>
          <t>B</t>
        </is>
      </c>
      <c r="K249" s="16" t="inlineStr">
        <is>
          <t>Stück</t>
        </is>
      </c>
      <c r="L249" s="19" t="n"/>
      <c r="M249" s="16" t="inlineStr">
        <is>
          <t>gut</t>
        </is>
      </c>
      <c r="N249" s="17" t="n"/>
      <c r="O249" s="20">
        <f>F249-IF(N249="",0,N249)</f>
        <v/>
      </c>
      <c r="P249" s="19" t="inlineStr">
        <is>
          <t>ja</t>
        </is>
      </c>
      <c r="Q249" s="19" t="n"/>
      <c r="R249" s="21" t="n"/>
      <c r="S249" s="21" t="n">
        <v>35</v>
      </c>
      <c r="T249" s="19" t="inlineStr">
        <is>
          <t>Fix</t>
        </is>
      </c>
      <c r="U249" s="19" t="inlineStr">
        <is>
          <t>ok</t>
        </is>
      </c>
      <c r="V249" s="22">
        <f>O249*S249</f>
        <v/>
      </c>
      <c r="W249" s="16" t="inlineStr">
        <is>
          <t>nur Abholung</t>
        </is>
      </c>
      <c r="X249" s="16" t="inlineStr">
        <is>
          <t>F-283</t>
        </is>
      </c>
      <c r="Y249" s="19" t="inlineStr">
        <is>
          <t>ja</t>
        </is>
      </c>
      <c r="Z249" s="19" t="inlineStr">
        <is>
          <t>verfügbar</t>
        </is>
      </c>
      <c r="AA249" s="19" t="n"/>
      <c r="AB249" s="19" t="n"/>
      <c r="AC249" s="19" t="n"/>
      <c r="AD249" s="19" t="n"/>
      <c r="AE249" s="21" t="n"/>
      <c r="AF249" s="22">
        <f>IF(N249="","",N249*AE249)</f>
        <v/>
      </c>
      <c r="AG249" s="19" t="n"/>
      <c r="AH249" s="19" t="n"/>
      <c r="AI249" s="19" t="n"/>
      <c r="AJ249" s="19" t="n"/>
      <c r="AK249" s="19" t="n"/>
      <c r="AL249" s="19" t="n"/>
      <c r="AM249" s="18" t="n"/>
      <c r="AN249" s="23" t="n"/>
    </row>
    <row r="250" ht="98.8" customHeight="1">
      <c r="A250" s="16" t="n"/>
      <c r="B250" s="16" t="inlineStr">
        <is>
          <t>NE02-09</t>
        </is>
      </c>
      <c r="C250" s="16" t="inlineStr">
        <is>
          <t>NE02</t>
        </is>
      </c>
      <c r="D250" s="16" t="inlineStr">
        <is>
          <t>Küche</t>
        </is>
      </c>
      <c r="E250" s="16" t="inlineStr">
        <is>
          <t>Tablett weiß mit Streifenmuster</t>
        </is>
      </c>
      <c r="F250" s="17" t="n">
        <v>2</v>
      </c>
      <c r="G250" s="18" t="inlineStr">
        <is>
          <t>Serviertablett aus Kunststoff, weiß mit Griffausschnitten, Boden mit Streifenmuster – eines in Blautönen, eines in Rottönen.</t>
        </is>
      </c>
      <c r="H250" s="16" t="inlineStr">
        <is>
          <t>Sonstiges</t>
        </is>
      </c>
      <c r="I250" s="16" t="n"/>
      <c r="J250" s="16" t="inlineStr">
        <is>
          <t>C</t>
        </is>
      </c>
      <c r="K250" s="16" t="inlineStr">
        <is>
          <t>Stück</t>
        </is>
      </c>
      <c r="L250" s="19" t="n"/>
      <c r="M250" s="16" t="inlineStr">
        <is>
          <t>gut</t>
        </is>
      </c>
      <c r="N250" s="17" t="n"/>
      <c r="O250" s="20">
        <f>F250-IF(N250="",0,N250)</f>
        <v/>
      </c>
      <c r="P250" s="19" t="inlineStr">
        <is>
          <t>ja</t>
        </is>
      </c>
      <c r="Q250" s="19" t="n"/>
      <c r="R250" s="21" t="n"/>
      <c r="S250" s="21" t="n">
        <v>8</v>
      </c>
      <c r="T250" s="19" t="inlineStr">
        <is>
          <t>Fix</t>
        </is>
      </c>
      <c r="U250" s="19" t="inlineStr">
        <is>
          <t>ok</t>
        </is>
      </c>
      <c r="V250" s="22">
        <f>O250*S250</f>
        <v/>
      </c>
      <c r="W250" s="16" t="inlineStr">
        <is>
          <t>nur Abholung</t>
        </is>
      </c>
      <c r="X250" s="16" t="inlineStr">
        <is>
          <t>F-284</t>
        </is>
      </c>
      <c r="Y250" s="19" t="inlineStr">
        <is>
          <t>ja</t>
        </is>
      </c>
      <c r="Z250" s="19" t="inlineStr">
        <is>
          <t>reserviert</t>
        </is>
      </c>
      <c r="AA250" s="19" t="n"/>
      <c r="AB250" s="19" t="n"/>
      <c r="AC250" s="19" t="inlineStr">
        <is>
          <t>Webkatalog</t>
        </is>
      </c>
      <c r="AD250" s="19" t="inlineStr">
        <is>
          <t>Martna Ebensperger</t>
        </is>
      </c>
      <c r="AE250" s="21" t="n"/>
      <c r="AF250" s="22">
        <f>IF(N250="","",N250*AE250)</f>
        <v/>
      </c>
      <c r="AG250" s="19" t="n"/>
      <c r="AH250" s="19" t="n"/>
      <c r="AI250" s="19" t="n"/>
      <c r="AJ250" s="19" t="n"/>
      <c r="AK250" s="19" t="n"/>
      <c r="AL250" s="19" t="inlineStr">
        <is>
          <t>01.12.2026 09:00</t>
        </is>
      </c>
      <c r="AM250" s="18" t="n"/>
      <c r="AN250" s="23" t="inlineStr">
        <is>
          <t>Webkatalog: Sammelrechnung</t>
        </is>
      </c>
    </row>
    <row r="251" ht="98.8" customHeight="1">
      <c r="A251" s="16" t="n"/>
      <c r="B251" s="16" t="inlineStr">
        <is>
          <t>BA10-09</t>
        </is>
      </c>
      <c r="C251" s="16" t="inlineStr">
        <is>
          <t>BA10</t>
        </is>
      </c>
      <c r="D251" s="16" t="inlineStr">
        <is>
          <t>Ruheraum</t>
        </is>
      </c>
      <c r="E251" s="16" t="inlineStr">
        <is>
          <t>Beistelltisch rund, Tablettplatte Birke</t>
        </is>
      </c>
      <c r="F251" s="17" t="n">
        <v>1</v>
      </c>
      <c r="G251" s="18" t="inlineStr">
        <is>
          <t>Runder Beistelltisch: abnehmbare Tablettplatte aus Birke mit umlaufendem Rand, auf einem weißen Gestell aus Rundstahl mit Tragebügel. Ohne Deko</t>
        </is>
      </c>
      <c r="H251" s="16" t="inlineStr">
        <is>
          <t>Möbel</t>
        </is>
      </c>
      <c r="I251" s="16" t="n"/>
      <c r="J251" s="16" t="inlineStr">
        <is>
          <t>B</t>
        </is>
      </c>
      <c r="K251" s="16" t="inlineStr">
        <is>
          <t>Stück</t>
        </is>
      </c>
      <c r="L251" s="19" t="n"/>
      <c r="M251" s="16" t="inlineStr">
        <is>
          <t>gut</t>
        </is>
      </c>
      <c r="N251" s="17" t="n"/>
      <c r="O251" s="20">
        <f>F251-IF(N251="",0,N251)</f>
        <v/>
      </c>
      <c r="P251" s="19" t="inlineStr">
        <is>
          <t>ja</t>
        </is>
      </c>
      <c r="Q251" s="19" t="n"/>
      <c r="R251" s="21" t="n"/>
      <c r="S251" s="21" t="n">
        <v>35</v>
      </c>
      <c r="T251" s="19" t="inlineStr">
        <is>
          <t>Fix</t>
        </is>
      </c>
      <c r="U251" s="19" t="inlineStr">
        <is>
          <t>ok</t>
        </is>
      </c>
      <c r="V251" s="22">
        <f>O251*S251</f>
        <v/>
      </c>
      <c r="W251" s="16" t="inlineStr">
        <is>
          <t>nur Abholung</t>
        </is>
      </c>
      <c r="X251" s="16" t="inlineStr">
        <is>
          <t>F-286</t>
        </is>
      </c>
      <c r="Y251" s="19" t="inlineStr">
        <is>
          <t>ja</t>
        </is>
      </c>
      <c r="Z251" s="19" t="inlineStr">
        <is>
          <t>verfügbar</t>
        </is>
      </c>
      <c r="AA251" s="19" t="n"/>
      <c r="AB251" s="19" t="n"/>
      <c r="AC251" s="19" t="n"/>
      <c r="AD251" s="19" t="n"/>
      <c r="AE251" s="21" t="n"/>
      <c r="AF251" s="22">
        <f>IF(N251="","",N251*AE251)</f>
        <v/>
      </c>
      <c r="AG251" s="19" t="n"/>
      <c r="AH251" s="19" t="n"/>
      <c r="AI251" s="19" t="n"/>
      <c r="AJ251" s="19" t="n"/>
      <c r="AK251" s="19" t="n"/>
      <c r="AL251" s="19" t="n"/>
      <c r="AM251" s="18" t="inlineStr">
        <is>
          <t>ohne Deko</t>
        </is>
      </c>
      <c r="AN251" s="23" t="n"/>
    </row>
    <row r="252" ht="98.8" customHeight="1">
      <c r="A252" s="16" t="n"/>
      <c r="B252" s="16" t="inlineStr">
        <is>
          <t>BA10-10</t>
        </is>
      </c>
      <c r="C252" s="16" t="inlineStr">
        <is>
          <t>BA10</t>
        </is>
      </c>
      <c r="D252" s="16" t="inlineStr">
        <is>
          <t>Ruheraum</t>
        </is>
      </c>
      <c r="E252" s="16" t="inlineStr">
        <is>
          <t>Beistelltisch rund, Tablettplatte schwarz</t>
        </is>
      </c>
      <c r="F252" s="17" t="n">
        <v>1</v>
      </c>
      <c r="G252" s="18" t="inlineStr">
        <is>
          <t>Runder Beistelltisch mit schwarzer Tablettplatte auf drei schlanken, schwarz lackierten Metallbeinen. Platte mit Gebrauchsspuren.</t>
        </is>
      </c>
      <c r="H252" s="16" t="inlineStr">
        <is>
          <t>Möbel</t>
        </is>
      </c>
      <c r="I252" s="16" t="n"/>
      <c r="J252" s="16" t="inlineStr">
        <is>
          <t>B</t>
        </is>
      </c>
      <c r="K252" s="16" t="inlineStr">
        <is>
          <t>Stück</t>
        </is>
      </c>
      <c r="L252" s="19" t="n"/>
      <c r="M252" s="16" t="inlineStr">
        <is>
          <t>gut</t>
        </is>
      </c>
      <c r="N252" s="17" t="n"/>
      <c r="O252" s="20">
        <f>F252-IF(N252="",0,N252)</f>
        <v/>
      </c>
      <c r="P252" s="19" t="inlineStr">
        <is>
          <t>ja</t>
        </is>
      </c>
      <c r="Q252" s="19" t="n"/>
      <c r="R252" s="21" t="n"/>
      <c r="S252" s="21" t="n">
        <v>30</v>
      </c>
      <c r="T252" s="19" t="inlineStr">
        <is>
          <t>Fix</t>
        </is>
      </c>
      <c r="U252" s="19" t="inlineStr">
        <is>
          <t>ok</t>
        </is>
      </c>
      <c r="V252" s="22">
        <f>O252*S252</f>
        <v/>
      </c>
      <c r="W252" s="16" t="inlineStr">
        <is>
          <t>nur Abholung</t>
        </is>
      </c>
      <c r="X252" s="16" t="inlineStr">
        <is>
          <t>F-287</t>
        </is>
      </c>
      <c r="Y252" s="19" t="inlineStr">
        <is>
          <t>ja</t>
        </is>
      </c>
      <c r="Z252" s="19" t="inlineStr">
        <is>
          <t>verfügbar</t>
        </is>
      </c>
      <c r="AA252" s="19" t="n"/>
      <c r="AB252" s="19" t="n"/>
      <c r="AC252" s="19" t="n"/>
      <c r="AD252" s="19" t="n"/>
      <c r="AE252" s="21" t="n"/>
      <c r="AF252" s="22">
        <f>IF(N252="","",N252*AE252)</f>
        <v/>
      </c>
      <c r="AG252" s="19" t="n"/>
      <c r="AH252" s="19" t="n"/>
      <c r="AI252" s="19" t="n"/>
      <c r="AJ252" s="19" t="n"/>
      <c r="AK252" s="19" t="n"/>
      <c r="AL252" s="19" t="n"/>
      <c r="AM252" s="18" t="inlineStr">
        <is>
          <t>ohne Deko</t>
        </is>
      </c>
      <c r="AN252" s="23" t="n"/>
    </row>
    <row r="253" ht="98.8" customHeight="1">
      <c r="A253" s="16" t="n"/>
      <c r="B253" s="16" t="inlineStr">
        <is>
          <t>BA10-11</t>
        </is>
      </c>
      <c r="C253" s="16" t="inlineStr">
        <is>
          <t>BA10</t>
        </is>
      </c>
      <c r="D253" s="16" t="inlineStr">
        <is>
          <t>Ruheraum</t>
        </is>
      </c>
      <c r="E253" s="16" t="inlineStr">
        <is>
          <t>Tisch rund, zweiteilig, weiß</t>
        </is>
      </c>
      <c r="F253" s="17" t="n">
        <v>1</v>
      </c>
      <c r="G253" s="18" t="inlineStr">
        <is>
          <t>Runder Tisch aus zwei halbrunden weißen Platten mit Multiplex-Kante, auf höhenverstellbaren Rundfüßen aus Chrom. Die Hälften lassen sich einzeln stellen.</t>
        </is>
      </c>
      <c r="H253" s="16" t="inlineStr">
        <is>
          <t>Möbel</t>
        </is>
      </c>
      <c r="I253" s="16" t="n"/>
      <c r="J253" s="16" t="inlineStr">
        <is>
          <t>B</t>
        </is>
      </c>
      <c r="K253" s="16" t="inlineStr">
        <is>
          <t>Stück</t>
        </is>
      </c>
      <c r="L253" s="19" t="n"/>
      <c r="M253" s="16" t="inlineStr">
        <is>
          <t>gebraucht</t>
        </is>
      </c>
      <c r="N253" s="17" t="n"/>
      <c r="O253" s="20">
        <f>F253-IF(N253="",0,N253)</f>
        <v/>
      </c>
      <c r="P253" s="19" t="inlineStr">
        <is>
          <t>ja</t>
        </is>
      </c>
      <c r="Q253" s="19" t="n"/>
      <c r="R253" s="21" t="n"/>
      <c r="S253" s="21" t="n">
        <v>90</v>
      </c>
      <c r="T253" s="19" t="inlineStr">
        <is>
          <t>Fix</t>
        </is>
      </c>
      <c r="U253" s="19" t="inlineStr">
        <is>
          <t>ok</t>
        </is>
      </c>
      <c r="V253" s="22">
        <f>O253*S253</f>
        <v/>
      </c>
      <c r="W253" s="16" t="inlineStr">
        <is>
          <t>nur Abholung</t>
        </is>
      </c>
      <c r="X253" s="16" t="inlineStr">
        <is>
          <t>F-288</t>
        </is>
      </c>
      <c r="Y253" s="19" t="inlineStr">
        <is>
          <t>ja</t>
        </is>
      </c>
      <c r="Z253" s="19" t="inlineStr">
        <is>
          <t>verfügbar</t>
        </is>
      </c>
      <c r="AA253" s="19" t="n"/>
      <c r="AB253" s="19" t="n"/>
      <c r="AC253" s="19" t="n"/>
      <c r="AD253" s="19" t="n"/>
      <c r="AE253" s="21" t="n"/>
      <c r="AF253" s="22">
        <f>IF(N253="","",N253*AE253)</f>
        <v/>
      </c>
      <c r="AG253" s="19" t="n"/>
      <c r="AH253" s="19" t="n"/>
      <c r="AI253" s="19" t="n"/>
      <c r="AJ253" s="19" t="n"/>
      <c r="AK253" s="19" t="n"/>
      <c r="AL253" s="19" t="n"/>
      <c r="AM253" s="18" t="n"/>
      <c r="AN253" s="23" t="n"/>
    </row>
    <row r="254" ht="98.8" customHeight="1">
      <c r="A254" s="16" t="n"/>
      <c r="B254" s="16" t="inlineStr">
        <is>
          <t>BA03-01</t>
        </is>
      </c>
      <c r="C254" s="16" t="inlineStr">
        <is>
          <t>BA03</t>
        </is>
      </c>
      <c r="D254" s="16" t="inlineStr">
        <is>
          <t>Galerie</t>
        </is>
      </c>
      <c r="E254" s="16" t="inlineStr">
        <is>
          <t>IKEA Avsiktlig Teppich, schwarz-weiß gepunktet</t>
        </is>
      </c>
      <c r="F254" s="17" t="n">
        <v>1</v>
      </c>
      <c r="G254" s="18" t="inlineStr">
        <is>
          <t>Flachgewebter Teppich in Creme mit schwarzen Punktreihen, IKEA Avsiktlig. Flor 100 % Polypropylen auf Jutekette. Ca. 200x130</t>
        </is>
      </c>
      <c r="H254" s="16" t="inlineStr">
        <is>
          <t>Textilien</t>
        </is>
      </c>
      <c r="I254" s="16" t="n"/>
      <c r="J254" s="16" t="inlineStr">
        <is>
          <t>C</t>
        </is>
      </c>
      <c r="K254" s="16" t="inlineStr">
        <is>
          <t>Stück</t>
        </is>
      </c>
      <c r="L254" s="19" t="inlineStr">
        <is>
          <t>133 × 195 cm</t>
        </is>
      </c>
      <c r="M254" s="16" t="inlineStr">
        <is>
          <t>gebraucht</t>
        </is>
      </c>
      <c r="N254" s="17" t="n"/>
      <c r="O254" s="20">
        <f>F254-IF(N254="",0,N254)</f>
        <v/>
      </c>
      <c r="P254" s="19" t="inlineStr">
        <is>
          <t>ja</t>
        </is>
      </c>
      <c r="Q254" s="19" t="n"/>
      <c r="R254" s="21" t="n"/>
      <c r="S254" s="21" t="n">
        <v>25</v>
      </c>
      <c r="T254" s="19" t="inlineStr">
        <is>
          <t>Fix</t>
        </is>
      </c>
      <c r="U254" s="19" t="inlineStr">
        <is>
          <t>ok</t>
        </is>
      </c>
      <c r="V254" s="22">
        <f>O254*S254</f>
        <v/>
      </c>
      <c r="W254" s="16" t="inlineStr">
        <is>
          <t>nur Abholung</t>
        </is>
      </c>
      <c r="X254" s="16" t="inlineStr">
        <is>
          <t>F-291</t>
        </is>
      </c>
      <c r="Y254" s="19" t="inlineStr">
        <is>
          <t>ja</t>
        </is>
      </c>
      <c r="Z254" s="19" t="inlineStr">
        <is>
          <t>verfügbar</t>
        </is>
      </c>
      <c r="AA254" s="19" t="inlineStr">
        <is>
          <t>IKEA</t>
        </is>
      </c>
      <c r="AB254" s="19" t="n"/>
      <c r="AC254" s="19" t="n"/>
      <c r="AD254" s="19" t="n"/>
      <c r="AE254" s="21" t="n"/>
      <c r="AF254" s="22">
        <f>IF(N254="","",N254*AE254)</f>
        <v/>
      </c>
      <c r="AG254" s="19" t="n"/>
      <c r="AH254" s="19" t="n"/>
      <c r="AI254" s="19" t="n"/>
      <c r="AJ254" s="19" t="n"/>
      <c r="AK254" s="19" t="n"/>
      <c r="AL254" s="19" t="n"/>
      <c r="AM254" s="18" t="n"/>
      <c r="AN254" s="23" t="inlineStr">
        <is>
          <t>Das Etikett ist auf Foto F-292 zu sehen.</t>
        </is>
      </c>
    </row>
    <row r="255" ht="98.8" customHeight="1">
      <c r="A255" s="16" t="n"/>
      <c r="B255" s="16" t="inlineStr">
        <is>
          <t>BA03-02</t>
        </is>
      </c>
      <c r="C255" s="16" t="inlineStr">
        <is>
          <t>BA03</t>
        </is>
      </c>
      <c r="D255" s="16" t="inlineStr">
        <is>
          <t>Galerie</t>
        </is>
      </c>
      <c r="E255" s="16" t="inlineStr">
        <is>
          <t>WESCO Spielküche beige-braun, mehrteilig</t>
        </is>
      </c>
      <c r="F255" s="17" t="n">
        <v>1</v>
      </c>
      <c r="G255" s="18" t="inlineStr">
        <is>
          <t>WESCO Spielküche aus beschichteter Platte in Creme und Taupe mit Holzarbeitsplatten: Mikrowellenmodul mit Digitalanzeige, Unterschränke mit Kochfeld, Backofen mit Sichtfenster und Spüle, dazu ein Wandregal. Abgerundete Ecken, kindgerechte Höhe. Inkl. Zubehör lt. Foto</t>
        </is>
      </c>
      <c r="H255" s="16" t="inlineStr">
        <is>
          <t>Kita-Ausstattung</t>
        </is>
      </c>
      <c r="I255" s="16" t="n"/>
      <c r="J255" s="16" t="inlineStr">
        <is>
          <t>A</t>
        </is>
      </c>
      <c r="K255" s="16" t="inlineStr">
        <is>
          <t>Set</t>
        </is>
      </c>
      <c r="L255" s="19" t="n"/>
      <c r="M255" s="16" t="inlineStr">
        <is>
          <t>gebraucht</t>
        </is>
      </c>
      <c r="N255" s="17" t="n"/>
      <c r="O255" s="20">
        <f>F255-IF(N255="",0,N255)</f>
        <v/>
      </c>
      <c r="P255" s="19" t="inlineStr">
        <is>
          <t>ja</t>
        </is>
      </c>
      <c r="Q255" s="19" t="n"/>
      <c r="R255" s="21" t="n"/>
      <c r="S255" s="21" t="n">
        <v>550</v>
      </c>
      <c r="T255" s="19" t="inlineStr">
        <is>
          <t>VHB</t>
        </is>
      </c>
      <c r="U255" s="19" t="inlineStr">
        <is>
          <t>ok</t>
        </is>
      </c>
      <c r="V255" s="22">
        <f>O255*S255</f>
        <v/>
      </c>
      <c r="W255" s="16" t="inlineStr">
        <is>
          <t>nur Abholung</t>
        </is>
      </c>
      <c r="X255" s="16" t="inlineStr">
        <is>
          <t>F-293</t>
        </is>
      </c>
      <c r="Y255" s="19" t="inlineStr">
        <is>
          <t>ja</t>
        </is>
      </c>
      <c r="Z255" s="19" t="inlineStr">
        <is>
          <t>verfügbar</t>
        </is>
      </c>
      <c r="AA255" s="19" t="inlineStr">
        <is>
          <t>Wesco</t>
        </is>
      </c>
      <c r="AB255" s="19" t="inlineStr">
        <is>
          <t>Rollenspiel</t>
        </is>
      </c>
      <c r="AC255" s="19" t="n"/>
      <c r="AD255" s="19" t="n"/>
      <c r="AE255" s="21" t="n"/>
      <c r="AF255" s="22">
        <f>IF(N255="","",N255*AE255)</f>
        <v/>
      </c>
      <c r="AG255" s="19" t="n"/>
      <c r="AH255" s="19" t="n"/>
      <c r="AI255" s="19" t="n"/>
      <c r="AJ255" s="19" t="n"/>
      <c r="AK255" s="19" t="n"/>
      <c r="AL255" s="19" t="n"/>
      <c r="AM255" s="18" t="n"/>
      <c r="AN255" s="23" t="inlineStr">
        <is>
          <t>Zwei weitere Spielküchen von Wesco stehen unter NU03-03 und NU07-03.</t>
        </is>
      </c>
    </row>
    <row r="256" ht="98.8" customHeight="1">
      <c r="A256" s="16" t="n"/>
      <c r="B256" s="16" t="inlineStr">
        <is>
          <t>BA03-03</t>
        </is>
      </c>
      <c r="C256" s="16" t="inlineStr">
        <is>
          <t>BA03</t>
        </is>
      </c>
      <c r="D256" s="16" t="inlineStr">
        <is>
          <t>Galerie</t>
        </is>
      </c>
      <c r="E256" s="16" t="inlineStr">
        <is>
          <t>Sofa grau, 2-Sitzer</t>
        </is>
      </c>
      <c r="F256" s="17" t="n">
        <v>1</v>
      </c>
      <c r="G256" s="18" t="inlineStr">
        <is>
          <t>Kleines Zweisitzer-Sofa mit grauem Steppbezug aus Velours und weißem Metallgestell. Bezug abnehmbar.</t>
        </is>
      </c>
      <c r="H256" s="16" t="inlineStr">
        <is>
          <t>Möbel</t>
        </is>
      </c>
      <c r="I256" s="16" t="n"/>
      <c r="J256" s="16" t="inlineStr">
        <is>
          <t>B</t>
        </is>
      </c>
      <c r="K256" s="16" t="inlineStr">
        <is>
          <t>Stück</t>
        </is>
      </c>
      <c r="L256" s="19" t="n"/>
      <c r="M256" s="16" t="inlineStr">
        <is>
          <t>gebraucht</t>
        </is>
      </c>
      <c r="N256" s="17" t="n"/>
      <c r="O256" s="20">
        <f>F256-IF(N256="",0,N256)</f>
        <v/>
      </c>
      <c r="P256" s="19" t="inlineStr">
        <is>
          <t>ja</t>
        </is>
      </c>
      <c r="Q256" s="19" t="n"/>
      <c r="R256" s="21" t="n"/>
      <c r="S256" s="21" t="n">
        <v>100</v>
      </c>
      <c r="T256" s="19" t="inlineStr">
        <is>
          <t>Fix</t>
        </is>
      </c>
      <c r="U256" s="19" t="inlineStr">
        <is>
          <t>ok</t>
        </is>
      </c>
      <c r="V256" s="22">
        <f>O256*S256</f>
        <v/>
      </c>
      <c r="W256" s="16" t="inlineStr">
        <is>
          <t>nur Abholung</t>
        </is>
      </c>
      <c r="X256" s="16" t="inlineStr">
        <is>
          <t>F-294</t>
        </is>
      </c>
      <c r="Y256" s="19" t="inlineStr">
        <is>
          <t>ja</t>
        </is>
      </c>
      <c r="Z256" s="19" t="inlineStr">
        <is>
          <t>verfügbar</t>
        </is>
      </c>
      <c r="AA256" s="19" t="n"/>
      <c r="AB256" s="19" t="n"/>
      <c r="AC256" s="19" t="n"/>
      <c r="AD256" s="19" t="n"/>
      <c r="AE256" s="21" t="n"/>
      <c r="AF256" s="22">
        <f>IF(N256="","",N256*AE256)</f>
        <v/>
      </c>
      <c r="AG256" s="19" t="n"/>
      <c r="AH256" s="19" t="n"/>
      <c r="AI256" s="19" t="n"/>
      <c r="AJ256" s="19" t="n"/>
      <c r="AK256" s="19" t="n"/>
      <c r="AL256" s="19" t="n"/>
      <c r="AM256" s="18" t="n"/>
      <c r="AN256" s="23" t="n"/>
    </row>
    <row r="257" ht="98.8" customHeight="1">
      <c r="A257" s="16" t="n"/>
      <c r="B257" s="16" t="inlineStr">
        <is>
          <t>BA03-05</t>
        </is>
      </c>
      <c r="C257" s="16" t="inlineStr">
        <is>
          <t>BA03</t>
        </is>
      </c>
      <c r="D257" s="16" t="inlineStr">
        <is>
          <t>Galerie</t>
        </is>
      </c>
      <c r="E257" s="16" t="inlineStr">
        <is>
          <t>BRIO Puppenwagen rot gepunktet</t>
        </is>
      </c>
      <c r="F257" s="17" t="n">
        <v>1</v>
      </c>
      <c r="G257" s="18" t="inlineStr">
        <is>
          <t>Kombi-Puppenwagen von BRIO: weißes Metallgestell mit Luftreifen, roter Stoffbezug mit weißen Punkten, schwenkbarer Schiebebügel, Ablagekorb unten. Markenetikett am Verdeck.</t>
        </is>
      </c>
      <c r="H257" s="16" t="inlineStr">
        <is>
          <t>Spielzeug</t>
        </is>
      </c>
      <c r="I257" s="16" t="n"/>
      <c r="J257" s="16" t="inlineStr">
        <is>
          <t>B</t>
        </is>
      </c>
      <c r="K257" s="16" t="inlineStr">
        <is>
          <t>Stück</t>
        </is>
      </c>
      <c r="L257" s="19" t="n"/>
      <c r="M257" s="16" t="inlineStr">
        <is>
          <t>gut</t>
        </is>
      </c>
      <c r="N257" s="17" t="n">
        <v>1</v>
      </c>
      <c r="O257" s="20">
        <f>F257-IF(N257="",0,N257)</f>
        <v/>
      </c>
      <c r="P257" s="19" t="inlineStr">
        <is>
          <t>ja</t>
        </is>
      </c>
      <c r="Q257" s="19" t="n"/>
      <c r="R257" s="21" t="n"/>
      <c r="S257" s="21" t="n">
        <v>45</v>
      </c>
      <c r="T257" s="19" t="inlineStr">
        <is>
          <t>Fix</t>
        </is>
      </c>
      <c r="U257" s="19" t="inlineStr">
        <is>
          <t>ok</t>
        </is>
      </c>
      <c r="V257" s="22">
        <f>O257*S257</f>
        <v/>
      </c>
      <c r="W257" s="16" t="inlineStr">
        <is>
          <t>nur Abholung</t>
        </is>
      </c>
      <c r="X257" s="16" t="inlineStr">
        <is>
          <t>F-296</t>
        </is>
      </c>
      <c r="Y257" s="19" t="inlineStr">
        <is>
          <t>ja</t>
        </is>
      </c>
      <c r="Z257" s="19" t="inlineStr">
        <is>
          <t>verkauft</t>
        </is>
      </c>
      <c r="AA257" s="19" t="inlineStr">
        <is>
          <t>BRIO</t>
        </is>
      </c>
      <c r="AB257" s="19" t="inlineStr">
        <is>
          <t>Rollenspiel</t>
        </is>
      </c>
      <c r="AC257" s="19" t="inlineStr">
        <is>
          <t>Webkatalog</t>
        </is>
      </c>
      <c r="AD257" s="19" t="n"/>
      <c r="AE257" s="21" t="n">
        <v>45</v>
      </c>
      <c r="AF257" s="22">
        <f>IF(N257="","",N257*AE257)</f>
        <v/>
      </c>
      <c r="AG257" s="19" t="inlineStr">
        <is>
          <t>13.10.2026</t>
        </is>
      </c>
      <c r="AH257" s="19" t="inlineStr">
        <is>
          <t>Aljona Dura</t>
        </is>
      </c>
      <c r="AI257" s="19" t="inlineStr">
        <is>
          <t>4000118</t>
        </is>
      </c>
      <c r="AJ257" s="19" t="inlineStr">
        <is>
          <t>bezahlt</t>
        </is>
      </c>
      <c r="AK257" s="19" t="n"/>
      <c r="AL257" s="19" t="inlineStr">
        <is>
          <t>abgeholt 13.10.2026</t>
        </is>
      </c>
      <c r="AM257" s="18" t="n"/>
      <c r="AN257" s="23" t="inlineStr">
        <is>
          <t>Das Etikett ist auf Foto F-297 zu sehen.</t>
        </is>
      </c>
    </row>
    <row r="258" ht="98.8" customHeight="1">
      <c r="A258" s="16" t="n"/>
      <c r="B258" s="16" t="inlineStr">
        <is>
          <t>BA03-06</t>
        </is>
      </c>
      <c r="C258" s="16" t="inlineStr">
        <is>
          <t>BA03</t>
        </is>
      </c>
      <c r="D258" s="16" t="inlineStr">
        <is>
          <t>Galerie</t>
        </is>
      </c>
      <c r="E258" s="16" t="inlineStr">
        <is>
          <t>Kaufladen weiß mit Aufsatz</t>
        </is>
      </c>
      <c r="F258" s="17" t="n">
        <v>1</v>
      </c>
      <c r="G258" s="18" t="inlineStr">
        <is>
          <t>Kaufladen aus Holz, weiß mit grauer Rückwand: Verkaufstheke mit Ablage unten, Aufsatz mit mehreren unterschiedlich großen Fächern. Inkl. Zubehör lt. Foto 85x90cm</t>
        </is>
      </c>
      <c r="H258" s="16" t="inlineStr">
        <is>
          <t>Kita-Ausstattung</t>
        </is>
      </c>
      <c r="I258" s="16" t="n"/>
      <c r="J258" s="16" t="inlineStr">
        <is>
          <t>B</t>
        </is>
      </c>
      <c r="K258" s="16" t="inlineStr">
        <is>
          <t>Stück</t>
        </is>
      </c>
      <c r="L258" s="19" t="n"/>
      <c r="M258" s="16" t="inlineStr">
        <is>
          <t>gebraucht</t>
        </is>
      </c>
      <c r="N258" s="17" t="n"/>
      <c r="O258" s="20">
        <f>F258-IF(N258="",0,N258)</f>
        <v/>
      </c>
      <c r="P258" s="19" t="inlineStr">
        <is>
          <t>ja</t>
        </is>
      </c>
      <c r="Q258" s="19" t="n"/>
      <c r="R258" s="21" t="n"/>
      <c r="S258" s="21" t="n">
        <v>90</v>
      </c>
      <c r="T258" s="19" t="inlineStr">
        <is>
          <t>Fix</t>
        </is>
      </c>
      <c r="U258" s="19" t="inlineStr">
        <is>
          <t>ok</t>
        </is>
      </c>
      <c r="V258" s="22">
        <f>O258*S258</f>
        <v/>
      </c>
      <c r="W258" s="16" t="inlineStr">
        <is>
          <t>nur Abholung</t>
        </is>
      </c>
      <c r="X258" s="16" t="inlineStr">
        <is>
          <t>F-298</t>
        </is>
      </c>
      <c r="Y258" s="19" t="inlineStr">
        <is>
          <t>ja</t>
        </is>
      </c>
      <c r="Z258" s="19" t="inlineStr">
        <is>
          <t>verfügbar</t>
        </is>
      </c>
      <c r="AA258" s="19" t="n"/>
      <c r="AB258" s="19" t="inlineStr">
        <is>
          <t>Rollenspiel</t>
        </is>
      </c>
      <c r="AC258" s="19" t="n"/>
      <c r="AD258" s="19" t="n"/>
      <c r="AE258" s="21" t="n"/>
      <c r="AF258" s="22">
        <f>IF(N258="","",N258*AE258)</f>
        <v/>
      </c>
      <c r="AG258" s="19" t="n"/>
      <c r="AH258" s="19" t="n"/>
      <c r="AI258" s="19" t="n"/>
      <c r="AJ258" s="19" t="n"/>
      <c r="AK258" s="19" t="n"/>
      <c r="AL258" s="19" t="n"/>
      <c r="AM258" s="18" t="n"/>
      <c r="AN258" s="23" t="inlineStr">
        <is>
          <t>Ein zweiter Kaufladen steht unter NU07-02.</t>
        </is>
      </c>
    </row>
    <row r="259" ht="98.8" customHeight="1">
      <c r="A259" s="16" t="n"/>
      <c r="B259" s="16" t="inlineStr">
        <is>
          <t>BA03-07</t>
        </is>
      </c>
      <c r="C259" s="16" t="inlineStr">
        <is>
          <t>BA03</t>
        </is>
      </c>
      <c r="D259" s="16" t="inlineStr">
        <is>
          <t>Galerie</t>
        </is>
      </c>
      <c r="E259" s="16" t="inlineStr">
        <is>
          <t>Schrank weiß, zwei Türen</t>
        </is>
      </c>
      <c r="F259" s="17" t="n">
        <v>1</v>
      </c>
      <c r="G259" s="18" t="inlineStr">
        <is>
          <t>Hoher Schrank in Weiß mit zwei Türen und runden Knöpfen in Rosenform. 75x50x168cm</t>
        </is>
      </c>
      <c r="H259" s="16" t="inlineStr">
        <is>
          <t>Möbel</t>
        </is>
      </c>
      <c r="I259" s="16" t="n"/>
      <c r="J259" s="16" t="inlineStr">
        <is>
          <t>B</t>
        </is>
      </c>
      <c r="K259" s="16" t="inlineStr">
        <is>
          <t>Stück</t>
        </is>
      </c>
      <c r="L259" s="19" t="n"/>
      <c r="M259" s="16" t="inlineStr">
        <is>
          <t>gebraucht</t>
        </is>
      </c>
      <c r="N259" s="17" t="n"/>
      <c r="O259" s="20">
        <f>F259-IF(N259="",0,N259)</f>
        <v/>
      </c>
      <c r="P259" s="19" t="inlineStr">
        <is>
          <t>ja</t>
        </is>
      </c>
      <c r="Q259" s="19" t="n"/>
      <c r="R259" s="21" t="n"/>
      <c r="S259" s="21" t="n">
        <v>80</v>
      </c>
      <c r="T259" s="19" t="inlineStr">
        <is>
          <t>Fix</t>
        </is>
      </c>
      <c r="U259" s="19" t="inlineStr">
        <is>
          <t>ok</t>
        </is>
      </c>
      <c r="V259" s="22">
        <f>O259*S259</f>
        <v/>
      </c>
      <c r="W259" s="16" t="inlineStr">
        <is>
          <t>nur Abholung</t>
        </is>
      </c>
      <c r="X259" s="16" t="inlineStr">
        <is>
          <t>F-299</t>
        </is>
      </c>
      <c r="Y259" s="19" t="inlineStr">
        <is>
          <t>ja</t>
        </is>
      </c>
      <c r="Z259" s="19" t="inlineStr">
        <is>
          <t>verfügbar</t>
        </is>
      </c>
      <c r="AA259" s="19" t="n"/>
      <c r="AB259" s="19" t="n"/>
      <c r="AC259" s="19" t="n"/>
      <c r="AD259" s="19" t="n"/>
      <c r="AE259" s="21" t="n"/>
      <c r="AF259" s="22">
        <f>IF(N259="","",N259*AE259)</f>
        <v/>
      </c>
      <c r="AG259" s="19" t="n"/>
      <c r="AH259" s="19" t="n"/>
      <c r="AI259" s="19" t="n"/>
      <c r="AJ259" s="19" t="n"/>
      <c r="AK259" s="19" t="n"/>
      <c r="AL259" s="19" t="n"/>
      <c r="AM259" s="18" t="n"/>
      <c r="AN259" s="23" t="n"/>
    </row>
    <row r="260" ht="98.8" customHeight="1">
      <c r="A260" s="16" t="n"/>
      <c r="B260" s="16" t="inlineStr">
        <is>
          <t>BA03-04</t>
        </is>
      </c>
      <c r="C260" s="16" t="inlineStr">
        <is>
          <t>BA03</t>
        </is>
      </c>
      <c r="D260" s="16" t="inlineStr">
        <is>
          <t>Galerie</t>
        </is>
      </c>
      <c r="E260" s="16" t="inlineStr">
        <is>
          <t>Wandregal Hausform, schwarz</t>
        </is>
      </c>
      <c r="F260" s="17" t="n">
        <v>5</v>
      </c>
      <c r="G260" s="18" t="inlineStr">
        <is>
          <t>Wandregale in Hausform aus schwarz lackiertem Holz, zum Aufstellen oder Aufhängen, in unterschiedlichen Größen.</t>
        </is>
      </c>
      <c r="H260" s="16" t="inlineStr">
        <is>
          <t>Deko</t>
        </is>
      </c>
      <c r="I260" s="16" t="n"/>
      <c r="J260" s="16" t="inlineStr">
        <is>
          <t>C</t>
        </is>
      </c>
      <c r="K260" s="16" t="inlineStr">
        <is>
          <t>Stück</t>
        </is>
      </c>
      <c r="L260" s="19" t="n"/>
      <c r="M260" s="16" t="inlineStr">
        <is>
          <t>gut</t>
        </is>
      </c>
      <c r="N260" s="17" t="n"/>
      <c r="O260" s="20">
        <f>F260-IF(N260="",0,N260)</f>
        <v/>
      </c>
      <c r="P260" s="19" t="inlineStr">
        <is>
          <t>ja</t>
        </is>
      </c>
      <c r="Q260" s="19" t="n"/>
      <c r="R260" s="21" t="n"/>
      <c r="S260" s="21" t="n">
        <v>12</v>
      </c>
      <c r="T260" s="19" t="inlineStr">
        <is>
          <t>Fix</t>
        </is>
      </c>
      <c r="U260" s="19" t="inlineStr">
        <is>
          <t>ok</t>
        </is>
      </c>
      <c r="V260" s="22">
        <f>O260*S260</f>
        <v/>
      </c>
      <c r="W260" s="16" t="inlineStr">
        <is>
          <t>nur Abholung</t>
        </is>
      </c>
      <c r="X260" s="16" t="inlineStr">
        <is>
          <t>F-295</t>
        </is>
      </c>
      <c r="Y260" s="19" t="inlineStr">
        <is>
          <t>ja</t>
        </is>
      </c>
      <c r="Z260" s="19" t="inlineStr">
        <is>
          <t>verfügbar</t>
        </is>
      </c>
      <c r="AA260" s="19" t="n"/>
      <c r="AB260" s="19" t="n"/>
      <c r="AC260" s="19" t="n"/>
      <c r="AD260" s="19" t="n"/>
      <c r="AE260" s="21" t="n"/>
      <c r="AF260" s="22">
        <f>IF(N260="","",N260*AE260)</f>
        <v/>
      </c>
      <c r="AG260" s="19" t="n"/>
      <c r="AH260" s="19" t="n"/>
      <c r="AI260" s="19" t="n"/>
      <c r="AJ260" s="19" t="n"/>
      <c r="AK260" s="19" t="n"/>
      <c r="AL260" s="19" t="n"/>
      <c r="AM260" s="18" t="n"/>
      <c r="AN260" s="23" t="n"/>
    </row>
    <row r="261" ht="98.8" customHeight="1">
      <c r="A261" s="16" t="n"/>
      <c r="B261" s="16" t="inlineStr">
        <is>
          <t>BA04-04</t>
        </is>
      </c>
      <c r="C261" s="16" t="inlineStr">
        <is>
          <t>BA04</t>
        </is>
      </c>
      <c r="D261" s="16" t="inlineStr">
        <is>
          <t>Gruppenraum</t>
        </is>
      </c>
      <c r="E261" s="16" t="inlineStr">
        <is>
          <t>IKEA Urban Stapelstuhl weiß, Erwachsenengröße</t>
        </is>
      </c>
      <c r="F261" s="17" t="n">
        <v>8</v>
      </c>
      <c r="G261" s="18" t="inlineStr">
        <is>
          <t>Stuhl Urban von IKEA, Designer: Carl Öjerstam: weißer Kunststoff in einem Stück, runde Rückenlehne, konische Beine mit Querstrebe, stapelbar. Erwachsenengröße. manufactured in Italy. Sitzfläche teilweise mit Kratzern</t>
        </is>
      </c>
      <c r="H261" s="16" t="inlineStr">
        <is>
          <t>Möbel</t>
        </is>
      </c>
      <c r="I261" s="16" t="n"/>
      <c r="J261" s="16" t="inlineStr">
        <is>
          <t>B</t>
        </is>
      </c>
      <c r="K261" s="16" t="inlineStr">
        <is>
          <t>Stück</t>
        </is>
      </c>
      <c r="L261" s="19" t="n"/>
      <c r="M261" s="16" t="inlineStr">
        <is>
          <t>gebraucht</t>
        </is>
      </c>
      <c r="N261" s="17" t="n"/>
      <c r="O261" s="20">
        <f>F261-IF(N261="",0,N261)</f>
        <v/>
      </c>
      <c r="P261" s="19" t="inlineStr">
        <is>
          <t>ja</t>
        </is>
      </c>
      <c r="Q261" s="19" t="n"/>
      <c r="R261" s="21" t="n"/>
      <c r="S261" s="21" t="n">
        <v>30</v>
      </c>
      <c r="T261" s="19" t="inlineStr">
        <is>
          <t>Fix</t>
        </is>
      </c>
      <c r="U261" s="19" t="inlineStr">
        <is>
          <t>ok</t>
        </is>
      </c>
      <c r="V261" s="22">
        <f>O261*S261</f>
        <v/>
      </c>
      <c r="W261" s="16" t="inlineStr">
        <is>
          <t>nur Abholung</t>
        </is>
      </c>
      <c r="X261" s="16" t="inlineStr">
        <is>
          <t>F-303</t>
        </is>
      </c>
      <c r="Y261" s="19" t="inlineStr">
        <is>
          <t>ja</t>
        </is>
      </c>
      <c r="Z261" s="19" t="inlineStr">
        <is>
          <t>verfügbar</t>
        </is>
      </c>
      <c r="AA261" s="19" t="inlineStr">
        <is>
          <t>IKEA</t>
        </is>
      </c>
      <c r="AB261" s="19" t="n"/>
      <c r="AC261" s="19" t="n"/>
      <c r="AD261" s="19" t="n"/>
      <c r="AE261" s="21" t="n"/>
      <c r="AF261" s="22">
        <f>IF(N261="","",N261*AE261)</f>
        <v/>
      </c>
      <c r="AG261" s="19" t="n"/>
      <c r="AH261" s="19" t="n"/>
      <c r="AI261" s="19" t="n"/>
      <c r="AJ261" s="19" t="n"/>
      <c r="AK261" s="19" t="n"/>
      <c r="AL261" s="19" t="n"/>
      <c r="AM261" s="18" t="n"/>
      <c r="AN261" s="23" t="n"/>
    </row>
    <row r="262" ht="98.8" customHeight="1">
      <c r="A262" s="16" t="n"/>
      <c r="B262" s="16" t="inlineStr">
        <is>
          <t>BA04-05</t>
        </is>
      </c>
      <c r="C262" s="16" t="inlineStr">
        <is>
          <t>BA04</t>
        </is>
      </c>
      <c r="D262" s="16" t="inlineStr">
        <is>
          <t>Gruppenraum</t>
        </is>
      </c>
      <c r="E262" s="16" t="inlineStr">
        <is>
          <t>Kinder-Sessel Bugholz mit Polster</t>
        </is>
      </c>
      <c r="F262" s="17" t="n">
        <v>1</v>
      </c>
      <c r="G262" s="18" t="inlineStr">
        <is>
          <t>Kindersessel: Gestell aus gebogenem Schichtholz in Birke, Auflage aus cremefarbenem Stoff mit Nackenkissen. Bezug abnehmbar, Stoff etwas fleckig.</t>
        </is>
      </c>
      <c r="H262" s="16" t="inlineStr">
        <is>
          <t>Kita-Ausstattung</t>
        </is>
      </c>
      <c r="I262" s="16" t="n"/>
      <c r="J262" s="16" t="inlineStr">
        <is>
          <t>B</t>
        </is>
      </c>
      <c r="K262" s="16" t="inlineStr">
        <is>
          <t>Stück</t>
        </is>
      </c>
      <c r="L262" s="19" t="n"/>
      <c r="M262" s="16" t="inlineStr">
        <is>
          <t>gebraucht</t>
        </is>
      </c>
      <c r="N262" s="17" t="n"/>
      <c r="O262" s="20">
        <f>F262-IF(N262="",0,N262)</f>
        <v/>
      </c>
      <c r="P262" s="19" t="inlineStr">
        <is>
          <t>ja</t>
        </is>
      </c>
      <c r="Q262" s="19" t="n"/>
      <c r="R262" s="21" t="n"/>
      <c r="S262" s="21" t="n">
        <v>45</v>
      </c>
      <c r="T262" s="19" t="inlineStr">
        <is>
          <t>Fix</t>
        </is>
      </c>
      <c r="U262" s="19" t="inlineStr">
        <is>
          <t>ok</t>
        </is>
      </c>
      <c r="V262" s="22">
        <f>O262*S262</f>
        <v/>
      </c>
      <c r="W262" s="16" t="inlineStr">
        <is>
          <t>nur Abholung</t>
        </is>
      </c>
      <c r="X262" s="16" t="inlineStr">
        <is>
          <t>F-304</t>
        </is>
      </c>
      <c r="Y262" s="19" t="inlineStr">
        <is>
          <t>ja</t>
        </is>
      </c>
      <c r="Z262" s="19" t="inlineStr">
        <is>
          <t>verfügbar</t>
        </is>
      </c>
      <c r="AA262" s="19" t="n"/>
      <c r="AB262" s="19" t="n"/>
      <c r="AC262" s="19" t="n"/>
      <c r="AD262" s="19" t="n"/>
      <c r="AE262" s="21" t="n"/>
      <c r="AF262" s="22">
        <f>IF(N262="","",N262*AE262)</f>
        <v/>
      </c>
      <c r="AG262" s="19" t="n"/>
      <c r="AH262" s="19" t="n"/>
      <c r="AI262" s="19" t="n"/>
      <c r="AJ262" s="19" t="n"/>
      <c r="AK262" s="19" t="n"/>
      <c r="AL262" s="19" t="n"/>
      <c r="AM262" s="18" t="n"/>
      <c r="AN262" s="23" t="n"/>
    </row>
    <row r="263" ht="98.8" customHeight="1">
      <c r="A263" s="16" t="n"/>
      <c r="B263" s="16" t="inlineStr">
        <is>
          <t>BA04-06</t>
        </is>
      </c>
      <c r="C263" s="16" t="inlineStr">
        <is>
          <t>BA04</t>
        </is>
      </c>
      <c r="D263" s="16" t="inlineStr">
        <is>
          <t>Gruppenraum</t>
        </is>
      </c>
      <c r="E263" s="16" t="inlineStr">
        <is>
          <t>Rollwagen weiß, drei Etagen</t>
        </is>
      </c>
      <c r="F263" s="17" t="n">
        <v>1</v>
      </c>
      <c r="G263" s="18" t="inlineStr">
        <is>
          <t>Rollwagen aus weiß lackiertem Stahlblech mit drei Wannenböden und vier Rollen, ohne Inhalt</t>
        </is>
      </c>
      <c r="H263" s="16" t="inlineStr">
        <is>
          <t>Möbel</t>
        </is>
      </c>
      <c r="I263" s="16" t="n"/>
      <c r="J263" s="16" t="inlineStr">
        <is>
          <t>B</t>
        </is>
      </c>
      <c r="K263" s="16" t="inlineStr">
        <is>
          <t>Stück</t>
        </is>
      </c>
      <c r="L263" s="19" t="n"/>
      <c r="M263" s="16" t="inlineStr">
        <is>
          <t>gebraucht</t>
        </is>
      </c>
      <c r="N263" s="17" t="n"/>
      <c r="O263" s="20">
        <f>F263-IF(N263="",0,N263)</f>
        <v/>
      </c>
      <c r="P263" s="19" t="inlineStr">
        <is>
          <t>ja</t>
        </is>
      </c>
      <c r="Q263" s="19" t="n"/>
      <c r="R263" s="21" t="n"/>
      <c r="S263" s="21" t="n">
        <v>30</v>
      </c>
      <c r="T263" s="19" t="inlineStr">
        <is>
          <t>Fix</t>
        </is>
      </c>
      <c r="U263" s="19" t="inlineStr">
        <is>
          <t>ok</t>
        </is>
      </c>
      <c r="V263" s="22">
        <f>O263*S263</f>
        <v/>
      </c>
      <c r="W263" s="16" t="inlineStr">
        <is>
          <t>nur Abholung</t>
        </is>
      </c>
      <c r="X263" s="16" t="inlineStr">
        <is>
          <t>F-305</t>
        </is>
      </c>
      <c r="Y263" s="19" t="inlineStr">
        <is>
          <t>ja</t>
        </is>
      </c>
      <c r="Z263" s="19" t="inlineStr">
        <is>
          <t>verfügbar</t>
        </is>
      </c>
      <c r="AA263" s="19" t="n"/>
      <c r="AB263" s="19" t="n"/>
      <c r="AC263" s="19" t="n"/>
      <c r="AD263" s="19" t="n"/>
      <c r="AE263" s="21" t="n"/>
      <c r="AF263" s="22">
        <f>IF(N263="","",N263*AE263)</f>
        <v/>
      </c>
      <c r="AG263" s="19" t="n"/>
      <c r="AH263" s="19" t="n"/>
      <c r="AI263" s="19" t="n"/>
      <c r="AJ263" s="19" t="n"/>
      <c r="AK263" s="19" t="n"/>
      <c r="AL263" s="19" t="n"/>
      <c r="AM263" s="18" t="n"/>
      <c r="AN263" s="23" t="n"/>
    </row>
    <row r="264" ht="98.8" customHeight="1">
      <c r="A264" s="16" t="n"/>
      <c r="B264" s="16" t="inlineStr">
        <is>
          <t>BA04-07</t>
        </is>
      </c>
      <c r="C264" s="16" t="inlineStr">
        <is>
          <t>BA04</t>
        </is>
      </c>
      <c r="D264" s="16" t="inlineStr">
        <is>
          <t>Gruppenraum</t>
        </is>
      </c>
      <c r="E264" s="16" t="inlineStr">
        <is>
          <t>Beistelltisch Drahtkorb, weiß</t>
        </is>
      </c>
      <c r="F264" s="17" t="n">
        <v>2</v>
      </c>
      <c r="G264" s="18" t="inlineStr">
        <is>
          <t>Runder Beistelltisch: weißer Drahtkorb mit abnehmbarer Platte in heller Holzoptik. Der Korb lässt sich als Ablage nutzen. Durchmesser: 40cm</t>
        </is>
      </c>
      <c r="H264" s="16" t="inlineStr">
        <is>
          <t>Möbel</t>
        </is>
      </c>
      <c r="I264" s="16" t="inlineStr">
        <is>
          <t>BA07-04</t>
        </is>
      </c>
      <c r="J264" s="16" t="inlineStr">
        <is>
          <t>B</t>
        </is>
      </c>
      <c r="K264" s="16" t="inlineStr">
        <is>
          <t>Stück</t>
        </is>
      </c>
      <c r="L264" s="19" t="n"/>
      <c r="M264" s="16" t="inlineStr">
        <is>
          <t>gut</t>
        </is>
      </c>
      <c r="N264" s="17" t="n"/>
      <c r="O264" s="20">
        <f>F264-IF(N264="",0,N264)</f>
        <v/>
      </c>
      <c r="P264" s="19" t="inlineStr">
        <is>
          <t>ja</t>
        </is>
      </c>
      <c r="Q264" s="19" t="n"/>
      <c r="R264" s="21" t="n"/>
      <c r="S264" s="21" t="n">
        <v>35</v>
      </c>
      <c r="T264" s="19" t="inlineStr">
        <is>
          <t>Fix</t>
        </is>
      </c>
      <c r="U264" s="19" t="inlineStr">
        <is>
          <t>ok</t>
        </is>
      </c>
      <c r="V264" s="22">
        <f>O264*S264</f>
        <v/>
      </c>
      <c r="W264" s="16" t="inlineStr">
        <is>
          <t>nur Abholung</t>
        </is>
      </c>
      <c r="X264" s="16" t="inlineStr">
        <is>
          <t>F-306</t>
        </is>
      </c>
      <c r="Y264" s="19" t="inlineStr">
        <is>
          <t>ja</t>
        </is>
      </c>
      <c r="Z264" s="19" t="inlineStr">
        <is>
          <t>verfügbar</t>
        </is>
      </c>
      <c r="AA264" s="19" t="n"/>
      <c r="AB264" s="19" t="n"/>
      <c r="AC264" s="19" t="n"/>
      <c r="AD264" s="19" t="n"/>
      <c r="AE264" s="21" t="n"/>
      <c r="AF264" s="22">
        <f>IF(N264="","",N264*AE264)</f>
        <v/>
      </c>
      <c r="AG264" s="19" t="n"/>
      <c r="AH264" s="19" t="n"/>
      <c r="AI264" s="19" t="n"/>
      <c r="AJ264" s="19" t="n"/>
      <c r="AK264" s="19" t="n"/>
      <c r="AL264" s="19" t="n"/>
      <c r="AM264" s="18" t="n"/>
      <c r="AN264" s="23" t="inlineStr">
        <is>
          <t>Zusammengefasste Position – Post-it-Nummer im zweiten Raum: BA07-04. Frueherer Mengenhinweis: 2 Tische: einer im Gruppenraum 4 (BA04-07) und einer im Klassenzimmer (dort mit BA07-04 beschriftet). Der Inhalt gehört nicht dazu. Baugleich in Kupfer gibt es zwei Stück unter NU02-07.</t>
        </is>
      </c>
    </row>
    <row r="265" ht="98.8" customHeight="1">
      <c r="A265" s="16" t="n"/>
      <c r="B265" s="16" t="inlineStr">
        <is>
          <t>BA05-01</t>
        </is>
      </c>
      <c r="C265" s="16" t="inlineStr">
        <is>
          <t>BA05</t>
        </is>
      </c>
      <c r="D265" s="16" t="inlineStr">
        <is>
          <t>Turnraum</t>
        </is>
      </c>
      <c r="E265" s="16" t="inlineStr">
        <is>
          <t>Rollkasten mit großen Kunststoff-Bausteinen</t>
        </is>
      </c>
      <c r="F265" s="17" t="n">
        <v>4</v>
      </c>
      <c r="G265" s="18" t="inlineStr">
        <is>
          <t>Flacher Kasten auf Rollen, Front in Weiß, Grün oder Grau, gefüllt mit großen Kunststoff-Bausteinen in Rot, Blau, Gelb und Grün.</t>
        </is>
      </c>
      <c r="H265" s="16" t="inlineStr">
        <is>
          <t>Kita-Ausstattung</t>
        </is>
      </c>
      <c r="I265" s="16" t="n"/>
      <c r="J265" s="16" t="inlineStr">
        <is>
          <t>B</t>
        </is>
      </c>
      <c r="K265" s="16" t="inlineStr">
        <is>
          <t>Stück</t>
        </is>
      </c>
      <c r="L265" s="19" t="n"/>
      <c r="M265" s="16" t="inlineStr">
        <is>
          <t>gebraucht</t>
        </is>
      </c>
      <c r="N265" s="17" t="n">
        <v>1</v>
      </c>
      <c r="O265" s="20">
        <f>F265-IF(N265="",0,N265)</f>
        <v/>
      </c>
      <c r="P265" s="19" t="inlineStr">
        <is>
          <t>ja</t>
        </is>
      </c>
      <c r="Q265" s="19" t="n"/>
      <c r="R265" s="21" t="n"/>
      <c r="S265" s="21" t="n">
        <v>35</v>
      </c>
      <c r="T265" s="19" t="inlineStr">
        <is>
          <t>Fix</t>
        </is>
      </c>
      <c r="U265" s="19" t="inlineStr">
        <is>
          <t>ok</t>
        </is>
      </c>
      <c r="V265" s="22">
        <f>O265*S265</f>
        <v/>
      </c>
      <c r="W265" s="16" t="inlineStr">
        <is>
          <t>nur Abholung</t>
        </is>
      </c>
      <c r="X265" s="16" t="inlineStr">
        <is>
          <t>F-310</t>
        </is>
      </c>
      <c r="Y265" s="19" t="inlineStr">
        <is>
          <t>ja</t>
        </is>
      </c>
      <c r="Z265" s="19" t="inlineStr">
        <is>
          <t>teilverkauft</t>
        </is>
      </c>
      <c r="AA265" s="19" t="n"/>
      <c r="AB265" s="19" t="n"/>
      <c r="AC265" s="19" t="inlineStr">
        <is>
          <t>Webkatalog</t>
        </is>
      </c>
      <c r="AD265" s="19" t="n"/>
      <c r="AE265" s="21" t="n">
        <v>35</v>
      </c>
      <c r="AF265" s="22">
        <f>IF(N265="","",N265*AE265)</f>
        <v/>
      </c>
      <c r="AG265" s="19" t="inlineStr">
        <is>
          <t>14.10.2026</t>
        </is>
      </c>
      <c r="AH265" s="19" t="inlineStr">
        <is>
          <t>Maren Kipp</t>
        </is>
      </c>
      <c r="AI265" s="19" t="inlineStr">
        <is>
          <t>4000114</t>
        </is>
      </c>
      <c r="AJ265" s="19" t="inlineStr">
        <is>
          <t>bezahlt</t>
        </is>
      </c>
      <c r="AK265" s="19" t="n"/>
      <c r="AL265" s="19" t="inlineStr">
        <is>
          <t>09.11.2026 08:00</t>
        </is>
      </c>
      <c r="AM265" s="18" t="n"/>
      <c r="AN265" s="23" t="n"/>
    </row>
    <row r="266" ht="98.8" customHeight="1">
      <c r="A266" s="16" t="n"/>
      <c r="B266" s="16" t="inlineStr">
        <is>
          <t>BA05-02</t>
        </is>
      </c>
      <c r="C266" s="16" t="inlineStr">
        <is>
          <t>BA05</t>
        </is>
      </c>
      <c r="D266" s="16" t="inlineStr">
        <is>
          <t>Turnraum</t>
        </is>
      </c>
      <c r="E266" s="16" t="inlineStr">
        <is>
          <t>BENZ Turnbank</t>
        </is>
      </c>
      <c r="F266" s="17" t="n">
        <v>2</v>
      </c>
      <c r="G266" s="18" t="inlineStr">
        <is>
          <t>Turnbank aus Holz mit Schmalseite zum Umdrehen, rutschhemmender Belag, Aufhängehaken an einem Ende. Aufdruck: BENZ Geräte. 400 cm Länge</t>
        </is>
      </c>
      <c r="H266" s="16" t="inlineStr">
        <is>
          <t>Kita-Ausstattung</t>
        </is>
      </c>
      <c r="I266" s="16" t="n"/>
      <c r="J266" s="16" t="inlineStr">
        <is>
          <t>B</t>
        </is>
      </c>
      <c r="K266" s="16" t="inlineStr">
        <is>
          <t>Stück</t>
        </is>
      </c>
      <c r="L266" s="19" t="n"/>
      <c r="M266" s="16" t="inlineStr">
        <is>
          <t>gebraucht</t>
        </is>
      </c>
      <c r="N266" s="17" t="n">
        <v>1</v>
      </c>
      <c r="O266" s="20">
        <f>F266-IF(N266="",0,N266)</f>
        <v/>
      </c>
      <c r="P266" s="19" t="inlineStr">
        <is>
          <t>ja</t>
        </is>
      </c>
      <c r="Q266" s="19" t="n"/>
      <c r="R266" s="21" t="n"/>
      <c r="S266" s="21" t="n">
        <v>140</v>
      </c>
      <c r="T266" s="19" t="inlineStr">
        <is>
          <t>Fix</t>
        </is>
      </c>
      <c r="U266" s="19" t="inlineStr">
        <is>
          <t>ok</t>
        </is>
      </c>
      <c r="V266" s="22">
        <f>O266*S266</f>
        <v/>
      </c>
      <c r="W266" s="16" t="inlineStr">
        <is>
          <t>nur Abholung</t>
        </is>
      </c>
      <c r="X266" s="16" t="inlineStr">
        <is>
          <t>F-312</t>
        </is>
      </c>
      <c r="Y266" s="19" t="inlineStr">
        <is>
          <t>ja</t>
        </is>
      </c>
      <c r="Z266" s="19" t="inlineStr">
        <is>
          <t>teilverkauft</t>
        </is>
      </c>
      <c r="AA266" s="19" t="inlineStr">
        <is>
          <t>BENZ</t>
        </is>
      </c>
      <c r="AB266" s="19" t="n"/>
      <c r="AC266" s="19" t="inlineStr">
        <is>
          <t>Webkatalog</t>
        </is>
      </c>
      <c r="AD266" s="19" t="n"/>
      <c r="AE266" s="21" t="n">
        <v>140</v>
      </c>
      <c r="AF266" s="22">
        <f>IF(N266="","",N266*AE266)</f>
        <v/>
      </c>
      <c r="AG266" s="19" t="inlineStr">
        <is>
          <t>14.10.2026</t>
        </is>
      </c>
      <c r="AH266" s="19" t="inlineStr">
        <is>
          <t>Maren Kipp</t>
        </is>
      </c>
      <c r="AI266" s="19" t="inlineStr">
        <is>
          <t>4000114</t>
        </is>
      </c>
      <c r="AJ266" s="19" t="inlineStr">
        <is>
          <t>bezahlt</t>
        </is>
      </c>
      <c r="AK266" s="19" t="n"/>
      <c r="AL266" s="19" t="inlineStr">
        <is>
          <t>17.11.2026 09:00, 09.11.2026 08:00</t>
        </is>
      </c>
      <c r="AM266" s="18" t="n"/>
      <c r="AN266" s="23" t="n"/>
    </row>
    <row r="267" ht="98.8" customHeight="1">
      <c r="A267" s="16" t="n"/>
      <c r="B267" s="16" t="inlineStr">
        <is>
          <t>BA05-03</t>
        </is>
      </c>
      <c r="C267" s="16" t="inlineStr">
        <is>
          <t>BA05</t>
        </is>
      </c>
      <c r="D267" s="16" t="inlineStr">
        <is>
          <t>Turnraum</t>
        </is>
      </c>
      <c r="E267" s="16" t="inlineStr">
        <is>
          <t>Trampolin mit Haltestange</t>
        </is>
      </c>
      <c r="F267" s="17" t="n">
        <v>1</v>
      </c>
      <c r="G267" s="18" t="inlineStr">
        <is>
          <t>Rundes Fitness-Trampolin mit gepolstertem Randschutz in Rot und abnehmbarer Haltestange. Aufdruck auf dem Sprungtuch: ANCHEER. Der Randschutz ist an mehreren Stellen eingerissen. 143x90</t>
        </is>
      </c>
      <c r="H267" s="16" t="inlineStr">
        <is>
          <t>Kita-Ausstattung</t>
        </is>
      </c>
      <c r="I267" s="16" t="n"/>
      <c r="J267" s="16" t="inlineStr">
        <is>
          <t>B</t>
        </is>
      </c>
      <c r="K267" s="16" t="inlineStr">
        <is>
          <t>Stück</t>
        </is>
      </c>
      <c r="L267" s="19" t="n"/>
      <c r="M267" s="16" t="inlineStr">
        <is>
          <t>stark gebraucht</t>
        </is>
      </c>
      <c r="N267" s="17" t="n"/>
      <c r="O267" s="20">
        <f>F267-IF(N267="",0,N267)</f>
        <v/>
      </c>
      <c r="P267" s="19" t="inlineStr">
        <is>
          <t>ja</t>
        </is>
      </c>
      <c r="Q267" s="19" t="n"/>
      <c r="R267" s="21" t="n"/>
      <c r="S267" s="21" t="n">
        <v>35</v>
      </c>
      <c r="T267" s="19" t="inlineStr">
        <is>
          <t>Fix</t>
        </is>
      </c>
      <c r="U267" s="19" t="inlineStr">
        <is>
          <t>ok</t>
        </is>
      </c>
      <c r="V267" s="22">
        <f>O267*S267</f>
        <v/>
      </c>
      <c r="W267" s="16" t="inlineStr">
        <is>
          <t>nur Abholung</t>
        </is>
      </c>
      <c r="X267" s="16" t="inlineStr">
        <is>
          <t>F-313</t>
        </is>
      </c>
      <c r="Y267" s="19" t="inlineStr">
        <is>
          <t>ja</t>
        </is>
      </c>
      <c r="Z267" s="19" t="inlineStr">
        <is>
          <t>verfügbar</t>
        </is>
      </c>
      <c r="AA267" s="19" t="inlineStr">
        <is>
          <t>ANCHEER</t>
        </is>
      </c>
      <c r="AB267" s="19" t="n"/>
      <c r="AC267" s="19" t="n"/>
      <c r="AD267" s="19" t="n"/>
      <c r="AE267" s="21" t="n"/>
      <c r="AF267" s="22">
        <f>IF(N267="","",N267*AE267)</f>
        <v/>
      </c>
      <c r="AG267" s="19" t="n"/>
      <c r="AH267" s="19" t="n"/>
      <c r="AI267" s="19" t="n"/>
      <c r="AJ267" s="19" t="n"/>
      <c r="AK267" s="19" t="n"/>
      <c r="AL267" s="19" t="n"/>
      <c r="AM267" s="18" t="n"/>
      <c r="AN267" s="23" t="n"/>
    </row>
    <row r="268" ht="98.8" customHeight="1">
      <c r="A268" s="16" t="n"/>
      <c r="B268" s="16" t="inlineStr">
        <is>
          <t>BA05-04</t>
        </is>
      </c>
      <c r="C268" s="16" t="inlineStr">
        <is>
          <t>BA05</t>
        </is>
      </c>
      <c r="D268" s="16" t="inlineStr">
        <is>
          <t>Turnraum</t>
        </is>
      </c>
      <c r="E268" s="16" t="inlineStr">
        <is>
          <t>Spielhochbett mit Bällebad und Rutsche</t>
        </is>
      </c>
      <c r="F268" s="17" t="n">
        <v>1</v>
      </c>
      <c r="G268" s="18" t="inlineStr">
        <is>
          <t>Großes Spielhochbett aus weiß beschichteter Platte: zwei Liegeflächen oben mit Absturzsicherung, Leiter, Rutsche, runde Bullaugen und darunter ein eingebautes Bällebad einschließlich der Bälle. 215x100; 180cm hoch</t>
        </is>
      </c>
      <c r="H268" s="16" t="inlineStr">
        <is>
          <t>Kita-Ausstattung</t>
        </is>
      </c>
      <c r="I268" s="16" t="n"/>
      <c r="J268" s="16" t="inlineStr">
        <is>
          <t>A</t>
        </is>
      </c>
      <c r="K268" s="16" t="inlineStr">
        <is>
          <t>Stück</t>
        </is>
      </c>
      <c r="L268" s="19" t="n"/>
      <c r="M268" s="16" t="inlineStr">
        <is>
          <t>gebraucht</t>
        </is>
      </c>
      <c r="N268" s="17" t="n"/>
      <c r="O268" s="20">
        <f>F268-IF(N268="",0,N268)</f>
        <v/>
      </c>
      <c r="P268" s="19" t="inlineStr">
        <is>
          <t>ja</t>
        </is>
      </c>
      <c r="Q268" s="19" t="inlineStr">
        <is>
          <t>630001</t>
        </is>
      </c>
      <c r="R268" s="21" t="n">
        <v>649.99</v>
      </c>
      <c r="S268" s="21" t="n">
        <v>250</v>
      </c>
      <c r="T268" s="19" t="inlineStr">
        <is>
          <t>VHB</t>
        </is>
      </c>
      <c r="U268" s="19" t="inlineStr">
        <is>
          <t>ok</t>
        </is>
      </c>
      <c r="V268" s="22">
        <f>O268*S268</f>
        <v/>
      </c>
      <c r="W268" s="16" t="inlineStr">
        <is>
          <t>nur Abholung</t>
        </is>
      </c>
      <c r="X268" s="16" t="inlineStr">
        <is>
          <t>F-314</t>
        </is>
      </c>
      <c r="Y268" s="19" t="inlineStr">
        <is>
          <t>ja</t>
        </is>
      </c>
      <c r="Z268" s="19" t="inlineStr">
        <is>
          <t>verfügbar</t>
        </is>
      </c>
      <c r="AA268" s="19" t="n"/>
      <c r="AB268" s="19" t="inlineStr">
        <is>
          <t>Schlafen und Wickeln</t>
        </is>
      </c>
      <c r="AC268" s="19" t="n"/>
      <c r="AD268" s="19" t="n"/>
      <c r="AE268" s="21" t="n"/>
      <c r="AF268" s="22">
        <f>IF(N268="","",N268*AE268)</f>
        <v/>
      </c>
      <c r="AG268" s="19" t="n"/>
      <c r="AH268" s="19" t="n"/>
      <c r="AI268" s="19" t="n"/>
      <c r="AJ268" s="19" t="n"/>
      <c r="AK268" s="19" t="n"/>
      <c r="AL268" s="19" t="n"/>
      <c r="AM268" s="18" t="inlineStr">
        <is>
          <t>Abbau und Transport durch den Käufer.</t>
        </is>
      </c>
      <c r="AN268" s="23" t="inlineStr">
        <is>
          <t>Preis ist meine Schaetzung: als Schreinerarbeit neu 3.000-6.000 EUR. Bitte bestaetigen - das ist nach dem Vitra Alcove die zweitgroesste Einzelposition. Das Bällebad ist auf Foto F-315 zu sehen.</t>
        </is>
      </c>
    </row>
    <row r="269" ht="98.8" customHeight="1">
      <c r="A269" s="16" t="n"/>
      <c r="B269" s="16" t="inlineStr">
        <is>
          <t>BA05-05</t>
        </is>
      </c>
      <c r="C269" s="16" t="inlineStr">
        <is>
          <t>BA05</t>
        </is>
      </c>
      <c r="D269" s="16" t="inlineStr">
        <is>
          <t>Turnraum</t>
        </is>
      </c>
      <c r="E269" s="16" t="inlineStr">
        <is>
          <t>Sprossenwand einzeln</t>
        </is>
      </c>
      <c r="F269" s="17" t="n">
        <v>3</v>
      </c>
      <c r="G269" s="18" t="inlineStr">
        <is>
          <t>Sprossenwand aus Massivholz zur Wandmontage: zwei kräftige Holme mit durchgehenden Rundsprossen, oben eine ausladende Aufhängeleiste. Ca. 270cm Höhe; Beite 101cm bei einem Elemtn einzelne Sprossen beschädigt</t>
        </is>
      </c>
      <c r="H269" s="16" t="inlineStr">
        <is>
          <t>Kita-Ausstattung</t>
        </is>
      </c>
      <c r="I269" s="16" t="n"/>
      <c r="J269" s="16" t="inlineStr">
        <is>
          <t>B</t>
        </is>
      </c>
      <c r="K269" s="16" t="inlineStr">
        <is>
          <t>Stück</t>
        </is>
      </c>
      <c r="L269" s="19" t="n"/>
      <c r="M269" s="16" t="inlineStr">
        <is>
          <t>gebraucht</t>
        </is>
      </c>
      <c r="N269" s="17" t="n"/>
      <c r="O269" s="20">
        <f>F269-IF(N269="",0,N269)</f>
        <v/>
      </c>
      <c r="P269" s="19" t="inlineStr">
        <is>
          <t>ja</t>
        </is>
      </c>
      <c r="Q269" s="19" t="n"/>
      <c r="R269" s="21" t="n"/>
      <c r="S269" s="21" t="n">
        <v>100</v>
      </c>
      <c r="T269" s="19" t="inlineStr">
        <is>
          <t>Fix</t>
        </is>
      </c>
      <c r="U269" s="19" t="inlineStr">
        <is>
          <t>ok</t>
        </is>
      </c>
      <c r="V269" s="22">
        <f>O269*S269</f>
        <v/>
      </c>
      <c r="W269" s="16" t="inlineStr">
        <is>
          <t>nur Abholung</t>
        </is>
      </c>
      <c r="X269" s="16" t="inlineStr">
        <is>
          <t>F-321</t>
        </is>
      </c>
      <c r="Y269" s="19" t="inlineStr">
        <is>
          <t>ja</t>
        </is>
      </c>
      <c r="Z269" s="19" t="inlineStr">
        <is>
          <t>reserviert</t>
        </is>
      </c>
      <c r="AA269" s="19" t="n"/>
      <c r="AB269" s="19" t="n"/>
      <c r="AC269" s="19" t="inlineStr">
        <is>
          <t>Webkatalog</t>
        </is>
      </c>
      <c r="AD269" s="19" t="inlineStr">
        <is>
          <t>Nadine Zythke, Simon fronius</t>
        </is>
      </c>
      <c r="AE269" s="21" t="n"/>
      <c r="AF269" s="22">
        <f>IF(N269="","",N269*AE269)</f>
        <v/>
      </c>
      <c r="AG269" s="19" t="n"/>
      <c r="AH269" s="19" t="n"/>
      <c r="AI269" s="19" t="n"/>
      <c r="AJ269" s="19" t="n"/>
      <c r="AK269" s="19" t="n"/>
      <c r="AL269" s="19" t="inlineStr">
        <is>
          <t>17.11.2026 09:00, 01.12.2026 09:00</t>
        </is>
      </c>
      <c r="AM269" s="18" t="n"/>
      <c r="AN269" s="23" t="n"/>
    </row>
    <row r="270" ht="98.8" customHeight="1">
      <c r="A270" s="16" t="n"/>
      <c r="B270" s="16" t="inlineStr">
        <is>
          <t>BA05-06</t>
        </is>
      </c>
      <c r="C270" s="16" t="inlineStr">
        <is>
          <t>BA05</t>
        </is>
      </c>
      <c r="D270" s="16" t="inlineStr">
        <is>
          <t>Turnraum</t>
        </is>
      </c>
      <c r="E270" s="16" t="inlineStr">
        <is>
          <t>Doppelsprossenwand</t>
        </is>
      </c>
      <c r="F270" s="17" t="n">
        <v>1</v>
      </c>
      <c r="G270" s="18" t="inlineStr">
        <is>
          <t>Breite Sprossenwand aus Massivholz zur Wandmontage, zwei Felder nebeneinander mit durchgehenden Querholmen und oberer Ausleger-Leiste. 220cm hoch ca. 160cm breit</t>
        </is>
      </c>
      <c r="H270" s="16" t="inlineStr">
        <is>
          <t>Kita-Ausstattung</t>
        </is>
      </c>
      <c r="I270" s="16" t="n"/>
      <c r="J270" s="16" t="inlineStr">
        <is>
          <t>A</t>
        </is>
      </c>
      <c r="K270" s="16" t="inlineStr">
        <is>
          <t>Stück</t>
        </is>
      </c>
      <c r="L270" s="19" t="n"/>
      <c r="M270" s="16" t="inlineStr">
        <is>
          <t>gebraucht</t>
        </is>
      </c>
      <c r="N270" s="17" t="n"/>
      <c r="O270" s="20">
        <f>F270-IF(N270="",0,N270)</f>
        <v/>
      </c>
      <c r="P270" s="19" t="inlineStr">
        <is>
          <t>ja</t>
        </is>
      </c>
      <c r="Q270" s="19" t="n"/>
      <c r="R270" s="21" t="n"/>
      <c r="S270" s="21" t="n">
        <v>180</v>
      </c>
      <c r="T270" s="19" t="inlineStr">
        <is>
          <t>Fix</t>
        </is>
      </c>
      <c r="U270" s="19" t="inlineStr">
        <is>
          <t>ok</t>
        </is>
      </c>
      <c r="V270" s="22">
        <f>O270*S270</f>
        <v/>
      </c>
      <c r="W270" s="16" t="inlineStr">
        <is>
          <t>nur Abholung</t>
        </is>
      </c>
      <c r="X270" s="16" t="inlineStr">
        <is>
          <t>F-316</t>
        </is>
      </c>
      <c r="Y270" s="19" t="inlineStr">
        <is>
          <t>ja</t>
        </is>
      </c>
      <c r="Z270" s="19" t="inlineStr">
        <is>
          <t>verfügbar</t>
        </is>
      </c>
      <c r="AA270" s="19" t="n"/>
      <c r="AB270" s="19" t="n"/>
      <c r="AC270" s="19" t="n"/>
      <c r="AD270" s="19" t="n"/>
      <c r="AE270" s="21" t="n"/>
      <c r="AF270" s="22">
        <f>IF(N270="","",N270*AE270)</f>
        <v/>
      </c>
      <c r="AG270" s="19" t="n"/>
      <c r="AH270" s="19" t="n"/>
      <c r="AI270" s="19" t="n"/>
      <c r="AJ270" s="19" t="n"/>
      <c r="AK270" s="19" t="n"/>
      <c r="AL270" s="19" t="n"/>
      <c r="AM270" s="18" t="n"/>
      <c r="AN270" s="23" t="n"/>
    </row>
    <row r="271" ht="98.8" customHeight="1">
      <c r="A271" s="16" t="n"/>
      <c r="B271" s="16" t="inlineStr">
        <is>
          <t>BA05-07</t>
        </is>
      </c>
      <c r="C271" s="16" t="inlineStr">
        <is>
          <t>BA05</t>
        </is>
      </c>
      <c r="D271" s="16" t="inlineStr">
        <is>
          <t>Turnraum</t>
        </is>
      </c>
      <c r="E271" s="16" t="inlineStr">
        <is>
          <t>Treppenturngerät gepolstert</t>
        </is>
      </c>
      <c r="F271" s="17" t="n">
        <v>1</v>
      </c>
      <c r="G271" s="18" t="inlineStr">
        <is>
          <t>Turngerät für Kinder aus Schaumstoff mit Kunstlederbezug in Creme und Grau: Treppenelement mit drei Stufen und passende Rampe, mit Klett zur Verbindung</t>
        </is>
      </c>
      <c r="H271" s="16" t="inlineStr">
        <is>
          <t>Kita-Ausstattung</t>
        </is>
      </c>
      <c r="I271" s="16" t="n"/>
      <c r="J271" s="16" t="inlineStr">
        <is>
          <t>B</t>
        </is>
      </c>
      <c r="K271" s="16" t="inlineStr">
        <is>
          <t>Stück</t>
        </is>
      </c>
      <c r="L271" s="19" t="n"/>
      <c r="M271" s="16" t="inlineStr">
        <is>
          <t>gebraucht</t>
        </is>
      </c>
      <c r="N271" s="17" t="n"/>
      <c r="O271" s="20">
        <f>F271-IF(N271="",0,N271)</f>
        <v/>
      </c>
      <c r="P271" s="19" t="inlineStr">
        <is>
          <t>ja</t>
        </is>
      </c>
      <c r="Q271" s="19" t="n"/>
      <c r="R271" s="21" t="n"/>
      <c r="S271" s="21" t="n">
        <v>150</v>
      </c>
      <c r="T271" s="19" t="inlineStr">
        <is>
          <t>Fix</t>
        </is>
      </c>
      <c r="U271" s="19" t="inlineStr">
        <is>
          <t>ok</t>
        </is>
      </c>
      <c r="V271" s="22">
        <f>O271*S271</f>
        <v/>
      </c>
      <c r="W271" s="16" t="inlineStr">
        <is>
          <t>nur Abholung</t>
        </is>
      </c>
      <c r="X271" s="16" t="inlineStr">
        <is>
          <t>F-317</t>
        </is>
      </c>
      <c r="Y271" s="19" t="inlineStr">
        <is>
          <t>ja</t>
        </is>
      </c>
      <c r="Z271" s="19" t="inlineStr">
        <is>
          <t>reserviert</t>
        </is>
      </c>
      <c r="AA271" s="19" t="n"/>
      <c r="AB271" s="19" t="n"/>
      <c r="AC271" s="19" t="inlineStr">
        <is>
          <t>Webkatalog</t>
        </is>
      </c>
      <c r="AD271" s="19" t="inlineStr">
        <is>
          <t>Nadine Zythke</t>
        </is>
      </c>
      <c r="AE271" s="21" t="n"/>
      <c r="AF271" s="22">
        <f>IF(N271="","",N271*AE271)</f>
        <v/>
      </c>
      <c r="AG271" s="19" t="n"/>
      <c r="AH271" s="19" t="n"/>
      <c r="AI271" s="19" t="n"/>
      <c r="AJ271" s="19" t="n"/>
      <c r="AK271" s="19" t="n"/>
      <c r="AL271" s="19" t="inlineStr">
        <is>
          <t>17.11.2026 09:00</t>
        </is>
      </c>
      <c r="AM271" s="18" t="inlineStr">
        <is>
          <t>besteht aus mehreren Teilen</t>
        </is>
      </c>
      <c r="AN271" s="23" t="n"/>
    </row>
    <row r="272" ht="98.8" customHeight="1">
      <c r="A272" s="16" t="n"/>
      <c r="B272" s="16" t="inlineStr">
        <is>
          <t>BA05-08</t>
        </is>
      </c>
      <c r="C272" s="16" t="inlineStr">
        <is>
          <t>BA05</t>
        </is>
      </c>
      <c r="D272" s="16" t="inlineStr">
        <is>
          <t>Turnraum</t>
        </is>
      </c>
      <c r="E272" s="16" t="inlineStr">
        <is>
          <t>Rody Hüpfpferd, rot und grün</t>
        </is>
      </c>
      <c r="F272" s="17" t="n">
        <v>3</v>
      </c>
      <c r="G272" s="18" t="inlineStr">
        <is>
          <t>Hüpfpferd Rody aus Gummi mit weißen Punkten, aufblasbar. Markenaufdruck am Bauch. Eines in Rot mit gelbem Sattel, zwei in Grün mit blauem Sattel.</t>
        </is>
      </c>
      <c r="H272" s="16" t="inlineStr">
        <is>
          <t>Kita-Ausstattung</t>
        </is>
      </c>
      <c r="I272" s="16" t="inlineStr">
        <is>
          <t>BA06-01</t>
        </is>
      </c>
      <c r="J272" s="16" t="inlineStr">
        <is>
          <t>C</t>
        </is>
      </c>
      <c r="K272" s="16" t="inlineStr">
        <is>
          <t>Stück</t>
        </is>
      </c>
      <c r="L272" s="19" t="n"/>
      <c r="M272" s="16" t="inlineStr">
        <is>
          <t>gut</t>
        </is>
      </c>
      <c r="N272" s="17" t="n">
        <v>2</v>
      </c>
      <c r="O272" s="20">
        <f>F272-IF(N272="",0,N272)</f>
        <v/>
      </c>
      <c r="P272" s="19" t="inlineStr">
        <is>
          <t>ja</t>
        </is>
      </c>
      <c r="Q272" s="19" t="n"/>
      <c r="R272" s="21" t="n"/>
      <c r="S272" s="21" t="n">
        <v>10</v>
      </c>
      <c r="T272" s="19" t="inlineStr">
        <is>
          <t>Fix</t>
        </is>
      </c>
      <c r="U272" s="19" t="inlineStr">
        <is>
          <t>ok</t>
        </is>
      </c>
      <c r="V272" s="22">
        <f>O272*S272</f>
        <v/>
      </c>
      <c r="W272" s="16" t="inlineStr">
        <is>
          <t>nur Abholung</t>
        </is>
      </c>
      <c r="X272" s="16" t="inlineStr">
        <is>
          <t>F-318</t>
        </is>
      </c>
      <c r="Y272" s="19" t="inlineStr">
        <is>
          <t>ja</t>
        </is>
      </c>
      <c r="Z272" s="19" t="inlineStr">
        <is>
          <t>teilverkauft</t>
        </is>
      </c>
      <c r="AA272" s="19" t="inlineStr">
        <is>
          <t>Rody</t>
        </is>
      </c>
      <c r="AB272" s="19" t="n"/>
      <c r="AC272" s="19" t="inlineStr">
        <is>
          <t>Webkatalog</t>
        </is>
      </c>
      <c r="AD272" s="19" t="n"/>
      <c r="AE272" s="21" t="n">
        <v>10</v>
      </c>
      <c r="AF272" s="22">
        <f>IF(N272="","",N272*AE272)</f>
        <v/>
      </c>
      <c r="AG272" s="19" t="inlineStr">
        <is>
          <t>16.10.2026</t>
        </is>
      </c>
      <c r="AH272" s="19" t="inlineStr">
        <is>
          <t>Eva Demeter, Miriam Potthoff</t>
        </is>
      </c>
      <c r="AI272" s="19" t="inlineStr">
        <is>
          <t>4000128, 4000125</t>
        </is>
      </c>
      <c r="AJ272" s="19" t="inlineStr">
        <is>
          <t>bezahlt</t>
        </is>
      </c>
      <c r="AK272" s="19" t="n"/>
      <c r="AL272" s="19" t="inlineStr">
        <is>
          <t>03.11.2026 10:30, 20.10.2026 08:00, 01.12.2026 09:00</t>
        </is>
      </c>
      <c r="AM272" s="18" t="inlineStr">
        <is>
          <t>1x Rot; 2x Grün</t>
        </is>
      </c>
      <c r="AN272" s="23" t="inlineStr">
        <is>
          <t>Zusammengefasste Position – Post-it-Nummer im zweiten Raum: BA06-01. Frueherer Mengenhinweis: 3 Hüpfpferde: eines rot im Turnraum (BA05-08) und zwei grüne im Materialraum (dort mit BA06-01 beschriftet). Das rote ist auf Foto F-318 zu sehen, die grünen auf F-323. · Webkatalog: Sammelrechnung</t>
        </is>
      </c>
    </row>
    <row r="273" ht="98.8" customHeight="1">
      <c r="A273" s="16" t="n"/>
      <c r="B273" s="16" t="inlineStr">
        <is>
          <t>BA05-09</t>
        </is>
      </c>
      <c r="C273" s="16" t="inlineStr">
        <is>
          <t>BA05</t>
        </is>
      </c>
      <c r="D273" s="16" t="inlineStr">
        <is>
          <t>Turnraum</t>
        </is>
      </c>
      <c r="E273" s="16" t="inlineStr">
        <is>
          <t>Spiel &amp; Bewegungsinsel gepolstert, groß 1 Set</t>
        </is>
      </c>
      <c r="F273" s="17" t="n">
        <v>1</v>
      </c>
      <c r="G273" s="18" t="inlineStr">
        <is>
          <t>GroßeSpielelemente aus Schaumstoff mit Kunstlederbezug in Rot, Blau, Grün und Hellgrün: Treppen, Rampen, Wellen, Quader und Keile. Für Kinder; 1 Set</t>
        </is>
      </c>
      <c r="H273" s="16" t="inlineStr">
        <is>
          <t>Kita-Ausstattung</t>
        </is>
      </c>
      <c r="I273" s="16" t="n"/>
      <c r="J273" s="16" t="inlineStr">
        <is>
          <t>B</t>
        </is>
      </c>
      <c r="K273" s="16" t="inlineStr">
        <is>
          <t>Stück</t>
        </is>
      </c>
      <c r="L273" s="19" t="n"/>
      <c r="M273" s="16" t="inlineStr">
        <is>
          <t>gebraucht</t>
        </is>
      </c>
      <c r="N273" s="17" t="n"/>
      <c r="O273" s="20">
        <f>F273-IF(N273="",0,N273)</f>
        <v/>
      </c>
      <c r="P273" s="19" t="inlineStr">
        <is>
          <t>ja</t>
        </is>
      </c>
      <c r="Q273" s="19" t="n"/>
      <c r="R273" s="21" t="n"/>
      <c r="S273" s="21" t="n">
        <v>350</v>
      </c>
      <c r="T273" s="19" t="inlineStr">
        <is>
          <t>VHB</t>
        </is>
      </c>
      <c r="U273" s="19" t="inlineStr">
        <is>
          <t>ok</t>
        </is>
      </c>
      <c r="V273" s="22">
        <f>O273*S273</f>
        <v/>
      </c>
      <c r="W273" s="16" t="inlineStr">
        <is>
          <t>nur Abholung</t>
        </is>
      </c>
      <c r="X273" s="16" t="inlineStr">
        <is>
          <t>F-319</t>
        </is>
      </c>
      <c r="Y273" s="19" t="inlineStr">
        <is>
          <t>ja</t>
        </is>
      </c>
      <c r="Z273" s="19" t="inlineStr">
        <is>
          <t>verfügbar</t>
        </is>
      </c>
      <c r="AA273" s="19" t="n"/>
      <c r="AB273" s="19" t="n"/>
      <c r="AC273" s="19" t="n"/>
      <c r="AD273" s="19" t="n"/>
      <c r="AE273" s="21" t="n"/>
      <c r="AF273" s="22">
        <f>IF(N273="","",N273*AE273)</f>
        <v/>
      </c>
      <c r="AG273" s="19" t="n"/>
      <c r="AH273" s="19" t="n"/>
      <c r="AI273" s="19" t="n"/>
      <c r="AJ273" s="19" t="n"/>
      <c r="AK273" s="19" t="n"/>
      <c r="AL273" s="19" t="n"/>
      <c r="AM273" s="18" t="inlineStr">
        <is>
          <t>verschiedene Formen</t>
        </is>
      </c>
      <c r="AN273" s="23" t="n"/>
    </row>
    <row r="274" ht="98.8" customHeight="1">
      <c r="A274" s="16" t="n"/>
      <c r="B274" s="16" t="inlineStr">
        <is>
          <t>BA05-10</t>
        </is>
      </c>
      <c r="C274" s="16" t="inlineStr">
        <is>
          <t>BA05</t>
        </is>
      </c>
      <c r="D274" s="16" t="inlineStr">
        <is>
          <t>Turnraum</t>
        </is>
      </c>
      <c r="E274" s="16" t="inlineStr">
        <is>
          <t>WESCO bewegliche Stossschutzwand</t>
        </is>
      </c>
      <c r="F274" s="17" t="n">
        <v>5</v>
      </c>
      <c r="G274" s="18" t="inlineStr">
        <is>
          <t>WESCO Bewegliche Stossschutzwand Schaumstoff mit Kunstlederbezug: Mantel in Limettengrün, Oberseiten in Grau, Als Wand- und Säulenschutz oder als Raumteiler nutzbar. Höhe: 90cm</t>
        </is>
      </c>
      <c r="H274" s="16" t="inlineStr">
        <is>
          <t>Kita-Ausstattung</t>
        </is>
      </c>
      <c r="I274" s="16" t="n"/>
      <c r="J274" s="16" t="inlineStr">
        <is>
          <t>B</t>
        </is>
      </c>
      <c r="K274" s="16" t="inlineStr">
        <is>
          <t>Stück</t>
        </is>
      </c>
      <c r="L274" s="19" t="n"/>
      <c r="M274" s="16" t="inlineStr">
        <is>
          <t>gebraucht</t>
        </is>
      </c>
      <c r="N274" s="17" t="n"/>
      <c r="O274" s="20">
        <f>F274-IF(N274="",0,N274)</f>
        <v/>
      </c>
      <c r="P274" s="19" t="inlineStr">
        <is>
          <t>ja</t>
        </is>
      </c>
      <c r="Q274" s="19" t="n"/>
      <c r="R274" s="21" t="n"/>
      <c r="S274" s="21" t="n">
        <v>50</v>
      </c>
      <c r="T274" s="19" t="inlineStr">
        <is>
          <t>Fix</t>
        </is>
      </c>
      <c r="U274" s="19" t="inlineStr">
        <is>
          <t>ok</t>
        </is>
      </c>
      <c r="V274" s="22">
        <f>O274*S274</f>
        <v/>
      </c>
      <c r="W274" s="16" t="inlineStr">
        <is>
          <t>nur Abholung</t>
        </is>
      </c>
      <c r="X274" s="16" t="inlineStr">
        <is>
          <t>F-322</t>
        </is>
      </c>
      <c r="Y274" s="19" t="inlineStr">
        <is>
          <t>ja</t>
        </is>
      </c>
      <c r="Z274" s="19" t="inlineStr">
        <is>
          <t>reserviert</t>
        </is>
      </c>
      <c r="AA274" s="19" t="inlineStr">
        <is>
          <t>Wesco</t>
        </is>
      </c>
      <c r="AB274" s="19" t="n"/>
      <c r="AC274" s="19" t="inlineStr">
        <is>
          <t>Webkatalog</t>
        </is>
      </c>
      <c r="AD274" s="19" t="inlineStr">
        <is>
          <t>Nadine Zythke</t>
        </is>
      </c>
      <c r="AE274" s="21" t="n"/>
      <c r="AF274" s="22">
        <f>IF(N274="","",N274*AE274)</f>
        <v/>
      </c>
      <c r="AG274" s="19" t="n"/>
      <c r="AH274" s="19" t="n"/>
      <c r="AI274" s="19" t="n"/>
      <c r="AJ274" s="19" t="n"/>
      <c r="AK274" s="19" t="n"/>
      <c r="AL274" s="19" t="inlineStr">
        <is>
          <t>17.11.2026 09:00</t>
        </is>
      </c>
      <c r="AM274" s="18" t="n"/>
      <c r="AN274" s="23" t="n"/>
    </row>
    <row r="275" ht="98.8" customHeight="1">
      <c r="A275" s="16" t="n"/>
      <c r="B275" s="16" t="inlineStr">
        <is>
          <t>BA06-02</t>
        </is>
      </c>
      <c r="C275" s="16" t="inlineStr">
        <is>
          <t>BA06</t>
        </is>
      </c>
      <c r="D275" s="16" t="inlineStr">
        <is>
          <t>Materialraum</t>
        </is>
      </c>
      <c r="E275" s="16" t="inlineStr">
        <is>
          <t>BMW Baby Racer Rutscherauto</t>
        </is>
      </c>
      <c r="F275" s="17" t="n">
        <v>1</v>
      </c>
      <c r="G275" s="18" t="inlineStr">
        <is>
          <t>Rutscherauto in Sportwagenform, Karosserie blau mit rotem Sitz, Lenkrad mit Hupe, verchromte Felgen. BMW-Emblem an der Front. Lack stark zerkratzt.</t>
        </is>
      </c>
      <c r="H275" s="16" t="inlineStr">
        <is>
          <t>Kita-Ausstattung</t>
        </is>
      </c>
      <c r="I275" s="16" t="n"/>
      <c r="J275" s="16" t="inlineStr">
        <is>
          <t>C</t>
        </is>
      </c>
      <c r="K275" s="16" t="inlineStr">
        <is>
          <t>Stück</t>
        </is>
      </c>
      <c r="L275" s="19" t="n"/>
      <c r="M275" s="16" t="inlineStr">
        <is>
          <t>stark gebraucht</t>
        </is>
      </c>
      <c r="N275" s="17" t="n"/>
      <c r="O275" s="20">
        <f>F275-IF(N275="",0,N275)</f>
        <v/>
      </c>
      <c r="P275" s="19" t="inlineStr">
        <is>
          <t>entfällt</t>
        </is>
      </c>
      <c r="Q275" s="19" t="n"/>
      <c r="R275" s="21" t="n"/>
      <c r="S275" s="21" t="n">
        <v>15</v>
      </c>
      <c r="T275" s="19" t="inlineStr">
        <is>
          <t>Fix</t>
        </is>
      </c>
      <c r="U275" s="19" t="n"/>
      <c r="V275" s="22">
        <f>O275*S275</f>
        <v/>
      </c>
      <c r="W275" s="16" t="inlineStr">
        <is>
          <t>nur Abholung</t>
        </is>
      </c>
      <c r="X275" s="16" t="inlineStr">
        <is>
          <t>F-325</t>
        </is>
      </c>
      <c r="Y275" s="19" t="inlineStr">
        <is>
          <t>ja</t>
        </is>
      </c>
      <c r="Z275" s="19" t="inlineStr">
        <is>
          <t>verfügbar</t>
        </is>
      </c>
      <c r="AA275" s="19" t="inlineStr">
        <is>
          <t>BMW</t>
        </is>
      </c>
      <c r="AB275" s="19" t="n"/>
      <c r="AC275" s="19" t="n"/>
      <c r="AD275" s="19" t="n"/>
      <c r="AE275" s="21" t="n"/>
      <c r="AF275" s="22">
        <f>IF(N275="","",N275*AE275)</f>
        <v/>
      </c>
      <c r="AG275" s="19" t="n"/>
      <c r="AH275" s="19" t="n"/>
      <c r="AI275" s="19" t="n"/>
      <c r="AJ275" s="19" t="n"/>
      <c r="AK275" s="19" t="n"/>
      <c r="AL275" s="19" t="n"/>
      <c r="AM275" s="18" t="n"/>
      <c r="AN275" s="23" t="n"/>
    </row>
    <row r="276" ht="98.8" customHeight="1">
      <c r="A276" s="16" t="n"/>
      <c r="B276" s="16" t="inlineStr">
        <is>
          <t>BA06-03</t>
        </is>
      </c>
      <c r="C276" s="16" t="inlineStr">
        <is>
          <t>BA06</t>
        </is>
      </c>
      <c r="D276" s="16" t="inlineStr">
        <is>
          <t>Materialraum</t>
        </is>
      </c>
      <c r="E276" s="16" t="inlineStr">
        <is>
          <t>BIG Bobby Quad</t>
        </is>
      </c>
      <c r="F276" s="17" t="n">
        <v>5</v>
      </c>
      <c r="G276" s="18" t="inlineStr">
        <is>
          <t>Quad-Rutscherfahrzeug aus Kunststoff in Schwarz mit limettengrünen Felgen und Lenkergriffen, Stollenreifen. Aufdruck: bobby quad, BIG. 2 Sind stark abgenutzt, die anderen lediglich gebraucht</t>
        </is>
      </c>
      <c r="H276" s="16" t="inlineStr">
        <is>
          <t>Kita-Ausstattung</t>
        </is>
      </c>
      <c r="I276" s="16" t="n"/>
      <c r="J276" s="16" t="inlineStr">
        <is>
          <t>C</t>
        </is>
      </c>
      <c r="K276" s="16" t="inlineStr">
        <is>
          <t>Stück</t>
        </is>
      </c>
      <c r="L276" s="19" t="n"/>
      <c r="M276" s="16" t="inlineStr">
        <is>
          <t>gebraucht</t>
        </is>
      </c>
      <c r="N276" s="17" t="n"/>
      <c r="O276" s="20">
        <f>F276-IF(N276="",0,N276)</f>
        <v/>
      </c>
      <c r="P276" s="19" t="inlineStr">
        <is>
          <t>ja</t>
        </is>
      </c>
      <c r="Q276" s="19" t="n"/>
      <c r="R276" s="21" t="n"/>
      <c r="S276" s="21" t="n">
        <v>25</v>
      </c>
      <c r="T276" s="19" t="inlineStr">
        <is>
          <t>Fix</t>
        </is>
      </c>
      <c r="U276" s="19" t="inlineStr">
        <is>
          <t>ok</t>
        </is>
      </c>
      <c r="V276" s="22">
        <f>O276*S276</f>
        <v/>
      </c>
      <c r="W276" s="16" t="inlineStr">
        <is>
          <t>nur Abholung</t>
        </is>
      </c>
      <c r="X276" s="16" t="inlineStr">
        <is>
          <t>F-326</t>
        </is>
      </c>
      <c r="Y276" s="19" t="inlineStr">
        <is>
          <t>ja</t>
        </is>
      </c>
      <c r="Z276" s="19" t="inlineStr">
        <is>
          <t>reserviert</t>
        </is>
      </c>
      <c r="AA276" s="19" t="inlineStr">
        <is>
          <t>BIG</t>
        </is>
      </c>
      <c r="AB276" s="19" t="n"/>
      <c r="AC276" s="19" t="inlineStr">
        <is>
          <t>Webkatalog</t>
        </is>
      </c>
      <c r="AD276" s="19" t="inlineStr">
        <is>
          <t>Simon fronius, Julia Hildebrand</t>
        </is>
      </c>
      <c r="AE276" s="21" t="n"/>
      <c r="AF276" s="22">
        <f>IF(N276="","",N276*AE276)</f>
        <v/>
      </c>
      <c r="AG276" s="19" t="n"/>
      <c r="AH276" s="19" t="n"/>
      <c r="AI276" s="19" t="inlineStr">
        <is>
          <t>4000122</t>
        </is>
      </c>
      <c r="AJ276" s="19" t="n"/>
      <c r="AK276" s="19" t="n"/>
      <c r="AL276" s="19" t="inlineStr">
        <is>
          <t>01.12.2026 09:00, 03.11.2026 08:30</t>
        </is>
      </c>
      <c r="AM276" s="18" t="n"/>
      <c r="AN276" s="23" t="inlineStr">
        <is>
          <t>2 gebrauchte in Gartenhütte;</t>
        </is>
      </c>
    </row>
    <row r="277" ht="98.8" customHeight="1">
      <c r="A277" s="16" t="n"/>
      <c r="B277" s="16" t="inlineStr">
        <is>
          <t>BA06-04</t>
        </is>
      </c>
      <c r="C277" s="16" t="inlineStr">
        <is>
          <t>BA06</t>
        </is>
      </c>
      <c r="D277" s="16" t="inlineStr">
        <is>
          <t>Materialraum</t>
        </is>
      </c>
      <c r="E277" s="16" t="inlineStr">
        <is>
          <t>Holz-Dreirad mit Kuhkopf</t>
        </is>
      </c>
      <c r="F277" s="17" t="n">
        <v>1</v>
      </c>
      <c r="G277" s="18" t="inlineStr">
        <is>
          <t>Rutschfahrzeug aus Massivholz mit vier Rädern, ovalem Sitz und Lehne, vorn ein Kuhkopf mit Stoffohren und gemaltem Gesicht.</t>
        </is>
      </c>
      <c r="H277" s="16" t="inlineStr">
        <is>
          <t>Kita-Ausstattung</t>
        </is>
      </c>
      <c r="I277" s="16" t="n"/>
      <c r="J277" s="16" t="inlineStr">
        <is>
          <t>B</t>
        </is>
      </c>
      <c r="K277" s="16" t="inlineStr">
        <is>
          <t>Stück</t>
        </is>
      </c>
      <c r="L277" s="19" t="n"/>
      <c r="M277" s="16" t="inlineStr">
        <is>
          <t>gebraucht</t>
        </is>
      </c>
      <c r="N277" s="17" t="n"/>
      <c r="O277" s="20">
        <f>F277-IF(N277="",0,N277)</f>
        <v/>
      </c>
      <c r="P277" s="19" t="inlineStr">
        <is>
          <t>ja</t>
        </is>
      </c>
      <c r="Q277" s="19" t="n"/>
      <c r="R277" s="21" t="n"/>
      <c r="S277" s="21" t="n">
        <v>35</v>
      </c>
      <c r="T277" s="19" t="inlineStr">
        <is>
          <t>Fix</t>
        </is>
      </c>
      <c r="U277" s="19" t="inlineStr">
        <is>
          <t>ok</t>
        </is>
      </c>
      <c r="V277" s="22">
        <f>O277*S277</f>
        <v/>
      </c>
      <c r="W277" s="16" t="inlineStr">
        <is>
          <t>nur Abholung</t>
        </is>
      </c>
      <c r="X277" s="16" t="inlineStr">
        <is>
          <t>F-324</t>
        </is>
      </c>
      <c r="Y277" s="19" t="inlineStr">
        <is>
          <t>ja</t>
        </is>
      </c>
      <c r="Z277" s="19" t="inlineStr">
        <is>
          <t>reserviert</t>
        </is>
      </c>
      <c r="AA277" s="19" t="n"/>
      <c r="AB277" s="19" t="n"/>
      <c r="AC277" s="19" t="inlineStr">
        <is>
          <t>Webkatalog</t>
        </is>
      </c>
      <c r="AD277" s="19" t="inlineStr">
        <is>
          <t>Simon fronius</t>
        </is>
      </c>
      <c r="AE277" s="21" t="n"/>
      <c r="AF277" s="22">
        <f>IF(N277="","",N277*AE277)</f>
        <v/>
      </c>
      <c r="AG277" s="19" t="n"/>
      <c r="AH277" s="19" t="n"/>
      <c r="AI277" s="19" t="n"/>
      <c r="AJ277" s="19" t="n"/>
      <c r="AK277" s="19" t="n"/>
      <c r="AL277" s="19" t="inlineStr">
        <is>
          <t>01.12.2026 09:00</t>
        </is>
      </c>
      <c r="AM277" s="18" t="n"/>
      <c r="AN277" s="23" t="n"/>
    </row>
    <row r="278" ht="98.8" customHeight="1">
      <c r="A278" s="16" t="n"/>
      <c r="B278" s="16" t="inlineStr">
        <is>
          <t>BA06-05</t>
        </is>
      </c>
      <c r="C278" s="16" t="inlineStr">
        <is>
          <t>BA06</t>
        </is>
      </c>
      <c r="D278" s="16" t="inlineStr">
        <is>
          <t>Materialraum</t>
        </is>
      </c>
      <c r="E278" s="16" t="inlineStr">
        <is>
          <t>Schaukel- und Rutschtier aus Formholz</t>
        </is>
      </c>
      <c r="F278" s="17" t="n">
        <v>1</v>
      </c>
      <c r="G278" s="18" t="inlineStr">
        <is>
          <t>Fahrzeug aus weiß lackiertem Formholz mit Naturholz-Lehne, vier kleinen Rollen und schwarzen Griffen. Lack an vielen Stellen abgeplatzt.</t>
        </is>
      </c>
      <c r="H278" s="16" t="inlineStr">
        <is>
          <t>Kita-Ausstattung</t>
        </is>
      </c>
      <c r="I278" s="16" t="n"/>
      <c r="J278" s="16" t="inlineStr">
        <is>
          <t>C</t>
        </is>
      </c>
      <c r="K278" s="16" t="inlineStr">
        <is>
          <t>Stück</t>
        </is>
      </c>
      <c r="L278" s="19" t="n"/>
      <c r="M278" s="16" t="inlineStr">
        <is>
          <t>stark gebraucht</t>
        </is>
      </c>
      <c r="N278" s="17" t="n"/>
      <c r="O278" s="20">
        <f>F278-IF(N278="",0,N278)</f>
        <v/>
      </c>
      <c r="P278" s="19" t="inlineStr">
        <is>
          <t>ja</t>
        </is>
      </c>
      <c r="Q278" s="19" t="n"/>
      <c r="R278" s="21" t="n"/>
      <c r="S278" s="21" t="n">
        <v>40</v>
      </c>
      <c r="T278" s="19" t="inlineStr">
        <is>
          <t>Fix</t>
        </is>
      </c>
      <c r="U278" s="19" t="inlineStr">
        <is>
          <t>ok</t>
        </is>
      </c>
      <c r="V278" s="22">
        <f>O278*S278</f>
        <v/>
      </c>
      <c r="W278" s="16" t="inlineStr">
        <is>
          <t>nur Abholung</t>
        </is>
      </c>
      <c r="X278" s="16" t="inlineStr">
        <is>
          <t>F-327</t>
        </is>
      </c>
      <c r="Y278" s="19" t="inlineStr">
        <is>
          <t>ja</t>
        </is>
      </c>
      <c r="Z278" s="19" t="inlineStr">
        <is>
          <t>verfügbar</t>
        </is>
      </c>
      <c r="AA278" s="19" t="n"/>
      <c r="AB278" s="19" t="n"/>
      <c r="AC278" s="19" t="n"/>
      <c r="AD278" s="19" t="n"/>
      <c r="AE278" s="21" t="n"/>
      <c r="AF278" s="22">
        <f>IF(N278="","",N278*AE278)</f>
        <v/>
      </c>
      <c r="AG278" s="19" t="n"/>
      <c r="AH278" s="19" t="n"/>
      <c r="AI278" s="19" t="n"/>
      <c r="AJ278" s="19" t="n"/>
      <c r="AK278" s="19" t="n"/>
      <c r="AL278" s="19" t="n"/>
      <c r="AM278" s="18" t="n"/>
      <c r="AN278" s="23" t="n"/>
    </row>
    <row r="279" ht="98.8" customHeight="1">
      <c r="A279" s="16" t="n"/>
      <c r="B279" s="16" t="inlineStr">
        <is>
          <t>BA06-06</t>
        </is>
      </c>
      <c r="C279" s="16" t="inlineStr">
        <is>
          <t>BA06</t>
        </is>
      </c>
      <c r="D279" s="16" t="inlineStr">
        <is>
          <t>Materialraum</t>
        </is>
      </c>
      <c r="E279" s="16" t="inlineStr">
        <is>
          <t>BIG Bobby Car Feuerwehr</t>
        </is>
      </c>
      <c r="F279" s="17" t="n">
        <v>2</v>
      </c>
      <c r="G279" s="18" t="inlineStr">
        <is>
          <t>Rutscherauto als Feuerwehrfahrzeug aus rotem Kunststoff mit Blaulicht, drehbarem Wasserwerfer und Stollenreifen. Aufdruck: BIG.</t>
        </is>
      </c>
      <c r="H279" s="16" t="inlineStr">
        <is>
          <t>Kita-Ausstattung</t>
        </is>
      </c>
      <c r="I279" s="16" t="n"/>
      <c r="J279" s="16" t="inlineStr">
        <is>
          <t>B</t>
        </is>
      </c>
      <c r="K279" s="16" t="inlineStr">
        <is>
          <t>Stück</t>
        </is>
      </c>
      <c r="L279" s="19" t="n"/>
      <c r="M279" s="16" t="inlineStr">
        <is>
          <t>gebraucht</t>
        </is>
      </c>
      <c r="N279" s="17" t="n"/>
      <c r="O279" s="20">
        <f>F279-IF(N279="",0,N279)</f>
        <v/>
      </c>
      <c r="P279" s="19" t="inlineStr">
        <is>
          <t>ja</t>
        </is>
      </c>
      <c r="Q279" s="19" t="n"/>
      <c r="R279" s="21" t="n"/>
      <c r="S279" s="21" t="n">
        <v>30</v>
      </c>
      <c r="T279" s="19" t="inlineStr">
        <is>
          <t>Fix</t>
        </is>
      </c>
      <c r="U279" s="19" t="inlineStr">
        <is>
          <t>ok</t>
        </is>
      </c>
      <c r="V279" s="22">
        <f>O279*S279</f>
        <v/>
      </c>
      <c r="W279" s="16" t="inlineStr">
        <is>
          <t>nur Abholung</t>
        </is>
      </c>
      <c r="X279" s="16" t="inlineStr">
        <is>
          <t>F-328</t>
        </is>
      </c>
      <c r="Y279" s="19" t="inlineStr">
        <is>
          <t>ja</t>
        </is>
      </c>
      <c r="Z279" s="19" t="inlineStr">
        <is>
          <t>verfügbar</t>
        </is>
      </c>
      <c r="AA279" s="19" t="inlineStr">
        <is>
          <t>BIG</t>
        </is>
      </c>
      <c r="AB279" s="19" t="n"/>
      <c r="AC279" s="19" t="n"/>
      <c r="AD279" s="19" t="n"/>
      <c r="AE279" s="21" t="n"/>
      <c r="AF279" s="22">
        <f>IF(N279="","",N279*AE279)</f>
        <v/>
      </c>
      <c r="AG279" s="19" t="n"/>
      <c r="AH279" s="19" t="n"/>
      <c r="AI279" s="19" t="n"/>
      <c r="AJ279" s="19" t="n"/>
      <c r="AK279" s="19" t="n"/>
      <c r="AL279" s="19" t="n"/>
      <c r="AM279" s="18" t="n"/>
      <c r="AN279" s="23" t="n"/>
    </row>
    <row r="280" ht="98.8" customHeight="1">
      <c r="A280" s="16" t="n"/>
      <c r="B280" s="16" t="inlineStr">
        <is>
          <t>BA06-07</t>
        </is>
      </c>
      <c r="C280" s="16" t="inlineStr">
        <is>
          <t>BA06</t>
        </is>
      </c>
      <c r="D280" s="16" t="inlineStr">
        <is>
          <t>Materialraum</t>
        </is>
      </c>
      <c r="E280" s="16" t="inlineStr">
        <is>
          <t>Klettergerüst Holz</t>
        </is>
      </c>
      <c r="F280" s="17" t="n">
        <v>2</v>
      </c>
      <c r="G280" s="18" t="inlineStr">
        <is>
          <t>Klettergerüst aus Buche massiv mit Rundsprossen und seitlichen Wangen, zusammenklappbar.</t>
        </is>
      </c>
      <c r="H280" s="16" t="inlineStr">
        <is>
          <t>Kita-Ausstattung</t>
        </is>
      </c>
      <c r="I280" s="16" t="n"/>
      <c r="J280" s="16" t="inlineStr">
        <is>
          <t>B</t>
        </is>
      </c>
      <c r="K280" s="16" t="inlineStr">
        <is>
          <t>Stück</t>
        </is>
      </c>
      <c r="L280" s="19" t="n"/>
      <c r="M280" s="16" t="inlineStr">
        <is>
          <t>gut</t>
        </is>
      </c>
      <c r="N280" s="17" t="n"/>
      <c r="O280" s="20">
        <f>F280-IF(N280="",0,N280)</f>
        <v/>
      </c>
      <c r="P280" s="19" t="inlineStr">
        <is>
          <t>ja</t>
        </is>
      </c>
      <c r="Q280" s="19" t="n"/>
      <c r="R280" s="21" t="n"/>
      <c r="S280" s="21" t="n">
        <v>60</v>
      </c>
      <c r="T280" s="19" t="inlineStr">
        <is>
          <t>Fix</t>
        </is>
      </c>
      <c r="U280" s="19" t="inlineStr">
        <is>
          <t>ok</t>
        </is>
      </c>
      <c r="V280" s="22">
        <f>O280*S280</f>
        <v/>
      </c>
      <c r="W280" s="16" t="inlineStr">
        <is>
          <t>nur Abholung</t>
        </is>
      </c>
      <c r="X280" s="16" t="inlineStr">
        <is>
          <t>F-329</t>
        </is>
      </c>
      <c r="Y280" s="19" t="inlineStr">
        <is>
          <t>ja</t>
        </is>
      </c>
      <c r="Z280" s="19" t="inlineStr">
        <is>
          <t>verfügbar</t>
        </is>
      </c>
      <c r="AA280" s="19" t="n"/>
      <c r="AB280" s="19" t="n"/>
      <c r="AC280" s="19" t="n"/>
      <c r="AD280" s="19" t="n"/>
      <c r="AE280" s="21" t="n"/>
      <c r="AF280" s="22">
        <f>IF(N280="","",N280*AE280)</f>
        <v/>
      </c>
      <c r="AG280" s="19" t="n"/>
      <c r="AH280" s="19" t="n"/>
      <c r="AI280" s="19" t="n"/>
      <c r="AJ280" s="19" t="n"/>
      <c r="AK280" s="19" t="n"/>
      <c r="AL280" s="19" t="n"/>
      <c r="AM280" s="18" t="n"/>
      <c r="AN280" s="23" t="n"/>
    </row>
    <row r="281" ht="98.8" customHeight="1">
      <c r="A281" s="16" t="n"/>
      <c r="B281" s="16" t="inlineStr">
        <is>
          <t>BA06-08</t>
        </is>
      </c>
      <c r="C281" s="16" t="inlineStr">
        <is>
          <t>BA06</t>
        </is>
      </c>
      <c r="D281" s="16" t="inlineStr">
        <is>
          <t>Materialraum</t>
        </is>
      </c>
      <c r="E281" s="16" t="inlineStr">
        <is>
          <t>Klettergerüst grün mit Rutschbrett</t>
        </is>
      </c>
      <c r="F281" s="17" t="n">
        <v>3</v>
      </c>
      <c r="G281" s="18" t="inlineStr">
        <is>
          <t>Klettergerüst mit grün lackiertem Metallrahmen, Rundsprossen aus Holz und einem Rutschbrett mit dunkler Lauffläche.</t>
        </is>
      </c>
      <c r="H281" s="16" t="inlineStr">
        <is>
          <t>Kita-Ausstattung</t>
        </is>
      </c>
      <c r="I281" s="16" t="n"/>
      <c r="J281" s="16" t="inlineStr">
        <is>
          <t>B</t>
        </is>
      </c>
      <c r="K281" s="16" t="inlineStr">
        <is>
          <t>Stück</t>
        </is>
      </c>
      <c r="L281" s="19" t="n"/>
      <c r="M281" s="16" t="inlineStr">
        <is>
          <t>gut</t>
        </is>
      </c>
      <c r="N281" s="17" t="n">
        <v>1</v>
      </c>
      <c r="O281" s="20">
        <f>F281-IF(N281="",0,N281)</f>
        <v/>
      </c>
      <c r="P281" s="19" t="inlineStr">
        <is>
          <t>ja</t>
        </is>
      </c>
      <c r="Q281" s="19" t="n"/>
      <c r="R281" s="21" t="n"/>
      <c r="S281" s="21" t="n">
        <v>70</v>
      </c>
      <c r="T281" s="19" t="inlineStr">
        <is>
          <t>Fix</t>
        </is>
      </c>
      <c r="U281" s="19" t="inlineStr">
        <is>
          <t>ok</t>
        </is>
      </c>
      <c r="V281" s="22">
        <f>O281*S281</f>
        <v/>
      </c>
      <c r="W281" s="16" t="inlineStr">
        <is>
          <t>nur Abholung</t>
        </is>
      </c>
      <c r="X281" s="16" t="inlineStr">
        <is>
          <t>F-330</t>
        </is>
      </c>
      <c r="Y281" s="19" t="inlineStr">
        <is>
          <t>ja</t>
        </is>
      </c>
      <c r="Z281" s="19" t="inlineStr">
        <is>
          <t>teilverkauft</t>
        </is>
      </c>
      <c r="AA281" s="19" t="n"/>
      <c r="AB281" s="19" t="n"/>
      <c r="AC281" s="19" t="inlineStr">
        <is>
          <t>Webkatalog</t>
        </is>
      </c>
      <c r="AD281" s="19" t="n"/>
      <c r="AE281" s="21" t="n">
        <v>70</v>
      </c>
      <c r="AF281" s="22">
        <f>IF(N281="","",N281*AE281)</f>
        <v/>
      </c>
      <c r="AG281" s="19" t="inlineStr">
        <is>
          <t>14.10.2026</t>
        </is>
      </c>
      <c r="AH281" s="19" t="inlineStr">
        <is>
          <t>Maren Kipp</t>
        </is>
      </c>
      <c r="AI281" s="19" t="inlineStr">
        <is>
          <t>4000114</t>
        </is>
      </c>
      <c r="AJ281" s="19" t="inlineStr">
        <is>
          <t>bezahlt</t>
        </is>
      </c>
      <c r="AK281" s="19" t="n"/>
      <c r="AL281" s="19" t="inlineStr">
        <is>
          <t>09.11.2026 08:00</t>
        </is>
      </c>
      <c r="AM281" s="18" t="n"/>
      <c r="AN281" s="23" t="n"/>
    </row>
    <row r="282" ht="98.8" customHeight="1">
      <c r="A282" s="16" t="n"/>
      <c r="B282" s="16" t="inlineStr">
        <is>
          <t>BA06-09</t>
        </is>
      </c>
      <c r="C282" s="16" t="inlineStr">
        <is>
          <t>BA06</t>
        </is>
      </c>
      <c r="D282" s="16" t="inlineStr">
        <is>
          <t>Materialraum</t>
        </is>
      </c>
      <c r="E282" s="16" t="inlineStr">
        <is>
          <t>Holz-Lastwagen zum Rutschen</t>
        </is>
      </c>
      <c r="F282" s="17" t="n">
        <v>1</v>
      </c>
      <c r="G282" s="18" t="inlineStr">
        <is>
          <t>Rutschfahrzeug aus Massivholz in Lastwagenform: offene Ladefläche mit Bordwänden, gepolsterter Sitz vor dem Führerhaus, Holzlenkrad und vier Gummiräder mit roten Felgen.</t>
        </is>
      </c>
      <c r="H282" s="16" t="inlineStr">
        <is>
          <t>Kita-Ausstattung</t>
        </is>
      </c>
      <c r="I282" s="16" t="n"/>
      <c r="J282" s="16" t="inlineStr">
        <is>
          <t>B</t>
        </is>
      </c>
      <c r="K282" s="16" t="inlineStr">
        <is>
          <t>Stück</t>
        </is>
      </c>
      <c r="L282" s="19" t="n"/>
      <c r="M282" s="16" t="inlineStr">
        <is>
          <t>gebraucht</t>
        </is>
      </c>
      <c r="N282" s="17" t="n">
        <v>1</v>
      </c>
      <c r="O282" s="20">
        <f>F282-IF(N282="",0,N282)</f>
        <v/>
      </c>
      <c r="P282" s="19" t="inlineStr">
        <is>
          <t>ja</t>
        </is>
      </c>
      <c r="Q282" s="19" t="n"/>
      <c r="R282" s="21" t="n"/>
      <c r="S282" s="21" t="n">
        <v>40</v>
      </c>
      <c r="T282" s="19" t="inlineStr">
        <is>
          <t>Fix</t>
        </is>
      </c>
      <c r="U282" s="19" t="inlineStr">
        <is>
          <t>ok</t>
        </is>
      </c>
      <c r="V282" s="22">
        <f>O282*S282</f>
        <v/>
      </c>
      <c r="W282" s="16" t="inlineStr">
        <is>
          <t>nur Abholung</t>
        </is>
      </c>
      <c r="X282" s="16" t="inlineStr">
        <is>
          <t>F-335</t>
        </is>
      </c>
      <c r="Y282" s="19" t="inlineStr">
        <is>
          <t>ja</t>
        </is>
      </c>
      <c r="Z282" s="19" t="inlineStr">
        <is>
          <t>verkauft</t>
        </is>
      </c>
      <c r="AA282" s="19" t="n"/>
      <c r="AB282" s="19" t="n"/>
      <c r="AC282" s="19" t="inlineStr">
        <is>
          <t>Webkatalog</t>
        </is>
      </c>
      <c r="AD282" s="19" t="n"/>
      <c r="AE282" s="21" t="n">
        <v>40</v>
      </c>
      <c r="AF282" s="22">
        <f>IF(N282="","",N282*AE282)</f>
        <v/>
      </c>
      <c r="AG282" s="19" t="inlineStr">
        <is>
          <t>16.10.2026</t>
        </is>
      </c>
      <c r="AH282" s="19" t="inlineStr">
        <is>
          <t>Jessica Lücke</t>
        </is>
      </c>
      <c r="AI282" s="19" t="inlineStr">
        <is>
          <t>4000126</t>
        </is>
      </c>
      <c r="AJ282" s="19" t="inlineStr">
        <is>
          <t>bezahlt</t>
        </is>
      </c>
      <c r="AK282" s="19" t="n"/>
      <c r="AL282" s="19" t="inlineStr">
        <is>
          <t>abgeholt 19.10.2026</t>
        </is>
      </c>
      <c r="AM282" s="18" t="n"/>
      <c r="AN282" s="23" t="n"/>
    </row>
    <row r="283" ht="98.8" customHeight="1">
      <c r="A283" s="16" t="n"/>
      <c r="B283" s="16" t="inlineStr">
        <is>
          <t>BA06-10</t>
        </is>
      </c>
      <c r="C283" s="16" t="inlineStr">
        <is>
          <t>BA06</t>
        </is>
      </c>
      <c r="D283" s="16" t="inlineStr">
        <is>
          <t>Materialraum</t>
        </is>
      </c>
      <c r="E283" s="16" t="inlineStr">
        <is>
          <t>Feuerwehrhaus aus Holz</t>
        </is>
      </c>
      <c r="F283" s="17" t="n">
        <v>1</v>
      </c>
      <c r="G283" s="18" t="inlineStr">
        <is>
          <t>Spiel-Feuerwehrhaus aus Holz mit rot lackierten Wänden, dunklem Dach, aufklappbarem Tor und Zwischenboden. Aufdruck: FIRE STATION. Farbe stark abgegriffen.</t>
        </is>
      </c>
      <c r="H283" s="16" t="inlineStr">
        <is>
          <t>Spielzeug</t>
        </is>
      </c>
      <c r="I283" s="16" t="n"/>
      <c r="J283" s="16" t="inlineStr">
        <is>
          <t>C</t>
        </is>
      </c>
      <c r="K283" s="16" t="inlineStr">
        <is>
          <t>Stück</t>
        </is>
      </c>
      <c r="L283" s="19" t="n"/>
      <c r="M283" s="16" t="inlineStr">
        <is>
          <t>stark gebraucht</t>
        </is>
      </c>
      <c r="N283" s="17" t="n"/>
      <c r="O283" s="20">
        <f>F283-IF(N283="",0,N283)</f>
        <v/>
      </c>
      <c r="P283" s="19" t="inlineStr">
        <is>
          <t>ja</t>
        </is>
      </c>
      <c r="Q283" s="19" t="n"/>
      <c r="R283" s="21" t="n"/>
      <c r="S283" s="21" t="n">
        <v>45</v>
      </c>
      <c r="T283" s="19" t="inlineStr">
        <is>
          <t>Fix</t>
        </is>
      </c>
      <c r="U283" s="19" t="inlineStr">
        <is>
          <t>ok</t>
        </is>
      </c>
      <c r="V283" s="22">
        <f>O283*S283</f>
        <v/>
      </c>
      <c r="W283" s="16" t="inlineStr">
        <is>
          <t>nur Abholung</t>
        </is>
      </c>
      <c r="X283" s="16" t="inlineStr">
        <is>
          <t>F-331</t>
        </is>
      </c>
      <c r="Y283" s="19" t="inlineStr">
        <is>
          <t>ja</t>
        </is>
      </c>
      <c r="Z283" s="19" t="inlineStr">
        <is>
          <t>verfügbar</t>
        </is>
      </c>
      <c r="AA283" s="19" t="n"/>
      <c r="AB283" s="19" t="n"/>
      <c r="AC283" s="19" t="n"/>
      <c r="AD283" s="19" t="n"/>
      <c r="AE283" s="21" t="n"/>
      <c r="AF283" s="22">
        <f>IF(N283="","",N283*AE283)</f>
        <v/>
      </c>
      <c r="AG283" s="19" t="n"/>
      <c r="AH283" s="19" t="n"/>
      <c r="AI283" s="19" t="n"/>
      <c r="AJ283" s="19" t="n"/>
      <c r="AK283" s="19" t="n"/>
      <c r="AL283" s="19" t="n"/>
      <c r="AM283" s="18" t="n"/>
      <c r="AN283" s="23" t="n"/>
    </row>
    <row r="284" ht="98.8" customHeight="1">
      <c r="A284" s="16" t="n"/>
      <c r="B284" s="16" t="inlineStr">
        <is>
          <t>BA06-11</t>
        </is>
      </c>
      <c r="C284" s="16" t="inlineStr">
        <is>
          <t>BA06</t>
        </is>
      </c>
      <c r="D284" s="16" t="inlineStr">
        <is>
          <t>Materialraum</t>
        </is>
      </c>
      <c r="E284" s="16" t="inlineStr">
        <is>
          <t>Sitzschaukel Kunststoff mit Seilen</t>
        </is>
      </c>
      <c r="F284" s="17" t="n">
        <v>1</v>
      </c>
      <c r="G284" s="18" t="inlineStr">
        <is>
          <t>Babyschaukel aus Kunststoff: Sitzschale in Violett mit limettengrünem Sicherheitsbügel, Aufhängung über weiße Seile.</t>
        </is>
      </c>
      <c r="H284" s="16" t="inlineStr">
        <is>
          <t>Kita-Ausstattung</t>
        </is>
      </c>
      <c r="I284" s="16" t="n"/>
      <c r="J284" s="16" t="inlineStr">
        <is>
          <t>C</t>
        </is>
      </c>
      <c r="K284" s="16" t="inlineStr">
        <is>
          <t>Stück</t>
        </is>
      </c>
      <c r="L284" s="19" t="n"/>
      <c r="M284" s="16" t="inlineStr">
        <is>
          <t>gebraucht</t>
        </is>
      </c>
      <c r="N284" s="17" t="n"/>
      <c r="O284" s="20">
        <f>F284-IF(N284="",0,N284)</f>
        <v/>
      </c>
      <c r="P284" s="19" t="inlineStr">
        <is>
          <t>ja</t>
        </is>
      </c>
      <c r="Q284" s="19" t="n"/>
      <c r="R284" s="21" t="n"/>
      <c r="S284" s="21" t="n">
        <v>15</v>
      </c>
      <c r="T284" s="19" t="inlineStr">
        <is>
          <t>Fix</t>
        </is>
      </c>
      <c r="U284" s="19" t="inlineStr">
        <is>
          <t>ok</t>
        </is>
      </c>
      <c r="V284" s="22">
        <f>O284*S284</f>
        <v/>
      </c>
      <c r="W284" s="16" t="inlineStr">
        <is>
          <t>nur Abholung</t>
        </is>
      </c>
      <c r="X284" s="16" t="inlineStr">
        <is>
          <t>F-332</t>
        </is>
      </c>
      <c r="Y284" s="19" t="inlineStr">
        <is>
          <t>ja</t>
        </is>
      </c>
      <c r="Z284" s="19" t="inlineStr">
        <is>
          <t>verfügbar</t>
        </is>
      </c>
      <c r="AA284" s="19" t="n"/>
      <c r="AB284" s="19" t="n"/>
      <c r="AC284" s="19" t="n"/>
      <c r="AD284" s="19" t="n"/>
      <c r="AE284" s="21" t="n"/>
      <c r="AF284" s="22">
        <f>IF(N284="","",N284*AE284)</f>
        <v/>
      </c>
      <c r="AG284" s="19" t="n"/>
      <c r="AH284" s="19" t="n"/>
      <c r="AI284" s="19" t="n"/>
      <c r="AJ284" s="19" t="n"/>
      <c r="AK284" s="19" t="n"/>
      <c r="AL284" s="19" t="n"/>
      <c r="AM284" s="18" t="n"/>
      <c r="AN284" s="23" t="n"/>
    </row>
    <row r="285" ht="98.8" customHeight="1">
      <c r="A285" s="16" t="n"/>
      <c r="B285" s="16" t="inlineStr">
        <is>
          <t>BA06-12</t>
        </is>
      </c>
      <c r="C285" s="16" t="inlineStr">
        <is>
          <t>BA06</t>
        </is>
      </c>
      <c r="D285" s="16" t="inlineStr">
        <is>
          <t>Materialraum</t>
        </is>
      </c>
      <c r="E285" s="16" t="inlineStr">
        <is>
          <t>Spieltunnel grün, 180 cm</t>
        </is>
      </c>
      <c r="F285" s="17" t="n">
        <v>1</v>
      </c>
      <c r="G285" s="18" t="inlineStr">
        <is>
          <t>Spieltunnel aus grünem Stoff mit roten Ringen, etwa 180 cm lang bei 45 cm Durchmesser. Faltbar, mit Originalkarton.</t>
        </is>
      </c>
      <c r="H285" s="16" t="inlineStr">
        <is>
          <t>Spielzeug</t>
        </is>
      </c>
      <c r="I285" s="16" t="n"/>
      <c r="J285" s="16" t="inlineStr">
        <is>
          <t>C</t>
        </is>
      </c>
      <c r="K285" s="16" t="inlineStr">
        <is>
          <t>Stück</t>
        </is>
      </c>
      <c r="L285" s="19" t="n"/>
      <c r="M285" s="16" t="inlineStr">
        <is>
          <t>gebraucht</t>
        </is>
      </c>
      <c r="N285" s="17" t="n"/>
      <c r="O285" s="20">
        <f>F285-IF(N285="",0,N285)</f>
        <v/>
      </c>
      <c r="P285" s="19" t="inlineStr">
        <is>
          <t>ja</t>
        </is>
      </c>
      <c r="Q285" s="19" t="n"/>
      <c r="R285" s="21" t="n"/>
      <c r="S285" s="21" t="n">
        <v>15</v>
      </c>
      <c r="T285" s="19" t="inlineStr">
        <is>
          <t>Fix</t>
        </is>
      </c>
      <c r="U285" s="19" t="inlineStr">
        <is>
          <t>ok</t>
        </is>
      </c>
      <c r="V285" s="22">
        <f>O285*S285</f>
        <v/>
      </c>
      <c r="W285" s="16" t="inlineStr">
        <is>
          <t>nur Abholung</t>
        </is>
      </c>
      <c r="X285" s="16" t="inlineStr">
        <is>
          <t>F-336</t>
        </is>
      </c>
      <c r="Y285" s="19" t="inlineStr">
        <is>
          <t>ja</t>
        </is>
      </c>
      <c r="Z285" s="19" t="inlineStr">
        <is>
          <t>reserviert</t>
        </is>
      </c>
      <c r="AA285" s="19" t="n"/>
      <c r="AB285" s="19" t="n"/>
      <c r="AC285" s="19" t="inlineStr">
        <is>
          <t>Webkatalog</t>
        </is>
      </c>
      <c r="AD285" s="19" t="inlineStr">
        <is>
          <t>Fabian Faisst</t>
        </is>
      </c>
      <c r="AE285" s="21" t="n"/>
      <c r="AF285" s="22">
        <f>IF(N285="","",N285*AE285)</f>
        <v/>
      </c>
      <c r="AG285" s="19" t="n"/>
      <c r="AH285" s="19" t="n"/>
      <c r="AI285" s="19" t="inlineStr">
        <is>
          <t>400140</t>
        </is>
      </c>
      <c r="AJ285" s="19" t="n"/>
      <c r="AK285" s="19" t="n"/>
      <c r="AL285" s="19" t="inlineStr">
        <is>
          <t>26.10.2026 09:00</t>
        </is>
      </c>
      <c r="AM285" s="18" t="n"/>
      <c r="AN285" s="23" t="n"/>
    </row>
    <row r="286" ht="98.8" customHeight="1">
      <c r="A286" s="16" t="n"/>
      <c r="B286" s="16" t="inlineStr">
        <is>
          <t>BA07-01</t>
        </is>
      </c>
      <c r="C286" s="16" t="inlineStr">
        <is>
          <t>BA07</t>
        </is>
      </c>
      <c r="D286" s="16" t="inlineStr">
        <is>
          <t>Lernraum</t>
        </is>
      </c>
      <c r="E286" s="16" t="inlineStr">
        <is>
          <t>Kissen in Wolkenform, hellblau</t>
        </is>
      </c>
      <c r="F286" s="17" t="n">
        <v>4</v>
      </c>
      <c r="G286" s="18" t="inlineStr">
        <is>
          <t>Dekokissen in Wolkenform aus hellblauem Samtstoff, mit aufgestickten Augen, Lächeln und rosa Wangen.</t>
        </is>
      </c>
      <c r="H286" s="16" t="inlineStr">
        <is>
          <t>Textilien</t>
        </is>
      </c>
      <c r="I286" s="16" t="n"/>
      <c r="J286" s="16" t="inlineStr">
        <is>
          <t>C</t>
        </is>
      </c>
      <c r="K286" s="16" t="inlineStr">
        <is>
          <t>Stück</t>
        </is>
      </c>
      <c r="L286" s="19" t="n"/>
      <c r="M286" s="16" t="inlineStr">
        <is>
          <t>gut</t>
        </is>
      </c>
      <c r="N286" s="17" t="n">
        <v>1</v>
      </c>
      <c r="O286" s="20">
        <f>F286-IF(N286="",0,N286)</f>
        <v/>
      </c>
      <c r="P286" s="19" t="inlineStr">
        <is>
          <t>ja</t>
        </is>
      </c>
      <c r="Q286" s="19" t="n"/>
      <c r="R286" s="21" t="n"/>
      <c r="S286" s="21" t="n">
        <v>12</v>
      </c>
      <c r="T286" s="19" t="inlineStr">
        <is>
          <t>Fix</t>
        </is>
      </c>
      <c r="U286" s="19" t="inlineStr">
        <is>
          <t>ok</t>
        </is>
      </c>
      <c r="V286" s="22">
        <f>O286*S286</f>
        <v/>
      </c>
      <c r="W286" s="16" t="inlineStr">
        <is>
          <t>nur Abholung</t>
        </is>
      </c>
      <c r="X286" s="16" t="inlineStr">
        <is>
          <t>F-337</t>
        </is>
      </c>
      <c r="Y286" s="19" t="inlineStr">
        <is>
          <t>ja</t>
        </is>
      </c>
      <c r="Z286" s="19" t="inlineStr">
        <is>
          <t>teilverkauft</t>
        </is>
      </c>
      <c r="AA286" s="19" t="n"/>
      <c r="AB286" s="19" t="n"/>
      <c r="AC286" s="19" t="inlineStr">
        <is>
          <t>Webkatalog</t>
        </is>
      </c>
      <c r="AD286" s="19" t="n"/>
      <c r="AE286" s="21" t="n">
        <v>12</v>
      </c>
      <c r="AF286" s="22">
        <f>IF(N286="","",N286*AE286)</f>
        <v/>
      </c>
      <c r="AG286" s="19" t="inlineStr">
        <is>
          <t>16.10.2026</t>
        </is>
      </c>
      <c r="AH286" s="19" t="inlineStr">
        <is>
          <t>Eva Demeter</t>
        </is>
      </c>
      <c r="AI286" s="19" t="inlineStr">
        <is>
          <t>4000128</t>
        </is>
      </c>
      <c r="AJ286" s="19" t="inlineStr">
        <is>
          <t>bezahlt</t>
        </is>
      </c>
      <c r="AK286" s="19" t="n"/>
      <c r="AL286" s="19" t="inlineStr">
        <is>
          <t>03.11.2026 10:30</t>
        </is>
      </c>
      <c r="AM286" s="18" t="n"/>
      <c r="AN286" s="23" t="n"/>
    </row>
    <row r="287" ht="98.8" customHeight="1">
      <c r="A287" s="16" t="n"/>
      <c r="B287" s="16" t="inlineStr">
        <is>
          <t>BA07-02</t>
        </is>
      </c>
      <c r="C287" s="16" t="inlineStr">
        <is>
          <t>BA07</t>
        </is>
      </c>
      <c r="D287" s="16" t="inlineStr">
        <is>
          <t>Lernraum</t>
        </is>
      </c>
      <c r="E287" s="16" t="inlineStr">
        <is>
          <t>Wandleuchte rund mit Holzrand</t>
        </is>
      </c>
      <c r="F287" s="17" t="n">
        <v>2</v>
      </c>
      <c r="G287" s="18" t="inlineStr">
        <is>
          <t>Runde Wandleuchte: Rahmen aus gebogenem Schichtholz mit satinierter Scheibe, flache Bauform, Zuleitung sichtbar verlegt. Zwei verschiedene Durchmesser.</t>
        </is>
      </c>
      <c r="H287" s="16" t="inlineStr">
        <is>
          <t>Leuchten</t>
        </is>
      </c>
      <c r="I287" s="16" t="n"/>
      <c r="J287" s="16" t="inlineStr">
        <is>
          <t>B</t>
        </is>
      </c>
      <c r="K287" s="16" t="inlineStr">
        <is>
          <t>Stück</t>
        </is>
      </c>
      <c r="L287" s="19" t="n"/>
      <c r="M287" s="16" t="inlineStr">
        <is>
          <t>gebraucht</t>
        </is>
      </c>
      <c r="N287" s="17" t="n"/>
      <c r="O287" s="20">
        <f>F287-IF(N287="",0,N287)</f>
        <v/>
      </c>
      <c r="P287" s="19" t="inlineStr">
        <is>
          <t>ja</t>
        </is>
      </c>
      <c r="Q287" s="19" t="n"/>
      <c r="R287" s="21" t="n"/>
      <c r="S287" s="21" t="n">
        <v>45</v>
      </c>
      <c r="T287" s="19" t="inlineStr">
        <is>
          <t>Fix</t>
        </is>
      </c>
      <c r="U287" s="19" t="inlineStr">
        <is>
          <t>ok</t>
        </is>
      </c>
      <c r="V287" s="22">
        <f>O287*S287</f>
        <v/>
      </c>
      <c r="W287" s="16" t="inlineStr">
        <is>
          <t>nur Abholung</t>
        </is>
      </c>
      <c r="X287" s="16" t="inlineStr">
        <is>
          <t>F-338</t>
        </is>
      </c>
      <c r="Y287" s="19" t="inlineStr">
        <is>
          <t>ja</t>
        </is>
      </c>
      <c r="Z287" s="19" t="inlineStr">
        <is>
          <t>verfügbar</t>
        </is>
      </c>
      <c r="AA287" s="19" t="n"/>
      <c r="AB287" s="19" t="n"/>
      <c r="AC287" s="19" t="n"/>
      <c r="AD287" s="19" t="n"/>
      <c r="AE287" s="21" t="n"/>
      <c r="AF287" s="22">
        <f>IF(N287="","",N287*AE287)</f>
        <v/>
      </c>
      <c r="AG287" s="19" t="n"/>
      <c r="AH287" s="19" t="n"/>
      <c r="AI287" s="19" t="n"/>
      <c r="AJ287" s="19" t="n"/>
      <c r="AK287" s="19" t="n"/>
      <c r="AL287" s="19" t="n"/>
      <c r="AM287" s="18" t="n"/>
      <c r="AN287" s="23" t="n"/>
    </row>
    <row r="288" ht="98.8" customHeight="1">
      <c r="A288" s="16" t="n"/>
      <c r="B288" s="16" t="inlineStr">
        <is>
          <t>BA07-03</t>
        </is>
      </c>
      <c r="C288" s="16" t="inlineStr">
        <is>
          <t>BA07</t>
        </is>
      </c>
      <c r="D288" s="16" t="inlineStr">
        <is>
          <t>Lernraum</t>
        </is>
      </c>
      <c r="E288" s="16" t="inlineStr">
        <is>
          <t>Standregal grau mit Wolkenaufsatz</t>
        </is>
      </c>
      <c r="F288" s="17" t="n">
        <v>1</v>
      </c>
      <c r="G288" s="18" t="inlineStr">
        <is>
          <t>Schmales Standregal in Grau mit drei Ablagen und vorderen Haltelleisten, oben ein ausgesägter Wolkenaufsatz, auf schrägen Holzbeinen. Als Bücherregal genutzt.</t>
        </is>
      </c>
      <c r="H288" s="16" t="inlineStr">
        <is>
          <t>Kita-Ausstattung</t>
        </is>
      </c>
      <c r="I288" s="16" t="n"/>
      <c r="J288" s="16" t="inlineStr">
        <is>
          <t>B</t>
        </is>
      </c>
      <c r="K288" s="16" t="inlineStr">
        <is>
          <t>Stück</t>
        </is>
      </c>
      <c r="L288" s="19" t="n"/>
      <c r="M288" s="16" t="inlineStr">
        <is>
          <t>gebraucht</t>
        </is>
      </c>
      <c r="N288" s="17" t="n">
        <v>1</v>
      </c>
      <c r="O288" s="20">
        <f>F288-IF(N288="",0,N288)</f>
        <v/>
      </c>
      <c r="P288" s="19" t="inlineStr">
        <is>
          <t>ja</t>
        </is>
      </c>
      <c r="Q288" s="19" t="n"/>
      <c r="R288" s="21" t="n"/>
      <c r="S288" s="21" t="n">
        <v>45</v>
      </c>
      <c r="T288" s="19" t="inlineStr">
        <is>
          <t>Fix</t>
        </is>
      </c>
      <c r="U288" s="19" t="inlineStr">
        <is>
          <t>ok</t>
        </is>
      </c>
      <c r="V288" s="22">
        <f>O288*S288</f>
        <v/>
      </c>
      <c r="W288" s="16" t="inlineStr">
        <is>
          <t>nur Abholung</t>
        </is>
      </c>
      <c r="X288" s="16" t="inlineStr">
        <is>
          <t>F-339</t>
        </is>
      </c>
      <c r="Y288" s="19" t="inlineStr">
        <is>
          <t>ja</t>
        </is>
      </c>
      <c r="Z288" s="19" t="inlineStr">
        <is>
          <t>verkauft</t>
        </is>
      </c>
      <c r="AA288" s="19" t="n"/>
      <c r="AB288" s="19" t="n"/>
      <c r="AC288" s="19" t="inlineStr">
        <is>
          <t>Webkatalog</t>
        </is>
      </c>
      <c r="AD288" s="19" t="n"/>
      <c r="AE288" s="21" t="n">
        <v>45</v>
      </c>
      <c r="AF288" s="22">
        <f>IF(N288="","",N288*AE288)</f>
        <v/>
      </c>
      <c r="AG288" s="19" t="inlineStr">
        <is>
          <t>16.10.2026</t>
        </is>
      </c>
      <c r="AH288" s="19" t="inlineStr">
        <is>
          <t>Felix Seltmann</t>
        </is>
      </c>
      <c r="AI288" s="19" t="inlineStr">
        <is>
          <t>4000130</t>
        </is>
      </c>
      <c r="AJ288" s="19" t="inlineStr">
        <is>
          <t>bezahlt</t>
        </is>
      </c>
      <c r="AK288" s="19" t="n"/>
      <c r="AL288" s="19" t="inlineStr">
        <is>
          <t>20.10.2026 10:30</t>
        </is>
      </c>
      <c r="AM288" s="18" t="n"/>
      <c r="AN288" s="23" t="inlineStr">
        <is>
          <t>21.10.2026: Herr Seltmann (RG 4000130) hat dieses Regal statt BU04-14 genommen; in WordPress per „Artikel tauschen“ umgestellt.</t>
        </is>
      </c>
    </row>
    <row r="289" ht="98.8" customHeight="1">
      <c r="A289" s="16" t="n"/>
      <c r="B289" s="16" t="inlineStr">
        <is>
          <t>BA07-05</t>
        </is>
      </c>
      <c r="C289" s="16" t="inlineStr">
        <is>
          <t>BA07</t>
        </is>
      </c>
      <c r="D289" s="16" t="inlineStr">
        <is>
          <t>Lernraum</t>
        </is>
      </c>
      <c r="E289" s="16" t="inlineStr">
        <is>
          <t>Tisch weiß, lang, auf schwarzen Beinen</t>
        </is>
      </c>
      <c r="F289" s="17" t="n">
        <v>1</v>
      </c>
      <c r="G289" s="18" t="inlineStr">
        <is>
          <t>Langer Tisch mit weißer Platte auf vier schwarzen Rundbeinen mit Gleitern. Als Arbeits- und Ablagefläche genutzt.200x40x54cm</t>
        </is>
      </c>
      <c r="H289" s="16" t="inlineStr">
        <is>
          <t>Möbel</t>
        </is>
      </c>
      <c r="I289" s="16" t="n"/>
      <c r="J289" s="16" t="inlineStr">
        <is>
          <t>B</t>
        </is>
      </c>
      <c r="K289" s="16" t="inlineStr">
        <is>
          <t>Stück</t>
        </is>
      </c>
      <c r="L289" s="19" t="n"/>
      <c r="M289" s="16" t="inlineStr">
        <is>
          <t>gebraucht</t>
        </is>
      </c>
      <c r="N289" s="17" t="n"/>
      <c r="O289" s="20">
        <f>F289-IF(N289="",0,N289)</f>
        <v/>
      </c>
      <c r="P289" s="19" t="inlineStr">
        <is>
          <t>ja</t>
        </is>
      </c>
      <c r="Q289" s="19" t="n"/>
      <c r="R289" s="21" t="n"/>
      <c r="S289" s="21" t="n">
        <v>70</v>
      </c>
      <c r="T289" s="19" t="inlineStr">
        <is>
          <t>Fix</t>
        </is>
      </c>
      <c r="U289" s="19" t="inlineStr">
        <is>
          <t>ok</t>
        </is>
      </c>
      <c r="V289" s="22">
        <f>O289*S289</f>
        <v/>
      </c>
      <c r="W289" s="16" t="inlineStr">
        <is>
          <t>nur Abholung</t>
        </is>
      </c>
      <c r="X289" s="16" t="inlineStr">
        <is>
          <t>F-341</t>
        </is>
      </c>
      <c r="Y289" s="19" t="inlineStr">
        <is>
          <t>ja</t>
        </is>
      </c>
      <c r="Z289" s="19" t="inlineStr">
        <is>
          <t>verfügbar</t>
        </is>
      </c>
      <c r="AA289" s="19" t="n"/>
      <c r="AB289" s="19" t="n"/>
      <c r="AC289" s="19" t="n"/>
      <c r="AD289" s="19" t="n"/>
      <c r="AE289" s="21" t="n"/>
      <c r="AF289" s="22">
        <f>IF(N289="","",N289*AE289)</f>
        <v/>
      </c>
      <c r="AG289" s="19" t="n"/>
      <c r="AH289" s="19" t="n"/>
      <c r="AI289" s="19" t="n"/>
      <c r="AJ289" s="19" t="n"/>
      <c r="AK289" s="19" t="n"/>
      <c r="AL289" s="19" t="n"/>
      <c r="AM289" s="18" t="n"/>
      <c r="AN289" s="23" t="n"/>
    </row>
    <row r="290" ht="98.8" customHeight="1">
      <c r="A290" s="16" t="n"/>
      <c r="B290" s="16" t="inlineStr">
        <is>
          <t>BA07-06</t>
        </is>
      </c>
      <c r="C290" s="16" t="inlineStr">
        <is>
          <t>BA07</t>
        </is>
      </c>
      <c r="D290" s="16" t="inlineStr">
        <is>
          <t>Lernraum</t>
        </is>
      </c>
      <c r="E290" s="16" t="inlineStr">
        <is>
          <t>Regal creme, 16 Fächer, auf Metallbeinen</t>
        </is>
      </c>
      <c r="F290" s="17" t="n">
        <v>1</v>
      </c>
      <c r="G290" s="18" t="inlineStr">
        <is>
          <t>Großes Regal in Creme mit sechzehn Fächern in vier Reihen, auf schräg gestellten schwarzen Metallbeinen.</t>
        </is>
      </c>
      <c r="H290" s="16" t="inlineStr">
        <is>
          <t>Möbel</t>
        </is>
      </c>
      <c r="I290" s="16" t="n"/>
      <c r="J290" s="16" t="inlineStr">
        <is>
          <t>B</t>
        </is>
      </c>
      <c r="K290" s="16" t="inlineStr">
        <is>
          <t>Stück</t>
        </is>
      </c>
      <c r="L290" s="19" t="n"/>
      <c r="M290" s="16" t="inlineStr">
        <is>
          <t>gebraucht</t>
        </is>
      </c>
      <c r="N290" s="17" t="n"/>
      <c r="O290" s="20">
        <f>F290-IF(N290="",0,N290)</f>
        <v/>
      </c>
      <c r="P290" s="19" t="inlineStr">
        <is>
          <t>ja</t>
        </is>
      </c>
      <c r="Q290" s="19" t="n"/>
      <c r="R290" s="21" t="n"/>
      <c r="S290" s="21" t="n">
        <v>90</v>
      </c>
      <c r="T290" s="19" t="inlineStr">
        <is>
          <t>Fix</t>
        </is>
      </c>
      <c r="U290" s="19" t="inlineStr">
        <is>
          <t>ok</t>
        </is>
      </c>
      <c r="V290" s="22">
        <f>O290*S290</f>
        <v/>
      </c>
      <c r="W290" s="16" t="inlineStr">
        <is>
          <t>nur Abholung</t>
        </is>
      </c>
      <c r="X290" s="16" t="inlineStr">
        <is>
          <t>F-342</t>
        </is>
      </c>
      <c r="Y290" s="19" t="inlineStr">
        <is>
          <t>ja</t>
        </is>
      </c>
      <c r="Z290" s="19" t="inlineStr">
        <is>
          <t>verfügbar</t>
        </is>
      </c>
      <c r="AA290" s="19" t="n"/>
      <c r="AB290" s="19" t="n"/>
      <c r="AC290" s="19" t="n"/>
      <c r="AD290" s="19" t="n"/>
      <c r="AE290" s="21" t="n"/>
      <c r="AF290" s="22">
        <f>IF(N290="","",N290*AE290)</f>
        <v/>
      </c>
      <c r="AG290" s="19" t="n"/>
      <c r="AH290" s="19" t="n"/>
      <c r="AI290" s="19" t="n"/>
      <c r="AJ290" s="19" t="n"/>
      <c r="AK290" s="19" t="n"/>
      <c r="AL290" s="19" t="n"/>
      <c r="AM290" s="18" t="n"/>
      <c r="AN290" s="23" t="n"/>
    </row>
    <row r="291" ht="98.8" customHeight="1">
      <c r="A291" s="16" t="n"/>
      <c r="B291" s="16" t="inlineStr">
        <is>
          <t>BA08-05</t>
        </is>
      </c>
      <c r="C291" s="16" t="inlineStr">
        <is>
          <t>BA08</t>
        </is>
      </c>
      <c r="D291" s="16" t="inlineStr">
        <is>
          <t>Atelier</t>
        </is>
      </c>
      <c r="E291" s="16" t="inlineStr">
        <is>
          <t>Acrylbild schwarz-weiß, Kreise mit Punkten 90x90cm</t>
        </is>
      </c>
      <c r="F291" s="17" t="n">
        <v>1</v>
      </c>
      <c r="G291" s="18" t="inlineStr">
        <is>
          <t>Acryl auf Leinwand, großes Quadrat: mit breitem Pinsel gezogene Kreise, darin je mehrere gemalte Punkte – die Anmutung von Würfeln. Eigenarbeit einer Privatperson, nicht signiert.</t>
        </is>
      </c>
      <c r="H291" s="16" t="inlineStr">
        <is>
          <t>Kunst</t>
        </is>
      </c>
      <c r="I291" s="16" t="n"/>
      <c r="J291" s="16" t="inlineStr">
        <is>
          <t>B</t>
        </is>
      </c>
      <c r="K291" s="16" t="inlineStr">
        <is>
          <t>Stück</t>
        </is>
      </c>
      <c r="L291" s="19" t="n"/>
      <c r="M291" s="16" t="inlineStr">
        <is>
          <t>gut</t>
        </is>
      </c>
      <c r="N291" s="17" t="n"/>
      <c r="O291" s="20">
        <f>F291-IF(N291="",0,N291)</f>
        <v/>
      </c>
      <c r="P291" s="19" t="inlineStr">
        <is>
          <t>ja</t>
        </is>
      </c>
      <c r="Q291" s="19" t="n"/>
      <c r="R291" s="21" t="n"/>
      <c r="S291" s="21" t="n">
        <v>150</v>
      </c>
      <c r="T291" s="19" t="inlineStr">
        <is>
          <t>Fix</t>
        </is>
      </c>
      <c r="U291" s="19" t="inlineStr">
        <is>
          <t>ok</t>
        </is>
      </c>
      <c r="V291" s="22">
        <f>O291*S291</f>
        <v/>
      </c>
      <c r="W291" s="16" t="inlineStr">
        <is>
          <t>nur Abholung</t>
        </is>
      </c>
      <c r="X291" s="16" t="inlineStr">
        <is>
          <t>F-344</t>
        </is>
      </c>
      <c r="Y291" s="19" t="inlineStr">
        <is>
          <t>ja</t>
        </is>
      </c>
      <c r="Z291" s="19" t="inlineStr">
        <is>
          <t>verfügbar</t>
        </is>
      </c>
      <c r="AA291" s="19" t="n"/>
      <c r="AB291" s="19" t="n"/>
      <c r="AC291" s="19" t="n"/>
      <c r="AD291" s="19" t="n"/>
      <c r="AE291" s="21" t="n"/>
      <c r="AF291" s="22">
        <f>IF(N291="","",N291*AE291)</f>
        <v/>
      </c>
      <c r="AG291" s="19" t="n"/>
      <c r="AH291" s="19" t="n"/>
      <c r="AI291" s="19" t="n"/>
      <c r="AJ291" s="19" t="n"/>
      <c r="AK291" s="19" t="n"/>
      <c r="AL291" s="19" t="n"/>
      <c r="AM291" s="18" t="n"/>
      <c r="AN291" s="23" t="n"/>
    </row>
    <row r="292" ht="98.8" customHeight="1">
      <c r="A292" s="16" t="n"/>
      <c r="B292" s="16" t="inlineStr">
        <is>
          <t>BA08-06</t>
        </is>
      </c>
      <c r="C292" s="16" t="inlineStr">
        <is>
          <t>BA08</t>
        </is>
      </c>
      <c r="D292" s="16" t="inlineStr">
        <is>
          <t>Atelier</t>
        </is>
      </c>
      <c r="E292" s="16" t="inlineStr">
        <is>
          <t>VS Schalenstuhl grau, Vierfußgestell</t>
        </is>
      </c>
      <c r="F292" s="17" t="n">
        <v>12</v>
      </c>
      <c r="G292" s="18" t="inlineStr">
        <is>
          <t>Schalenstuhl von VS (Vereinigte Spezialmöbelfabriken): graue Kunststoffschale mit Rautenstruktur und Griffloch in der Lehne</t>
        </is>
      </c>
      <c r="H292" s="16" t="inlineStr">
        <is>
          <t>Kita-Ausstattung</t>
        </is>
      </c>
      <c r="I292" s="16" t="inlineStr">
        <is>
          <t>BU05-08</t>
        </is>
      </c>
      <c r="J292" s="16" t="inlineStr">
        <is>
          <t>B</t>
        </is>
      </c>
      <c r="K292" s="16" t="inlineStr">
        <is>
          <t>Stück</t>
        </is>
      </c>
      <c r="L292" s="19" t="n"/>
      <c r="M292" s="16" t="inlineStr">
        <is>
          <t>gebraucht</t>
        </is>
      </c>
      <c r="N292" s="17" t="n"/>
      <c r="O292" s="20">
        <f>F292-IF(N292="",0,N292)</f>
        <v/>
      </c>
      <c r="P292" s="19" t="inlineStr">
        <is>
          <t>ja</t>
        </is>
      </c>
      <c r="Q292" s="19" t="n"/>
      <c r="R292" s="21" t="n"/>
      <c r="S292" s="21" t="n">
        <v>35</v>
      </c>
      <c r="T292" s="19" t="inlineStr">
        <is>
          <t>Fix</t>
        </is>
      </c>
      <c r="U292" s="19" t="inlineStr">
        <is>
          <t>ok</t>
        </is>
      </c>
      <c r="V292" s="22">
        <f>O292*S292</f>
        <v/>
      </c>
      <c r="W292" s="16" t="inlineStr">
        <is>
          <t>nur Abholung</t>
        </is>
      </c>
      <c r="X292" s="16" t="inlineStr">
        <is>
          <t>F-345</t>
        </is>
      </c>
      <c r="Y292" s="19" t="inlineStr">
        <is>
          <t>ja</t>
        </is>
      </c>
      <c r="Z292" s="19" t="inlineStr">
        <is>
          <t>verfügbar</t>
        </is>
      </c>
      <c r="AA292" s="19" t="inlineStr">
        <is>
          <t>VS</t>
        </is>
      </c>
      <c r="AB292" s="19" t="n"/>
      <c r="AC292" s="19" t="n"/>
      <c r="AD292" s="19" t="n"/>
      <c r="AE292" s="21" t="n"/>
      <c r="AF292" s="22">
        <f>IF(N292="","",N292*AE292)</f>
        <v/>
      </c>
      <c r="AG292" s="19" t="n"/>
      <c r="AH292" s="19" t="n"/>
      <c r="AI292" s="19" t="n"/>
      <c r="AJ292" s="19" t="n"/>
      <c r="AK292" s="19" t="n"/>
      <c r="AL292" s="19" t="n"/>
      <c r="AM292" s="18" t="inlineStr">
        <is>
          <t>9 Stühle haben Farbspritzer aus dem Atelierbetrieb, 3 sind sauber</t>
        </is>
      </c>
      <c r="AN292" s="23" t="inlineStr">
        <is>
          <t>Zusammengefasste Position über zwei Räume – Post-it-Nummer: BU05-08. Frueherer Mengenhinweis: 12 Stühle insgesamt: 9 im Atelier (BA08-06) und 3 im Schlafraum im Untergeschoss (BU05-08). Nur die neun Stühle aus dem Atelier haben Farbspritzer; die drei aus dem Schlafraum sind sauber. Das Logo ist auf Foto F-346 zu sehen, ein sauberer Stuhl auf Foto F-418.</t>
        </is>
      </c>
    </row>
    <row r="293" ht="98.8" customHeight="1">
      <c r="A293" s="16" t="n"/>
      <c r="B293" s="16" t="inlineStr">
        <is>
          <t>BA08-07</t>
        </is>
      </c>
      <c r="C293" s="16" t="inlineStr">
        <is>
          <t>BA08</t>
        </is>
      </c>
      <c r="D293" s="16" t="inlineStr">
        <is>
          <t>Atelier</t>
        </is>
      </c>
      <c r="E293" s="16" t="inlineStr">
        <is>
          <t>Konvolut Feinkrepp-Papier</t>
        </is>
      </c>
      <c r="F293" s="17" t="n">
        <v>1</v>
      </c>
      <c r="G293" s="18" t="inlineStr">
        <is>
          <t>Rollen Feinkrepp von Marpa Jansen, je 50 × 250 cm,7x blau 1x zitronengelb,1x mittelgrün; angebrochen: 3x mittelgrün, 2x dunkelblau, 1x orange, 2x hellblau, rot, hellgrün, türkisblau und dunkelgrün.</t>
        </is>
      </c>
      <c r="H293" s="16" t="inlineStr">
        <is>
          <t>Verbrauchsmaterial</t>
        </is>
      </c>
      <c r="I293" s="16" t="n"/>
      <c r="J293" s="16" t="inlineStr">
        <is>
          <t>C</t>
        </is>
      </c>
      <c r="K293" s="16" t="inlineStr">
        <is>
          <t>Konvolut</t>
        </is>
      </c>
      <c r="L293" s="19" t="n"/>
      <c r="M293" s="16" t="inlineStr">
        <is>
          <t>gut</t>
        </is>
      </c>
      <c r="N293" s="17" t="n"/>
      <c r="O293" s="20">
        <f>F293-IF(N293="",0,N293)</f>
        <v/>
      </c>
      <c r="P293" s="19" t="inlineStr">
        <is>
          <t>ja</t>
        </is>
      </c>
      <c r="Q293" s="19" t="n"/>
      <c r="R293" s="21" t="n"/>
      <c r="S293" s="21" t="n">
        <v>20</v>
      </c>
      <c r="T293" s="19" t="inlineStr">
        <is>
          <t>Fix</t>
        </is>
      </c>
      <c r="U293" s="19" t="inlineStr">
        <is>
          <t>ok</t>
        </is>
      </c>
      <c r="V293" s="22">
        <f>O293*S293</f>
        <v/>
      </c>
      <c r="W293" s="16" t="inlineStr">
        <is>
          <t>nur Abholung</t>
        </is>
      </c>
      <c r="X293" s="16" t="inlineStr">
        <is>
          <t>F-347</t>
        </is>
      </c>
      <c r="Y293" s="19" t="inlineStr">
        <is>
          <t>ja</t>
        </is>
      </c>
      <c r="Z293" s="19" t="inlineStr">
        <is>
          <t>verfügbar</t>
        </is>
      </c>
      <c r="AA293" s="19" t="inlineStr">
        <is>
          <t>Marpa Jansen</t>
        </is>
      </c>
      <c r="AB293" s="19" t="n"/>
      <c r="AC293" s="19" t="n"/>
      <c r="AD293" s="19" t="n"/>
      <c r="AE293" s="21" t="n"/>
      <c r="AF293" s="22">
        <f>IF(N293="","",N293*AE293)</f>
        <v/>
      </c>
      <c r="AG293" s="19" t="n"/>
      <c r="AH293" s="19" t="n"/>
      <c r="AI293" s="19" t="n"/>
      <c r="AJ293" s="19" t="n"/>
      <c r="AK293" s="19" t="n"/>
      <c r="AL293" s="19" t="n"/>
      <c r="AM293" s="18" t="inlineStr">
        <is>
          <t>div. Farben und Mengen</t>
        </is>
      </c>
      <c r="AN293" s="23" t="n"/>
    </row>
    <row r="294" ht="98.8" customHeight="1">
      <c r="A294" s="16" t="n"/>
      <c r="B294" s="16" t="inlineStr">
        <is>
          <t>BA08-08</t>
        </is>
      </c>
      <c r="C294" s="16" t="inlineStr">
        <is>
          <t>BA08</t>
        </is>
      </c>
      <c r="D294" s="16" t="inlineStr">
        <is>
          <t>Atelier</t>
        </is>
      </c>
      <c r="E294" s="16" t="inlineStr">
        <is>
          <t>Deko-Pilze auf Holzfuß</t>
        </is>
      </c>
      <c r="F294" s="17" t="n">
        <v>3</v>
      </c>
      <c r="G294" s="18" t="inlineStr">
        <is>
          <t>Dekopilze mit gedrechseltem Fuß aus Massivholz: zwei mit gehämmerter Metallkappe in Silberoptik, einer mit Kappe in Betonoptik.</t>
        </is>
      </c>
      <c r="H294" s="16" t="inlineStr">
        <is>
          <t>Deko</t>
        </is>
      </c>
      <c r="I294" s="16" t="n"/>
      <c r="J294" s="16" t="inlineStr">
        <is>
          <t>C</t>
        </is>
      </c>
      <c r="K294" s="16" t="inlineStr">
        <is>
          <t>Stück</t>
        </is>
      </c>
      <c r="L294" s="19" t="n"/>
      <c r="M294" s="16" t="inlineStr">
        <is>
          <t>gut</t>
        </is>
      </c>
      <c r="N294" s="17" t="n"/>
      <c r="O294" s="20">
        <f>F294-IF(N294="",0,N294)</f>
        <v/>
      </c>
      <c r="P294" s="19" t="inlineStr">
        <is>
          <t>ja</t>
        </is>
      </c>
      <c r="Q294" s="19" t="n"/>
      <c r="R294" s="21" t="n"/>
      <c r="S294" s="21" t="n">
        <v>18</v>
      </c>
      <c r="T294" s="19" t="inlineStr">
        <is>
          <t>Fix</t>
        </is>
      </c>
      <c r="U294" s="19" t="inlineStr">
        <is>
          <t>ok</t>
        </is>
      </c>
      <c r="V294" s="22">
        <f>O294*S294</f>
        <v/>
      </c>
      <c r="W294" s="16" t="inlineStr">
        <is>
          <t>nur Abholung</t>
        </is>
      </c>
      <c r="X294" s="16" t="inlineStr">
        <is>
          <t>F-349</t>
        </is>
      </c>
      <c r="Y294" s="19" t="inlineStr">
        <is>
          <t>ja</t>
        </is>
      </c>
      <c r="Z294" s="19" t="inlineStr">
        <is>
          <t>verfügbar</t>
        </is>
      </c>
      <c r="AA294" s="19" t="n"/>
      <c r="AB294" s="19" t="n"/>
      <c r="AC294" s="19" t="n"/>
      <c r="AD294" s="19" t="n"/>
      <c r="AE294" s="21" t="n"/>
      <c r="AF294" s="22">
        <f>IF(N294="","",N294*AE294)</f>
        <v/>
      </c>
      <c r="AG294" s="19" t="n"/>
      <c r="AH294" s="19" t="n"/>
      <c r="AI294" s="19" t="n"/>
      <c r="AJ294" s="19" t="n"/>
      <c r="AK294" s="19" t="n"/>
      <c r="AL294" s="19" t="n"/>
      <c r="AM294" s="18" t="n"/>
      <c r="AN294" s="23" t="n"/>
    </row>
    <row r="295" ht="98.8" customHeight="1">
      <c r="A295" s="16" t="n"/>
      <c r="B295" s="16" t="inlineStr">
        <is>
          <t>BA08-09</t>
        </is>
      </c>
      <c r="C295" s="16" t="inlineStr">
        <is>
          <t>BA08</t>
        </is>
      </c>
      <c r="D295" s="16" t="inlineStr">
        <is>
          <t>Atelier</t>
        </is>
      </c>
      <c r="E295" s="16" t="inlineStr">
        <is>
          <t>Bastelscheren im Betzold-Holzblock, Set</t>
        </is>
      </c>
      <c r="F295" s="17" t="n">
        <v>1</v>
      </c>
      <c r="G295" s="18" t="inlineStr">
        <is>
          <t>33 Kinder-Bastelscheren mit Kunststoffgriffen in gemischten Farben, dazu 2  Holzblöcke mit Steckbohrungen von Betzold als Ablage. Der Holzblock nimmt einen Teil der Scheren auf, die übrigen liegen dazu.</t>
        </is>
      </c>
      <c r="H295" s="16" t="inlineStr">
        <is>
          <t>Kita-Ausstattung</t>
        </is>
      </c>
      <c r="I295" s="16" t="n"/>
      <c r="J295" s="16" t="inlineStr">
        <is>
          <t>C</t>
        </is>
      </c>
      <c r="K295" s="16" t="inlineStr">
        <is>
          <t>Set</t>
        </is>
      </c>
      <c r="L295" s="19" t="n"/>
      <c r="M295" s="16" t="inlineStr">
        <is>
          <t>gebraucht</t>
        </is>
      </c>
      <c r="N295" s="17" t="n"/>
      <c r="O295" s="20">
        <f>F295-IF(N295="",0,N295)</f>
        <v/>
      </c>
      <c r="P295" s="19" t="inlineStr">
        <is>
          <t>ja</t>
        </is>
      </c>
      <c r="Q295" s="19" t="n"/>
      <c r="R295" s="21" t="n"/>
      <c r="S295" s="21" t="n">
        <v>35</v>
      </c>
      <c r="T295" s="19" t="inlineStr">
        <is>
          <t>Fix</t>
        </is>
      </c>
      <c r="U295" s="19" t="inlineStr">
        <is>
          <t>ok</t>
        </is>
      </c>
      <c r="V295" s="22">
        <f>O295*S295</f>
        <v/>
      </c>
      <c r="W295" s="16" t="inlineStr">
        <is>
          <t>nur Abholung</t>
        </is>
      </c>
      <c r="X295" s="16" t="inlineStr">
        <is>
          <t>F-350</t>
        </is>
      </c>
      <c r="Y295" s="19" t="inlineStr">
        <is>
          <t>ja</t>
        </is>
      </c>
      <c r="Z295" s="19" t="inlineStr">
        <is>
          <t>verfügbar</t>
        </is>
      </c>
      <c r="AA295" s="19" t="inlineStr">
        <is>
          <t>Betzold</t>
        </is>
      </c>
      <c r="AB295" s="19" t="n"/>
      <c r="AC295" s="19" t="n"/>
      <c r="AD295" s="19" t="n"/>
      <c r="AE295" s="21" t="n"/>
      <c r="AF295" s="22">
        <f>IF(N295="","",N295*AE295)</f>
        <v/>
      </c>
      <c r="AG295" s="19" t="n"/>
      <c r="AH295" s="19" t="n"/>
      <c r="AI295" s="19" t="n"/>
      <c r="AJ295" s="19" t="n"/>
      <c r="AK295" s="19" t="n"/>
      <c r="AL295" s="19" t="n"/>
      <c r="AM295" s="18" t="inlineStr">
        <is>
          <t>1 Set mit 33 Scheren, nur komplett abzugeben.</t>
        </is>
      </c>
      <c r="AN295" s="23" t="n"/>
    </row>
    <row r="296" ht="98.8" customHeight="1">
      <c r="A296" s="16" t="n"/>
      <c r="B296" s="16" t="inlineStr">
        <is>
          <t>BA08-10</t>
        </is>
      </c>
      <c r="C296" s="16" t="inlineStr">
        <is>
          <t>BA08</t>
        </is>
      </c>
      <c r="D296" s="16" t="inlineStr">
        <is>
          <t>Atelier</t>
        </is>
      </c>
      <c r="E296" s="16" t="inlineStr">
        <is>
          <t>Kunstpflanze Gras im weißen Topf</t>
        </is>
      </c>
      <c r="F296" s="17" t="n">
        <v>2</v>
      </c>
      <c r="G296" s="18" t="inlineStr">
        <is>
          <t>Künstliches Ziergras mit gedrehten Halmen in einem weißen Übertopf aus Metall mit durchbrochenem Spitzenrand.</t>
        </is>
      </c>
      <c r="H296" s="16" t="inlineStr">
        <is>
          <t>Deko</t>
        </is>
      </c>
      <c r="I296" s="16" t="n"/>
      <c r="J296" s="16" t="inlineStr">
        <is>
          <t>C</t>
        </is>
      </c>
      <c r="K296" s="16" t="inlineStr">
        <is>
          <t>Stück</t>
        </is>
      </c>
      <c r="L296" s="19" t="n"/>
      <c r="M296" s="16" t="inlineStr">
        <is>
          <t>gut</t>
        </is>
      </c>
      <c r="N296" s="17" t="n">
        <v>1</v>
      </c>
      <c r="O296" s="20">
        <f>F296-IF(N296="",0,N296)</f>
        <v/>
      </c>
      <c r="P296" s="19" t="inlineStr">
        <is>
          <t>ja</t>
        </is>
      </c>
      <c r="Q296" s="19" t="n"/>
      <c r="R296" s="21" t="n"/>
      <c r="S296" s="21" t="n">
        <v>15</v>
      </c>
      <c r="T296" s="19" t="inlineStr">
        <is>
          <t>Fix</t>
        </is>
      </c>
      <c r="U296" s="19" t="inlineStr">
        <is>
          <t>ok</t>
        </is>
      </c>
      <c r="V296" s="22">
        <f>O296*S296</f>
        <v/>
      </c>
      <c r="W296" s="16" t="inlineStr">
        <is>
          <t>nur Abholung</t>
        </is>
      </c>
      <c r="X296" s="16" t="inlineStr">
        <is>
          <t>F-351</t>
        </is>
      </c>
      <c r="Y296" s="19" t="inlineStr">
        <is>
          <t>ja</t>
        </is>
      </c>
      <c r="Z296" s="19" t="inlineStr">
        <is>
          <t>teilverkauft</t>
        </is>
      </c>
      <c r="AA296" s="19" t="n"/>
      <c r="AB296" s="19" t="n"/>
      <c r="AC296" s="19" t="inlineStr">
        <is>
          <t>Webkatalog</t>
        </is>
      </c>
      <c r="AD296" s="19" t="n"/>
      <c r="AE296" s="21" t="n">
        <v>15</v>
      </c>
      <c r="AF296" s="22">
        <f>IF(N296="","",N296*AE296)</f>
        <v/>
      </c>
      <c r="AG296" s="19" t="inlineStr">
        <is>
          <t>13.10.2026</t>
        </is>
      </c>
      <c r="AH296" s="19" t="inlineStr">
        <is>
          <t>Jil Mecke</t>
        </is>
      </c>
      <c r="AI296" s="19" t="inlineStr">
        <is>
          <t>4000115</t>
        </is>
      </c>
      <c r="AJ296" s="19" t="inlineStr">
        <is>
          <t>bezahlt</t>
        </is>
      </c>
      <c r="AK296" s="19" t="n"/>
      <c r="AL296" s="19" t="inlineStr">
        <is>
          <t>20.10.2026 13:45</t>
        </is>
      </c>
      <c r="AM296" s="18" t="n"/>
      <c r="AN296" s="23" t="n"/>
    </row>
    <row r="297" ht="98.8" customHeight="1">
      <c r="A297" s="16" t="n"/>
      <c r="B297" s="16" t="inlineStr">
        <is>
          <t>BA08-11</t>
        </is>
      </c>
      <c r="C297" s="16" t="inlineStr">
        <is>
          <t>BA08</t>
        </is>
      </c>
      <c r="D297" s="16" t="inlineStr">
        <is>
          <t>Atelier</t>
        </is>
      </c>
      <c r="E297" s="16" t="inlineStr">
        <is>
          <t>Bilderrahmen mit Zeichenwerkzeug</t>
        </is>
      </c>
      <c r="F297" s="17" t="n">
        <v>2</v>
      </c>
      <c r="G297" s="18" t="inlineStr">
        <is>
          <t>Zwei schwarze Rahmen hinter Glas, gepunkteter Hintergrund: einer mit Bleistift, Lineal und gefaltetem Papier, einer mit sechs Pinseln in verschiedenen Breiten. Passend für ein Atelier oder Arbeitszimmer.</t>
        </is>
      </c>
      <c r="H297" s="16" t="inlineStr">
        <is>
          <t>Deko</t>
        </is>
      </c>
      <c r="I297" s="16" t="n"/>
      <c r="J297" s="16" t="inlineStr">
        <is>
          <t>C</t>
        </is>
      </c>
      <c r="K297" s="16" t="inlineStr">
        <is>
          <t>Stück</t>
        </is>
      </c>
      <c r="L297" s="19" t="n"/>
      <c r="M297" s="16" t="inlineStr">
        <is>
          <t>gut</t>
        </is>
      </c>
      <c r="N297" s="17" t="n"/>
      <c r="O297" s="20">
        <f>F297-IF(N297="",0,N297)</f>
        <v/>
      </c>
      <c r="P297" s="19" t="inlineStr">
        <is>
          <t>ja</t>
        </is>
      </c>
      <c r="Q297" s="19" t="n"/>
      <c r="R297" s="21" t="n"/>
      <c r="S297" s="21" t="n">
        <v>25</v>
      </c>
      <c r="T297" s="19" t="inlineStr">
        <is>
          <t>Fix</t>
        </is>
      </c>
      <c r="U297" s="19" t="inlineStr">
        <is>
          <t>ok</t>
        </is>
      </c>
      <c r="V297" s="22">
        <f>O297*S297</f>
        <v/>
      </c>
      <c r="W297" s="16" t="inlineStr">
        <is>
          <t>nur Abholung</t>
        </is>
      </c>
      <c r="X297" s="16" t="inlineStr">
        <is>
          <t>F-352</t>
        </is>
      </c>
      <c r="Y297" s="19" t="inlineStr">
        <is>
          <t>ja</t>
        </is>
      </c>
      <c r="Z297" s="19" t="inlineStr">
        <is>
          <t>verfügbar</t>
        </is>
      </c>
      <c r="AA297" s="19" t="n"/>
      <c r="AB297" s="19" t="n"/>
      <c r="AC297" s="19" t="n"/>
      <c r="AD297" s="19" t="n"/>
      <c r="AE297" s="21" t="n"/>
      <c r="AF297" s="22">
        <f>IF(N297="","",N297*AE297)</f>
        <v/>
      </c>
      <c r="AG297" s="19" t="n"/>
      <c r="AH297" s="19" t="n"/>
      <c r="AI297" s="19" t="n"/>
      <c r="AJ297" s="19" t="n"/>
      <c r="AK297" s="19" t="n"/>
      <c r="AL297" s="19" t="n"/>
      <c r="AM297" s="18" t="n"/>
      <c r="AN297" s="23" t="n"/>
    </row>
    <row r="298" ht="98.8" customHeight="1">
      <c r="A298" s="16" t="n"/>
      <c r="B298" s="16" t="inlineStr">
        <is>
          <t>BA08-12</t>
        </is>
      </c>
      <c r="C298" s="16" t="inlineStr">
        <is>
          <t>BA08</t>
        </is>
      </c>
      <c r="D298" s="16" t="inlineStr">
        <is>
          <t>Atelier</t>
        </is>
      </c>
      <c r="E298" s="16" t="inlineStr">
        <is>
          <t>Wandregalbrett weiß</t>
        </is>
      </c>
      <c r="F298" s="17" t="n">
        <v>4</v>
      </c>
      <c r="G298" s="18" t="inlineStr">
        <is>
          <t>Schmales weißes Wandregalbrett mit vorderer Kante, zum Anschrauben.</t>
        </is>
      </c>
      <c r="H298" s="16" t="inlineStr">
        <is>
          <t>Möbel</t>
        </is>
      </c>
      <c r="I298" s="16" t="inlineStr">
        <is>
          <t>BU02-08</t>
        </is>
      </c>
      <c r="J298" s="16" t="inlineStr">
        <is>
          <t>C</t>
        </is>
      </c>
      <c r="K298" s="16" t="inlineStr">
        <is>
          <t>Stück</t>
        </is>
      </c>
      <c r="L298" s="19" t="n"/>
      <c r="M298" s="16" t="inlineStr">
        <is>
          <t>gebraucht</t>
        </is>
      </c>
      <c r="N298" s="17" t="n"/>
      <c r="O298" s="20">
        <f>F298-IF(N298="",0,N298)</f>
        <v/>
      </c>
      <c r="P298" s="19" t="inlineStr">
        <is>
          <t>ja</t>
        </is>
      </c>
      <c r="Q298" s="19" t="n"/>
      <c r="R298" s="21" t="n"/>
      <c r="S298" s="21" t="n">
        <v>15</v>
      </c>
      <c r="T298" s="19" t="inlineStr">
        <is>
          <t>Fix</t>
        </is>
      </c>
      <c r="U298" s="19" t="inlineStr">
        <is>
          <t>ok</t>
        </is>
      </c>
      <c r="V298" s="22">
        <f>O298*S298</f>
        <v/>
      </c>
      <c r="W298" s="16" t="inlineStr">
        <is>
          <t>nur Abholung</t>
        </is>
      </c>
      <c r="X298" s="16" t="inlineStr">
        <is>
          <t>F-353</t>
        </is>
      </c>
      <c r="Y298" s="19" t="inlineStr">
        <is>
          <t>ja</t>
        </is>
      </c>
      <c r="Z298" s="19" t="inlineStr">
        <is>
          <t>verfügbar</t>
        </is>
      </c>
      <c r="AA298" s="19" t="n"/>
      <c r="AB298" s="19" t="n"/>
      <c r="AC298" s="19" t="n"/>
      <c r="AD298" s="19" t="n"/>
      <c r="AE298" s="21" t="n"/>
      <c r="AF298" s="22">
        <f>IF(N298="","",N298*AE298)</f>
        <v/>
      </c>
      <c r="AG298" s="19" t="n"/>
      <c r="AH298" s="19" t="n"/>
      <c r="AI298" s="19" t="n"/>
      <c r="AJ298" s="19" t="n"/>
      <c r="AK298" s="19" t="n"/>
      <c r="AL298" s="19" t="n"/>
      <c r="AM298" s="18" t="n"/>
      <c r="AN298" s="23" t="inlineStr">
        <is>
          <t>Zusammengefasste Position über zwei Räume – Post-it-Nummer: BU02-08. Frueherer Mengenhinweis: 4 Bretter insgesamt: 2 im Atelier (BA08-12) und 2 im Flur 2 im Untergeschoss des Bestandsgebäudes (BU02-08). Die blauen Becher auf dem Foto gehören nicht dazu.</t>
        </is>
      </c>
    </row>
    <row r="299" ht="98.8" customHeight="1">
      <c r="A299" s="16" t="n"/>
      <c r="B299" s="16" t="inlineStr">
        <is>
          <t>BU01-01</t>
        </is>
      </c>
      <c r="C299" s="16" t="inlineStr">
        <is>
          <t>BU01</t>
        </is>
      </c>
      <c r="D299" s="16" t="inlineStr">
        <is>
          <t>Flur</t>
        </is>
      </c>
      <c r="E299" s="16" t="inlineStr">
        <is>
          <t>Hausbett Buche massiv</t>
        </is>
      </c>
      <c r="F299" s="17" t="n">
        <v>1</v>
      </c>
      <c r="G299" s="18" t="inlineStr">
        <is>
          <t>Kinderbett in Hausform aus massiver Buche, natur geölt, mit Dachgiebel und umlaufendem Rahmen. Einschließlich Matratze, ohne Kissen 160x85 Höhe 130cm</t>
        </is>
      </c>
      <c r="H299" s="16" t="inlineStr">
        <is>
          <t>Kita-Ausstattung</t>
        </is>
      </c>
      <c r="I299" s="16" t="n"/>
      <c r="J299" s="16" t="inlineStr">
        <is>
          <t>A</t>
        </is>
      </c>
      <c r="K299" s="16" t="inlineStr">
        <is>
          <t>Stück</t>
        </is>
      </c>
      <c r="L299" s="19" t="n"/>
      <c r="M299" s="16" t="inlineStr">
        <is>
          <t>gut</t>
        </is>
      </c>
      <c r="N299" s="17" t="n"/>
      <c r="O299" s="20">
        <f>F299-IF(N299="",0,N299)</f>
        <v/>
      </c>
      <c r="P299" s="19" t="inlineStr">
        <is>
          <t>ja</t>
        </is>
      </c>
      <c r="Q299" s="19" t="n"/>
      <c r="R299" s="21" t="n"/>
      <c r="S299" s="21" t="n">
        <v>220</v>
      </c>
      <c r="T299" s="19" t="inlineStr">
        <is>
          <t>VHB</t>
        </is>
      </c>
      <c r="U299" s="19" t="inlineStr">
        <is>
          <t>ok</t>
        </is>
      </c>
      <c r="V299" s="22">
        <f>O299*S299</f>
        <v/>
      </c>
      <c r="W299" s="16" t="inlineStr">
        <is>
          <t>nur Abholung</t>
        </is>
      </c>
      <c r="X299" s="16" t="inlineStr">
        <is>
          <t>F-356</t>
        </is>
      </c>
      <c r="Y299" s="19" t="inlineStr">
        <is>
          <t>ja</t>
        </is>
      </c>
      <c r="Z299" s="19" t="inlineStr">
        <is>
          <t>verfügbar</t>
        </is>
      </c>
      <c r="AA299" s="19" t="n"/>
      <c r="AB299" s="19" t="inlineStr">
        <is>
          <t>Schlafen und Wickeln</t>
        </is>
      </c>
      <c r="AC299" s="19" t="n"/>
      <c r="AD299" s="19" t="n"/>
      <c r="AE299" s="21" t="n"/>
      <c r="AF299" s="22">
        <f>IF(N299="","",N299*AE299)</f>
        <v/>
      </c>
      <c r="AG299" s="19" t="n"/>
      <c r="AH299" s="19" t="n"/>
      <c r="AI299" s="19" t="n"/>
      <c r="AJ299" s="19" t="n"/>
      <c r="AK299" s="19" t="n"/>
      <c r="AL299" s="19" t="n"/>
      <c r="AM299" s="18" t="inlineStr">
        <is>
          <t>1 Bett einschließlich Matratze, Kissen</t>
        </is>
      </c>
      <c r="AN299" s="23" t="n"/>
    </row>
    <row r="300" ht="98.8" customHeight="1">
      <c r="A300" s="16" t="n"/>
      <c r="B300" s="16" t="inlineStr">
        <is>
          <t>BU01-02</t>
        </is>
      </c>
      <c r="C300" s="16" t="inlineStr">
        <is>
          <t>BU01</t>
        </is>
      </c>
      <c r="D300" s="16" t="inlineStr">
        <is>
          <t>Flur</t>
        </is>
      </c>
      <c r="E300" s="16" t="inlineStr">
        <is>
          <t>IKEA DUKTIG Spielküche klein mit Mikrowelle</t>
        </is>
      </c>
      <c r="F300" s="17" t="n">
        <v>1</v>
      </c>
      <c r="G300" s="18" t="inlineStr">
        <is>
          <t>IKEA DUKTIG Kleine Spielküche aus Birke-Multiplex mit weißen Fronten: Aufsatz mit Mikrowelle und zwei offenen Fächern, Arbeitsplatte mit Kochfeld, Spülbecken und Wasserhahn, darunter Backofen mit Sichtfenster und ein Schrank. 72x40cm</t>
        </is>
      </c>
      <c r="H300" s="16" t="inlineStr">
        <is>
          <t>Kita-Ausstattung</t>
        </is>
      </c>
      <c r="I300" s="16" t="n"/>
      <c r="J300" s="16" t="inlineStr">
        <is>
          <t>B</t>
        </is>
      </c>
      <c r="K300" s="16" t="inlineStr">
        <is>
          <t>Stück</t>
        </is>
      </c>
      <c r="L300" s="19" t="n"/>
      <c r="M300" s="16" t="inlineStr">
        <is>
          <t>gebraucht</t>
        </is>
      </c>
      <c r="N300" s="17" t="n"/>
      <c r="O300" s="20">
        <f>F300-IF(N300="",0,N300)</f>
        <v/>
      </c>
      <c r="P300" s="19" t="inlineStr">
        <is>
          <t>ja</t>
        </is>
      </c>
      <c r="Q300" s="19" t="inlineStr">
        <is>
          <t>670006</t>
        </is>
      </c>
      <c r="R300" s="21" t="n">
        <v>249.99</v>
      </c>
      <c r="S300" s="21" t="n">
        <v>45</v>
      </c>
      <c r="T300" s="19" t="inlineStr">
        <is>
          <t>Fix</t>
        </is>
      </c>
      <c r="U300" s="19" t="inlineStr">
        <is>
          <t>ok</t>
        </is>
      </c>
      <c r="V300" s="22">
        <f>O300*S300</f>
        <v/>
      </c>
      <c r="W300" s="16" t="inlineStr">
        <is>
          <t>nur Abholung</t>
        </is>
      </c>
      <c r="X300" s="16" t="inlineStr">
        <is>
          <t>F-355</t>
        </is>
      </c>
      <c r="Y300" s="19" t="inlineStr">
        <is>
          <t>ja</t>
        </is>
      </c>
      <c r="Z300" s="19" t="inlineStr">
        <is>
          <t>verfügbar</t>
        </is>
      </c>
      <c r="AA300" s="19" t="inlineStr">
        <is>
          <t>IKEA</t>
        </is>
      </c>
      <c r="AB300" s="19" t="inlineStr">
        <is>
          <t>Rollenspiel</t>
        </is>
      </c>
      <c r="AC300" s="19" t="n"/>
      <c r="AD300" s="19" t="n"/>
      <c r="AE300" s="21" t="n"/>
      <c r="AF300" s="22">
        <f>IF(N300="","",N300*AE300)</f>
        <v/>
      </c>
      <c r="AG300" s="19" t="n"/>
      <c r="AH300" s="19" t="n"/>
      <c r="AI300" s="19" t="n"/>
      <c r="AJ300" s="19" t="n"/>
      <c r="AK300" s="19" t="n"/>
      <c r="AL300" s="19" t="n"/>
      <c r="AM300" s="18" t="n"/>
      <c r="AN300" s="23" t="inlineStr">
        <is>
          <t>Weitere Spielküchen stehen unter NU03-03, NU07-03, BA03-02 und BU02-05.</t>
        </is>
      </c>
    </row>
    <row r="301" ht="98.8" customHeight="1">
      <c r="A301" s="16" t="n"/>
      <c r="B301" s="16" t="inlineStr">
        <is>
          <t>BU01-04</t>
        </is>
      </c>
      <c r="C301" s="16" t="inlineStr">
        <is>
          <t>BU01</t>
        </is>
      </c>
      <c r="D301" s="16" t="inlineStr">
        <is>
          <t>Flur</t>
        </is>
      </c>
      <c r="E301" s="16" t="inlineStr">
        <is>
          <t>IKEA Trofast Gestell Kiefer mit sechs Wannen</t>
        </is>
      </c>
      <c r="F301" s="17" t="n">
        <v>1</v>
      </c>
      <c r="G301" s="18" t="inlineStr">
        <is>
          <t>IKEA Trofast Gestell aus Kiefer massiv mit sechs weißen Kunststoffwannen in zwei Reihen, als Spielzeugaufbewahrung genutzt.</t>
        </is>
      </c>
      <c r="H301" s="16" t="inlineStr">
        <is>
          <t>Kita-Ausstattung</t>
        </is>
      </c>
      <c r="I301" s="16" t="n"/>
      <c r="J301" s="16" t="inlineStr">
        <is>
          <t>B</t>
        </is>
      </c>
      <c r="K301" s="16" t="inlineStr">
        <is>
          <t>Stück</t>
        </is>
      </c>
      <c r="L301" s="19" t="n"/>
      <c r="M301" s="16" t="inlineStr">
        <is>
          <t>gebraucht</t>
        </is>
      </c>
      <c r="N301" s="17" t="n">
        <v>1</v>
      </c>
      <c r="O301" s="20">
        <f>F301-IF(N301="",0,N301)</f>
        <v/>
      </c>
      <c r="P301" s="19" t="inlineStr">
        <is>
          <t>ja</t>
        </is>
      </c>
      <c r="Q301" s="19" t="n"/>
      <c r="R301" s="21" t="n"/>
      <c r="S301" s="21" t="n">
        <v>55</v>
      </c>
      <c r="T301" s="19" t="inlineStr">
        <is>
          <t>Fix</t>
        </is>
      </c>
      <c r="U301" s="19" t="inlineStr">
        <is>
          <t>ok</t>
        </is>
      </c>
      <c r="V301" s="22">
        <f>O301*S301</f>
        <v/>
      </c>
      <c r="W301" s="16" t="inlineStr">
        <is>
          <t>nur Abholung</t>
        </is>
      </c>
      <c r="X301" s="16" t="inlineStr">
        <is>
          <t>F-358</t>
        </is>
      </c>
      <c r="Y301" s="19" t="inlineStr">
        <is>
          <t>ja</t>
        </is>
      </c>
      <c r="Z301" s="19" t="inlineStr">
        <is>
          <t>verkauft</t>
        </is>
      </c>
      <c r="AA301" s="19" t="inlineStr">
        <is>
          <t>IKEA</t>
        </is>
      </c>
      <c r="AB301" s="19" t="n"/>
      <c r="AC301" s="19" t="inlineStr">
        <is>
          <t>Webkatalog</t>
        </is>
      </c>
      <c r="AD301" s="19" t="n"/>
      <c r="AE301" s="21" t="n">
        <v>55</v>
      </c>
      <c r="AF301" s="22">
        <f>IF(N301="","",N301*AE301)</f>
        <v/>
      </c>
      <c r="AG301" s="19" t="inlineStr">
        <is>
          <t>16.10.2026</t>
        </is>
      </c>
      <c r="AH301" s="19" t="inlineStr">
        <is>
          <t>Zeynep Naffati</t>
        </is>
      </c>
      <c r="AI301" s="19" t="inlineStr">
        <is>
          <t>4000127</t>
        </is>
      </c>
      <c r="AJ301" s="19" t="inlineStr">
        <is>
          <t>bezahlt</t>
        </is>
      </c>
      <c r="AK301" s="19" t="n"/>
      <c r="AL301" s="19" t="inlineStr">
        <is>
          <t>abgeholt 19.10.2026</t>
        </is>
      </c>
      <c r="AM301" s="18" t="inlineStr">
        <is>
          <t>ohne Inhalt</t>
        </is>
      </c>
      <c r="AN301" s="23" t="n"/>
    </row>
    <row r="302" ht="98.8" customHeight="1">
      <c r="A302" s="16" t="n"/>
      <c r="B302" s="16" t="inlineStr">
        <is>
          <t>BU01-05</t>
        </is>
      </c>
      <c r="C302" s="16" t="inlineStr">
        <is>
          <t>BU01</t>
        </is>
      </c>
      <c r="D302" s="16" t="inlineStr">
        <is>
          <t>Flur</t>
        </is>
      </c>
      <c r="E302" s="16" t="inlineStr">
        <is>
          <t>IKEA Småstad Bank  weiß</t>
        </is>
      </c>
      <c r="F302" s="17" t="n">
        <v>2</v>
      </c>
      <c r="G302" s="18" t="inlineStr">
        <is>
          <t>IKEA Bank in Weiß mit Seitenwangen, Etikett an der Unterseite: Småstad, 804.335.42.Platte mit einer Schutzfolie belegt. 90x50x 50cm hoch</t>
        </is>
      </c>
      <c r="H302" s="16" t="inlineStr">
        <is>
          <t>Kita-Ausstattung</t>
        </is>
      </c>
      <c r="I302" s="16" t="n"/>
      <c r="J302" s="16" t="inlineStr">
        <is>
          <t>B</t>
        </is>
      </c>
      <c r="K302" s="16" t="inlineStr">
        <is>
          <t>Stück</t>
        </is>
      </c>
      <c r="L302" s="19" t="n"/>
      <c r="M302" s="16" t="inlineStr">
        <is>
          <t>stark gebraucht</t>
        </is>
      </c>
      <c r="N302" s="17" t="n"/>
      <c r="O302" s="20">
        <f>F302-IF(N302="",0,N302)</f>
        <v/>
      </c>
      <c r="P302" s="19" t="inlineStr">
        <is>
          <t>ja</t>
        </is>
      </c>
      <c r="Q302" s="19" t="n"/>
      <c r="R302" s="21" t="n"/>
      <c r="S302" s="21" t="n">
        <v>15</v>
      </c>
      <c r="T302" s="19" t="inlineStr">
        <is>
          <t>Fix</t>
        </is>
      </c>
      <c r="U302" s="19" t="inlineStr">
        <is>
          <t>ok</t>
        </is>
      </c>
      <c r="V302" s="22">
        <f>O302*S302</f>
        <v/>
      </c>
      <c r="W302" s="16" t="inlineStr">
        <is>
          <t>nur Abholung</t>
        </is>
      </c>
      <c r="X302" s="16" t="inlineStr">
        <is>
          <t>F-359</t>
        </is>
      </c>
      <c r="Y302" s="19" t="inlineStr">
        <is>
          <t>ja</t>
        </is>
      </c>
      <c r="Z302" s="19" t="inlineStr">
        <is>
          <t>verfügbar</t>
        </is>
      </c>
      <c r="AA302" s="19" t="inlineStr">
        <is>
          <t>IKEA</t>
        </is>
      </c>
      <c r="AB302" s="19" t="n"/>
      <c r="AC302" s="19" t="n"/>
      <c r="AD302" s="19" t="n"/>
      <c r="AE302" s="21" t="n"/>
      <c r="AF302" s="22">
        <f>IF(N302="","",N302*AE302)</f>
        <v/>
      </c>
      <c r="AG302" s="19" t="n"/>
      <c r="AH302" s="19" t="n"/>
      <c r="AI302" s="19" t="n"/>
      <c r="AJ302" s="19" t="n"/>
      <c r="AK302" s="19" t="n"/>
      <c r="AL302" s="19" t="n"/>
      <c r="AM302" s="18" t="n"/>
      <c r="AN302" s="23" t="inlineStr">
        <is>
          <t>Das Etikett ist auf Foto F-360 zu sehen.</t>
        </is>
      </c>
    </row>
    <row r="303" ht="98.8" customHeight="1">
      <c r="A303" s="16" t="n"/>
      <c r="B303" s="16" t="inlineStr">
        <is>
          <t>BU01-06</t>
        </is>
      </c>
      <c r="C303" s="16" t="inlineStr">
        <is>
          <t>BU01</t>
        </is>
      </c>
      <c r="D303" s="16" t="inlineStr">
        <is>
          <t>Flur</t>
        </is>
      </c>
      <c r="E303" s="16" t="inlineStr">
        <is>
          <t>Wanddeko Lama, Steckwand</t>
        </is>
      </c>
      <c r="F303" s="17" t="n">
        <v>3</v>
      </c>
      <c r="G303" s="18" t="inlineStr">
        <is>
          <t>Wandelement in Lamaform aus weiß lackiertem Holz mit grauen Ohren, Gesicht und Füßen, durchgehend gelocht zum Einstecken von Haken oder Stäben.</t>
        </is>
      </c>
      <c r="H303" s="16" t="inlineStr">
        <is>
          <t>Deko</t>
        </is>
      </c>
      <c r="I303" s="16" t="inlineStr">
        <is>
          <t>BU02-13</t>
        </is>
      </c>
      <c r="J303" s="16" t="inlineStr">
        <is>
          <t>C</t>
        </is>
      </c>
      <c r="K303" s="16" t="inlineStr">
        <is>
          <t>Stück</t>
        </is>
      </c>
      <c r="L303" s="19" t="n"/>
      <c r="M303" s="16" t="inlineStr">
        <is>
          <t>gut</t>
        </is>
      </c>
      <c r="N303" s="17" t="n">
        <v>1</v>
      </c>
      <c r="O303" s="20">
        <f>F303-IF(N303="",0,N303)</f>
        <v/>
      </c>
      <c r="P303" s="19" t="inlineStr">
        <is>
          <t>ja</t>
        </is>
      </c>
      <c r="Q303" s="19" t="n"/>
      <c r="R303" s="21" t="n"/>
      <c r="S303" s="21" t="n">
        <v>25</v>
      </c>
      <c r="T303" s="19" t="inlineStr">
        <is>
          <t>Fix</t>
        </is>
      </c>
      <c r="U303" s="19" t="inlineStr">
        <is>
          <t>ok</t>
        </is>
      </c>
      <c r="V303" s="22">
        <f>O303*S303</f>
        <v/>
      </c>
      <c r="W303" s="16" t="inlineStr">
        <is>
          <t>nur Abholung</t>
        </is>
      </c>
      <c r="X303" s="16" t="inlineStr">
        <is>
          <t>F-361</t>
        </is>
      </c>
      <c r="Y303" s="19" t="inlineStr">
        <is>
          <t>ja</t>
        </is>
      </c>
      <c r="Z303" s="19" t="inlineStr">
        <is>
          <t>teilverkauft</t>
        </is>
      </c>
      <c r="AA303" s="19" t="n"/>
      <c r="AB303" s="19" t="n"/>
      <c r="AC303" s="19" t="inlineStr">
        <is>
          <t>Webkatalog</t>
        </is>
      </c>
      <c r="AD303" s="19" t="n"/>
      <c r="AE303" s="21" t="n">
        <v>25</v>
      </c>
      <c r="AF303" s="22">
        <f>IF(N303="","",N303*AE303)</f>
        <v/>
      </c>
      <c r="AG303" s="19" t="inlineStr">
        <is>
          <t>19.10.2026</t>
        </is>
      </c>
      <c r="AH303" s="19" t="inlineStr">
        <is>
          <t>Sandra Ziegler</t>
        </is>
      </c>
      <c r="AI303" s="19" t="inlineStr">
        <is>
          <t>4000124</t>
        </is>
      </c>
      <c r="AJ303" s="19" t="inlineStr">
        <is>
          <t>bezahlt</t>
        </is>
      </c>
      <c r="AK303" s="19" t="n"/>
      <c r="AL303" s="19" t="inlineStr">
        <is>
          <t>20.10.2026 14:15</t>
        </is>
      </c>
      <c r="AM303" s="18" t="n"/>
      <c r="AN303" s="23" t="inlineStr">
        <is>
          <t>Zusammengefasste Position über zwei Räume – Post-it-Nummer: BU02-13. Frueherer Mengenhinweis: 3 Stück insgesamt: 2 im Flur 1 (BU01-06) und 1 im Flur 2 (BU02-13), beide im Untergeschoss des Bestandsgebäudes. Abgebildet ist eines davon.</t>
        </is>
      </c>
    </row>
    <row r="304" ht="98.8" customHeight="1">
      <c r="A304" s="16" t="n"/>
      <c r="B304" s="16" t="inlineStr">
        <is>
          <t>BU01-07</t>
        </is>
      </c>
      <c r="C304" s="16" t="inlineStr">
        <is>
          <t>BU01</t>
        </is>
      </c>
      <c r="D304" s="16" t="inlineStr">
        <is>
          <t>Flur</t>
        </is>
      </c>
      <c r="E304" s="16" t="inlineStr">
        <is>
          <t>IKEA Grua Wandspiegel, schwarzer Rahmen</t>
        </is>
      </c>
      <c r="F304" s="17" t="n">
        <v>1</v>
      </c>
      <c r="G304" s="18" t="inlineStr">
        <is>
          <t>Wandspiegel mit schmalem schwarzem Rahmen und abgerundeten Ecken. Etikett auf der Rückseite: Grua, IKEA.</t>
        </is>
      </c>
      <c r="H304" s="16" t="inlineStr">
        <is>
          <t>Deko</t>
        </is>
      </c>
      <c r="I304" s="16" t="n"/>
      <c r="J304" s="16" t="inlineStr">
        <is>
          <t>C</t>
        </is>
      </c>
      <c r="K304" s="16" t="inlineStr">
        <is>
          <t>Stück</t>
        </is>
      </c>
      <c r="L304" s="19" t="n"/>
      <c r="M304" s="16" t="inlineStr">
        <is>
          <t>gut</t>
        </is>
      </c>
      <c r="N304" s="17" t="n"/>
      <c r="O304" s="20">
        <f>F304-IF(N304="",0,N304)</f>
        <v/>
      </c>
      <c r="P304" s="19" t="inlineStr">
        <is>
          <t>ja</t>
        </is>
      </c>
      <c r="Q304" s="19" t="n"/>
      <c r="R304" s="21" t="n"/>
      <c r="S304" s="21" t="n">
        <v>25</v>
      </c>
      <c r="T304" s="19" t="inlineStr">
        <is>
          <t>Fix</t>
        </is>
      </c>
      <c r="U304" s="19" t="inlineStr">
        <is>
          <t>ok</t>
        </is>
      </c>
      <c r="V304" s="22">
        <f>O304*S304</f>
        <v/>
      </c>
      <c r="W304" s="16" t="inlineStr">
        <is>
          <t>nur Abholung</t>
        </is>
      </c>
      <c r="X304" s="16" t="inlineStr">
        <is>
          <t>F-362</t>
        </is>
      </c>
      <c r="Y304" s="19" t="inlineStr">
        <is>
          <t>ja</t>
        </is>
      </c>
      <c r="Z304" s="19" t="inlineStr">
        <is>
          <t>verfügbar</t>
        </is>
      </c>
      <c r="AA304" s="19" t="inlineStr">
        <is>
          <t>IKEA</t>
        </is>
      </c>
      <c r="AB304" s="19" t="n"/>
      <c r="AC304" s="19" t="n"/>
      <c r="AD304" s="19" t="n"/>
      <c r="AE304" s="21" t="n"/>
      <c r="AF304" s="22">
        <f>IF(N304="","",N304*AE304)</f>
        <v/>
      </c>
      <c r="AG304" s="19" t="n"/>
      <c r="AH304" s="19" t="n"/>
      <c r="AI304" s="19" t="n"/>
      <c r="AJ304" s="19" t="n"/>
      <c r="AK304" s="19" t="n"/>
      <c r="AL304" s="19" t="n"/>
      <c r="AM304" s="18" t="n"/>
      <c r="AN304" s="23" t="inlineStr">
        <is>
          <t>Das Etikett ist auf Foto F-363 zu sehen.</t>
        </is>
      </c>
    </row>
    <row r="305" ht="98.8" customHeight="1">
      <c r="A305" s="16" t="n"/>
      <c r="B305" s="16" t="inlineStr">
        <is>
          <t>BU02-01</t>
        </is>
      </c>
      <c r="C305" s="16" t="inlineStr">
        <is>
          <t>BU02</t>
        </is>
      </c>
      <c r="D305" s="16" t="inlineStr">
        <is>
          <t>Flur</t>
        </is>
      </c>
      <c r="E305" s="16" t="inlineStr">
        <is>
          <t>Hausbett Holz natur mit Stoffdach</t>
        </is>
      </c>
      <c r="F305" s="17" t="n">
        <v>1</v>
      </c>
      <c r="G305" s="18" t="inlineStr">
        <is>
          <t>Bodenbett in Hausform aus hellem Massivholz mit vier Pfosten und aufgelegtem Stoffdach in Creme mit schwarzer Zackenkante und aufgesticktem Wolkenmotiv. Einschließlich Matratze. 150x80x 130cm hoch mit weißer Rückwand</t>
        </is>
      </c>
      <c r="H305" s="16" t="inlineStr">
        <is>
          <t>Kita-Ausstattung</t>
        </is>
      </c>
      <c r="I305" s="16" t="n"/>
      <c r="J305" s="16" t="inlineStr">
        <is>
          <t>A</t>
        </is>
      </c>
      <c r="K305" s="16" t="inlineStr">
        <is>
          <t>Stück</t>
        </is>
      </c>
      <c r="L305" s="19" t="n"/>
      <c r="M305" s="16" t="inlineStr">
        <is>
          <t>gut</t>
        </is>
      </c>
      <c r="N305" s="17" t="n"/>
      <c r="O305" s="20">
        <f>F305-IF(N305="",0,N305)</f>
        <v/>
      </c>
      <c r="P305" s="19" t="inlineStr">
        <is>
          <t>ja</t>
        </is>
      </c>
      <c r="Q305" s="19" t="inlineStr">
        <is>
          <t>690004</t>
        </is>
      </c>
      <c r="R305" s="21" t="n">
        <v>554</v>
      </c>
      <c r="S305" s="21" t="n">
        <v>200</v>
      </c>
      <c r="T305" s="19" t="inlineStr">
        <is>
          <t>VHB</t>
        </is>
      </c>
      <c r="U305" s="19" t="inlineStr">
        <is>
          <t>ok</t>
        </is>
      </c>
      <c r="V305" s="22">
        <f>O305*S305</f>
        <v/>
      </c>
      <c r="W305" s="16" t="inlineStr">
        <is>
          <t>nur Abholung</t>
        </is>
      </c>
      <c r="X305" s="16" t="inlineStr">
        <is>
          <t>F-365</t>
        </is>
      </c>
      <c r="Y305" s="19" t="inlineStr">
        <is>
          <t>ja</t>
        </is>
      </c>
      <c r="Z305" s="19" t="inlineStr">
        <is>
          <t>verfügbar</t>
        </is>
      </c>
      <c r="AA305" s="19" t="n"/>
      <c r="AB305" s="19" t="inlineStr">
        <is>
          <t>Schlafen und Wickeln</t>
        </is>
      </c>
      <c r="AC305" s="19" t="n"/>
      <c r="AD305" s="19" t="n"/>
      <c r="AE305" s="21" t="n"/>
      <c r="AF305" s="22">
        <f>IF(N305="","",N305*AE305)</f>
        <v/>
      </c>
      <c r="AG305" s="19" t="n"/>
      <c r="AH305" s="19" t="n"/>
      <c r="AI305" s="19" t="n"/>
      <c r="AJ305" s="19" t="n"/>
      <c r="AK305" s="19" t="n"/>
      <c r="AL305" s="19" t="n"/>
      <c r="AM305" s="18" t="inlineStr">
        <is>
          <t>mit Stoffdach und Matratze.</t>
        </is>
      </c>
      <c r="AN305" s="23" t="inlineStr">
        <is>
          <t>Weitere Hausbetten stehen unter BU01-01 und NU07-01.</t>
        </is>
      </c>
    </row>
    <row r="306" ht="98.8" customHeight="1">
      <c r="A306" s="16" t="n"/>
      <c r="B306" s="16" t="inlineStr">
        <is>
          <t>BU02-02</t>
        </is>
      </c>
      <c r="C306" s="16" t="inlineStr">
        <is>
          <t>BU02</t>
        </is>
      </c>
      <c r="D306" s="16" t="inlineStr">
        <is>
          <t>Flur</t>
        </is>
      </c>
      <c r="E306" s="16" t="inlineStr">
        <is>
          <t>Nachtlicht Marienkäfer, schwarz</t>
        </is>
      </c>
      <c r="F306" s="17" t="n">
        <v>2</v>
      </c>
      <c r="G306" s="18" t="inlineStr">
        <is>
          <t>Steckdosen-Nachtlicht in Marienkäferform aus schwarzem Kunststoff mit geprägten Punkten und Fühlern.</t>
        </is>
      </c>
      <c r="H306" s="16" t="inlineStr">
        <is>
          <t>Leuchten</t>
        </is>
      </c>
      <c r="I306" s="16" t="n"/>
      <c r="J306" s="16" t="inlineStr">
        <is>
          <t>C</t>
        </is>
      </c>
      <c r="K306" s="16" t="inlineStr">
        <is>
          <t>Stück</t>
        </is>
      </c>
      <c r="L306" s="19" t="n"/>
      <c r="M306" s="16" t="inlineStr">
        <is>
          <t>gut</t>
        </is>
      </c>
      <c r="N306" s="17" t="n"/>
      <c r="O306" s="20">
        <f>F306-IF(N306="",0,N306)</f>
        <v/>
      </c>
      <c r="P306" s="19" t="inlineStr">
        <is>
          <t>ja</t>
        </is>
      </c>
      <c r="Q306" s="19" t="n"/>
      <c r="R306" s="21" t="n"/>
      <c r="S306" s="21" t="n">
        <v>15</v>
      </c>
      <c r="T306" s="19" t="inlineStr">
        <is>
          <t>Fix</t>
        </is>
      </c>
      <c r="U306" s="19" t="inlineStr">
        <is>
          <t>ok</t>
        </is>
      </c>
      <c r="V306" s="22">
        <f>O306*S306</f>
        <v/>
      </c>
      <c r="W306" s="16" t="inlineStr">
        <is>
          <t>nur Abholung</t>
        </is>
      </c>
      <c r="X306" s="16" t="inlineStr">
        <is>
          <t>F-366</t>
        </is>
      </c>
      <c r="Y306" s="19" t="inlineStr">
        <is>
          <t>ja</t>
        </is>
      </c>
      <c r="Z306" s="19" t="inlineStr">
        <is>
          <t>verfügbar</t>
        </is>
      </c>
      <c r="AA306" s="19" t="n"/>
      <c r="AB306" s="19" t="n"/>
      <c r="AC306" s="19" t="n"/>
      <c r="AD306" s="19" t="n"/>
      <c r="AE306" s="21" t="n"/>
      <c r="AF306" s="22">
        <f>IF(N306="","",N306*AE306)</f>
        <v/>
      </c>
      <c r="AG306" s="19" t="n"/>
      <c r="AH306" s="19" t="n"/>
      <c r="AI306" s="19" t="n"/>
      <c r="AJ306" s="19" t="n"/>
      <c r="AK306" s="19" t="n"/>
      <c r="AL306" s="19" t="n"/>
      <c r="AM306" s="18" t="n"/>
      <c r="AN306" s="23" t="n"/>
    </row>
    <row r="307" ht="98.8" customHeight="1">
      <c r="A307" s="16" t="n"/>
      <c r="B307" s="16" t="inlineStr">
        <is>
          <t>BU02-03</t>
        </is>
      </c>
      <c r="C307" s="16" t="inlineStr">
        <is>
          <t>BU02</t>
        </is>
      </c>
      <c r="D307" s="16" t="inlineStr">
        <is>
          <t>Flur</t>
        </is>
      </c>
      <c r="E307" s="16" t="inlineStr">
        <is>
          <t>Kindertisch weiß, oval, aus vier Segmenten</t>
        </is>
      </c>
      <c r="F307" s="17" t="n">
        <v>1</v>
      </c>
      <c r="G307" s="18" t="inlineStr">
        <is>
          <t>Vier Tischsegmente mit weißer Platte und Multiplex-Kante auf verchromten Rundfüßen in Kinderhöhe: zwei halbrunde Endstücke und zwei Mittelstücke. Zusammengestellt ergeben sie einen großen ovalen Gruppentisch, einzeln sind sie frei kombinierbar. 50cm tief pro Element</t>
        </is>
      </c>
      <c r="H307" s="16" t="inlineStr">
        <is>
          <t>Möbel</t>
        </is>
      </c>
      <c r="I307" s="16" t="n"/>
      <c r="J307" s="16" t="inlineStr">
        <is>
          <t>A</t>
        </is>
      </c>
      <c r="K307" s="16" t="inlineStr">
        <is>
          <t>Set</t>
        </is>
      </c>
      <c r="L307" s="19" t="n"/>
      <c r="M307" s="16" t="inlineStr">
        <is>
          <t>gebraucht</t>
        </is>
      </c>
      <c r="N307" s="17" t="n"/>
      <c r="O307" s="20">
        <f>F307-IF(N307="",0,N307)</f>
        <v/>
      </c>
      <c r="P307" s="19" t="inlineStr">
        <is>
          <t>ja</t>
        </is>
      </c>
      <c r="Q307" s="19" t="n"/>
      <c r="R307" s="21" t="n"/>
      <c r="S307" s="21" t="n">
        <v>160</v>
      </c>
      <c r="T307" s="19" t="inlineStr">
        <is>
          <t>Fix</t>
        </is>
      </c>
      <c r="U307" s="19" t="inlineStr">
        <is>
          <t>ok</t>
        </is>
      </c>
      <c r="V307" s="22">
        <f>O307*S307</f>
        <v/>
      </c>
      <c r="W307" s="16" t="inlineStr">
        <is>
          <t>nur Abholung</t>
        </is>
      </c>
      <c r="X307" s="16" t="inlineStr">
        <is>
          <t>F-367</t>
        </is>
      </c>
      <c r="Y307" s="19" t="inlineStr">
        <is>
          <t>ja</t>
        </is>
      </c>
      <c r="Z307" s="19" t="inlineStr">
        <is>
          <t>verfügbar</t>
        </is>
      </c>
      <c r="AA307" s="19" t="n"/>
      <c r="AB307" s="19" t="n"/>
      <c r="AC307" s="19" t="n"/>
      <c r="AD307" s="19" t="n"/>
      <c r="AE307" s="21" t="n"/>
      <c r="AF307" s="22">
        <f>IF(N307="","",N307*AE307)</f>
        <v/>
      </c>
      <c r="AG307" s="19" t="n"/>
      <c r="AH307" s="19" t="n"/>
      <c r="AI307" s="19" t="n"/>
      <c r="AJ307" s="19" t="n"/>
      <c r="AK307" s="19" t="n"/>
      <c r="AL307" s="19" t="n"/>
      <c r="AM307" s="18" t="n"/>
      <c r="AN307" s="23" t="inlineStr">
        <is>
          <t>Eine zweite Tischgruppe in Sechseckform steht unter NU02-23.</t>
        </is>
      </c>
    </row>
    <row r="308" ht="98.8" customHeight="1">
      <c r="A308" s="16" t="n"/>
      <c r="B308" s="16" t="inlineStr">
        <is>
          <t>BU02-05</t>
        </is>
      </c>
      <c r="C308" s="16" t="inlineStr">
        <is>
          <t>BU02</t>
        </is>
      </c>
      <c r="D308" s="16" t="inlineStr">
        <is>
          <t>Flur</t>
        </is>
      </c>
      <c r="E308" s="16" t="inlineStr">
        <is>
          <t>IKEA Duktig Spielküche mit Mikrowelle</t>
        </is>
      </c>
      <c r="F308" s="17" t="n">
        <v>1</v>
      </c>
      <c r="G308" s="18" t="inlineStr">
        <is>
          <t>Spielküche von IKEA aus Birkenholz mit weißen Fronten: Aufsatz mit Mikrowelle und offenen Fächern, Arbeitsplatte mit Kochfeld, Spülbecken und Wasserhahn, darunter Backofen mit Sichtfenster und ein Schrank. Inkl. Zubehör wie auf dem Foto abgebildet</t>
        </is>
      </c>
      <c r="H308" s="16" t="inlineStr">
        <is>
          <t>Kita-Ausstattung</t>
        </is>
      </c>
      <c r="I308" s="16" t="n"/>
      <c r="J308" s="16" t="inlineStr">
        <is>
          <t>B</t>
        </is>
      </c>
      <c r="K308" s="16" t="inlineStr">
        <is>
          <t>Stück</t>
        </is>
      </c>
      <c r="L308" s="19" t="n"/>
      <c r="M308" s="16" t="inlineStr">
        <is>
          <t>gebraucht</t>
        </is>
      </c>
      <c r="N308" s="17" t="n"/>
      <c r="O308" s="20">
        <f>F308-IF(N308="",0,N308)</f>
        <v/>
      </c>
      <c r="P308" s="19" t="inlineStr">
        <is>
          <t>ja</t>
        </is>
      </c>
      <c r="Q308" s="19" t="n"/>
      <c r="R308" s="21" t="n"/>
      <c r="S308" s="21" t="n">
        <v>45</v>
      </c>
      <c r="T308" s="19" t="inlineStr">
        <is>
          <t>Fix</t>
        </is>
      </c>
      <c r="U308" s="19" t="inlineStr">
        <is>
          <t>ok</t>
        </is>
      </c>
      <c r="V308" s="22">
        <f>O308*S308</f>
        <v/>
      </c>
      <c r="W308" s="16" t="inlineStr">
        <is>
          <t>nur Abholung</t>
        </is>
      </c>
      <c r="X308" s="16" t="inlineStr">
        <is>
          <t>F-369</t>
        </is>
      </c>
      <c r="Y308" s="19" t="inlineStr">
        <is>
          <t>ja</t>
        </is>
      </c>
      <c r="Z308" s="19" t="inlineStr">
        <is>
          <t>verfügbar</t>
        </is>
      </c>
      <c r="AA308" s="19" t="inlineStr">
        <is>
          <t>IKEA</t>
        </is>
      </c>
      <c r="AB308" s="19" t="inlineStr">
        <is>
          <t>Rollenspiel</t>
        </is>
      </c>
      <c r="AC308" s="19" t="n"/>
      <c r="AD308" s="19" t="n"/>
      <c r="AE308" s="21" t="n"/>
      <c r="AF308" s="22">
        <f>IF(N308="","",N308*AE308)</f>
        <v/>
      </c>
      <c r="AG308" s="19" t="n"/>
      <c r="AH308" s="19" t="n"/>
      <c r="AI308" s="19" t="n"/>
      <c r="AJ308" s="19" t="n"/>
      <c r="AK308" s="19" t="n"/>
      <c r="AL308" s="19" t="n"/>
      <c r="AM308" s="18" t="n"/>
      <c r="AN308" s="23" t="inlineStr">
        <is>
          <t>Weitere Spielküchen stehen unter NU03-03, NU07-03, BA03-02 und BU01-02.</t>
        </is>
      </c>
    </row>
    <row r="309" ht="98.8" customHeight="1">
      <c r="A309" s="16" t="n"/>
      <c r="B309" s="16" t="inlineStr">
        <is>
          <t>BU02-06</t>
        </is>
      </c>
      <c r="C309" s="16" t="inlineStr">
        <is>
          <t>BU02</t>
        </is>
      </c>
      <c r="D309" s="16" t="inlineStr">
        <is>
          <t>Flur</t>
        </is>
      </c>
      <c r="E309" s="16" t="inlineStr">
        <is>
          <t>Kinder-Putzständer, fünfteilig</t>
        </is>
      </c>
      <c r="F309" s="17" t="n">
        <v>1</v>
      </c>
      <c r="G309" s="18" t="inlineStr">
        <is>
          <t>Ständer aus Holz und Metall in Weiß mit Ablagekasten und aufgehängtem Kinder-Reinigungsgerät: Besen, Schrubber, Kehrblech und Staubwedel.</t>
        </is>
      </c>
      <c r="H309" s="16" t="inlineStr">
        <is>
          <t>Kita-Ausstattung</t>
        </is>
      </c>
      <c r="I309" s="16" t="n"/>
      <c r="J309" s="16" t="inlineStr">
        <is>
          <t>C</t>
        </is>
      </c>
      <c r="K309" s="16" t="inlineStr">
        <is>
          <t>Stück</t>
        </is>
      </c>
      <c r="L309" s="19" t="n"/>
      <c r="M309" s="16" t="inlineStr">
        <is>
          <t>gebraucht</t>
        </is>
      </c>
      <c r="N309" s="17" t="n"/>
      <c r="O309" s="20">
        <f>F309-IF(N309="",0,N309)</f>
        <v/>
      </c>
      <c r="P309" s="19" t="inlineStr">
        <is>
          <t>ja</t>
        </is>
      </c>
      <c r="Q309" s="19" t="n"/>
      <c r="R309" s="21" t="n"/>
      <c r="S309" s="21" t="n">
        <v>25</v>
      </c>
      <c r="T309" s="19" t="inlineStr">
        <is>
          <t>Fix</t>
        </is>
      </c>
      <c r="U309" s="19" t="inlineStr">
        <is>
          <t>ok</t>
        </is>
      </c>
      <c r="V309" s="22">
        <f>O309*S309</f>
        <v/>
      </c>
      <c r="W309" s="16" t="inlineStr">
        <is>
          <t>nur Abholung</t>
        </is>
      </c>
      <c r="X309" s="16" t="inlineStr">
        <is>
          <t>F-370</t>
        </is>
      </c>
      <c r="Y309" s="19" t="inlineStr">
        <is>
          <t>ja</t>
        </is>
      </c>
      <c r="Z309" s="19" t="inlineStr">
        <is>
          <t>verfügbar</t>
        </is>
      </c>
      <c r="AA309" s="19" t="n"/>
      <c r="AB309" s="19" t="inlineStr">
        <is>
          <t>Rollenspiel</t>
        </is>
      </c>
      <c r="AC309" s="19" t="n"/>
      <c r="AD309" s="19" t="n"/>
      <c r="AE309" s="21" t="n"/>
      <c r="AF309" s="22">
        <f>IF(N309="","",N309*AE309)</f>
        <v/>
      </c>
      <c r="AG309" s="19" t="n"/>
      <c r="AH309" s="19" t="n"/>
      <c r="AI309" s="19" t="n"/>
      <c r="AJ309" s="19" t="n"/>
      <c r="AK309" s="19" t="n"/>
      <c r="AL309" s="19" t="n"/>
      <c r="AM309" s="18" t="n"/>
      <c r="AN309" s="23" t="n"/>
    </row>
    <row r="310" ht="98.8" customHeight="1">
      <c r="A310" s="16" t="n"/>
      <c r="B310" s="16" t="inlineStr">
        <is>
          <t>BU02-09</t>
        </is>
      </c>
      <c r="C310" s="16" t="inlineStr">
        <is>
          <t>BU02</t>
        </is>
      </c>
      <c r="D310" s="16" t="inlineStr">
        <is>
          <t>Flur</t>
        </is>
      </c>
      <c r="E310" s="16" t="inlineStr">
        <is>
          <t>Acrylbild Herz auf Strahlenkranz</t>
        </is>
      </c>
      <c r="F310" s="17" t="n">
        <v>1</v>
      </c>
      <c r="G310" s="18" t="inlineStr">
        <is>
          <t>Acryl auf Leinwand im Hochformat: breite Pinselstriche in Pink, Magenta und Grau strahlenförmig um ein ausgespartes weißes Herz. Eigenarbeit einer Privatperson 70x50</t>
        </is>
      </c>
      <c r="H310" s="16" t="inlineStr">
        <is>
          <t>Kunst</t>
        </is>
      </c>
      <c r="I310" s="16" t="n"/>
      <c r="J310" s="16" t="inlineStr">
        <is>
          <t>B</t>
        </is>
      </c>
      <c r="K310" s="16" t="inlineStr">
        <is>
          <t>Stück</t>
        </is>
      </c>
      <c r="L310" s="19" t="n"/>
      <c r="M310" s="16" t="inlineStr">
        <is>
          <t>gut</t>
        </is>
      </c>
      <c r="N310" s="17" t="n"/>
      <c r="O310" s="20">
        <f>F310-IF(N310="",0,N310)</f>
        <v/>
      </c>
      <c r="P310" s="19" t="inlineStr">
        <is>
          <t>ja</t>
        </is>
      </c>
      <c r="Q310" s="19" t="n"/>
      <c r="R310" s="21" t="n"/>
      <c r="S310" s="21" t="n">
        <v>80</v>
      </c>
      <c r="T310" s="19" t="inlineStr">
        <is>
          <t>Fix</t>
        </is>
      </c>
      <c r="U310" s="19" t="inlineStr">
        <is>
          <t>ok</t>
        </is>
      </c>
      <c r="V310" s="22">
        <f>O310*S310</f>
        <v/>
      </c>
      <c r="W310" s="16" t="inlineStr">
        <is>
          <t>nur Abholung</t>
        </is>
      </c>
      <c r="X310" s="16" t="inlineStr">
        <is>
          <t>F-373</t>
        </is>
      </c>
      <c r="Y310" s="19" t="inlineStr">
        <is>
          <t>ja</t>
        </is>
      </c>
      <c r="Z310" s="19" t="inlineStr">
        <is>
          <t>verfügbar</t>
        </is>
      </c>
      <c r="AA310" s="19" t="n"/>
      <c r="AB310" s="19" t="n"/>
      <c r="AC310" s="19" t="n"/>
      <c r="AD310" s="19" t="n"/>
      <c r="AE310" s="21" t="n"/>
      <c r="AF310" s="22">
        <f>IF(N310="","",N310*AE310)</f>
        <v/>
      </c>
      <c r="AG310" s="19" t="n"/>
      <c r="AH310" s="19" t="n"/>
      <c r="AI310" s="19" t="n"/>
      <c r="AJ310" s="19" t="n"/>
      <c r="AK310" s="19" t="n"/>
      <c r="AL310" s="19" t="n"/>
      <c r="AM310" s="18" t="n"/>
      <c r="AN310" s="23" t="n"/>
    </row>
    <row r="311" ht="98.8" customHeight="1">
      <c r="A311" s="16" t="n"/>
      <c r="B311" s="16" t="inlineStr">
        <is>
          <t>BU02-10</t>
        </is>
      </c>
      <c r="C311" s="16" t="inlineStr">
        <is>
          <t>BU02</t>
        </is>
      </c>
      <c r="D311" s="16" t="inlineStr">
        <is>
          <t>Flur</t>
        </is>
      </c>
      <c r="E311" s="16" t="inlineStr">
        <is>
          <t>Spieltisch Kiefer mit herausnehmbaren Platten</t>
        </is>
      </c>
      <c r="F311" s="17" t="n">
        <v>2</v>
      </c>
      <c r="G311" s="18" t="inlineStr">
        <is>
          <t>Kindertisch aus Kiefer massiv mit zwei herausnehmbaren weißen Platten. Darunter liegen Wannen, sodass der Tisch als Spiel- und Materialtisch genutzt werden kann. Die Platten sind an den Kanten großflächig abgeplatzt. 83x58 / 48cm hoch</t>
        </is>
      </c>
      <c r="H311" s="16" t="inlineStr">
        <is>
          <t>Kita-Ausstattung</t>
        </is>
      </c>
      <c r="I311" s="16" t="n"/>
      <c r="J311" s="16" t="inlineStr">
        <is>
          <t>B</t>
        </is>
      </c>
      <c r="K311" s="16" t="inlineStr">
        <is>
          <t>Stück</t>
        </is>
      </c>
      <c r="L311" s="19" t="n"/>
      <c r="M311" s="16" t="inlineStr">
        <is>
          <t>stark gebraucht</t>
        </is>
      </c>
      <c r="N311" s="17" t="n"/>
      <c r="O311" s="20">
        <f>F311-IF(N311="",0,N311)</f>
        <v/>
      </c>
      <c r="P311" s="19" t="inlineStr">
        <is>
          <t>entfällt</t>
        </is>
      </c>
      <c r="Q311" s="19" t="n"/>
      <c r="R311" s="21" t="n"/>
      <c r="S311" s="21" t="n">
        <v>40</v>
      </c>
      <c r="T311" s="19" t="inlineStr">
        <is>
          <t>Fix</t>
        </is>
      </c>
      <c r="U311" s="19" t="n"/>
      <c r="V311" s="22">
        <f>O311*S311</f>
        <v/>
      </c>
      <c r="W311" s="16" t="inlineStr">
        <is>
          <t>nur Abholung</t>
        </is>
      </c>
      <c r="X311" s="16" t="inlineStr">
        <is>
          <t>F-374</t>
        </is>
      </c>
      <c r="Y311" s="19" t="inlineStr">
        <is>
          <t>ja</t>
        </is>
      </c>
      <c r="Z311" s="19" t="inlineStr">
        <is>
          <t>verfügbar</t>
        </is>
      </c>
      <c r="AA311" s="19" t="n"/>
      <c r="AB311" s="19" t="n"/>
      <c r="AC311" s="19" t="n"/>
      <c r="AD311" s="19" t="n"/>
      <c r="AE311" s="21" t="n"/>
      <c r="AF311" s="22">
        <f>IF(N311="","",N311*AE311)</f>
        <v/>
      </c>
      <c r="AG311" s="19" t="n"/>
      <c r="AH311" s="19" t="n"/>
      <c r="AI311" s="19" t="n"/>
      <c r="AJ311" s="19" t="n"/>
      <c r="AK311" s="19" t="n"/>
      <c r="AL311" s="19" t="n"/>
      <c r="AM311" s="18" t="n"/>
      <c r="AN311" s="23" t="inlineStr">
        <is>
          <t>Durchsicht 01.10.2026: zusammengelegt in NU02-09 (gleicher Tisch).</t>
        </is>
      </c>
    </row>
    <row r="312" ht="98.8" customHeight="1">
      <c r="A312" s="16" t="n"/>
      <c r="B312" s="16" t="inlineStr">
        <is>
          <t>BU02-12</t>
        </is>
      </c>
      <c r="C312" s="16" t="inlineStr">
        <is>
          <t>BU02</t>
        </is>
      </c>
      <c r="D312" s="16" t="inlineStr">
        <is>
          <t>Flur</t>
        </is>
      </c>
      <c r="E312" s="16" t="inlineStr">
        <is>
          <t>IKEA Trofast Wandregal weiß mit drei Wannen, geschwungen</t>
        </is>
      </c>
      <c r="F312" s="17" t="n">
        <v>1</v>
      </c>
      <c r="G312" s="18" t="inlineStr">
        <is>
          <t>IKEA Trofast Weißes Wandelement mit geschwungener Front, drei Fächern und drei eingeschobenen Kunststoffwannen. 99x21x30cm</t>
        </is>
      </c>
      <c r="H312" s="16" t="inlineStr">
        <is>
          <t>Kita-Ausstattung</t>
        </is>
      </c>
      <c r="I312" s="16" t="n"/>
      <c r="J312" s="16" t="inlineStr">
        <is>
          <t>B</t>
        </is>
      </c>
      <c r="K312" s="16" t="inlineStr">
        <is>
          <t>Stück</t>
        </is>
      </c>
      <c r="L312" s="19" t="n"/>
      <c r="M312" s="16" t="inlineStr">
        <is>
          <t>gebraucht</t>
        </is>
      </c>
      <c r="N312" s="17" t="n"/>
      <c r="O312" s="20">
        <f>F312-IF(N312="",0,N312)</f>
        <v/>
      </c>
      <c r="P312" s="19" t="inlineStr">
        <is>
          <t>ja</t>
        </is>
      </c>
      <c r="Q312" s="19" t="n"/>
      <c r="R312" s="21" t="n"/>
      <c r="S312" s="21" t="n">
        <v>35</v>
      </c>
      <c r="T312" s="19" t="inlineStr">
        <is>
          <t>Fix</t>
        </is>
      </c>
      <c r="U312" s="19" t="inlineStr">
        <is>
          <t>ok</t>
        </is>
      </c>
      <c r="V312" s="22">
        <f>O312*S312</f>
        <v/>
      </c>
      <c r="W312" s="16" t="inlineStr">
        <is>
          <t>nur Abholung</t>
        </is>
      </c>
      <c r="X312" s="16" t="inlineStr">
        <is>
          <t>F-376</t>
        </is>
      </c>
      <c r="Y312" s="19" t="inlineStr">
        <is>
          <t>ja</t>
        </is>
      </c>
      <c r="Z312" s="19" t="inlineStr">
        <is>
          <t>verfügbar</t>
        </is>
      </c>
      <c r="AA312" s="19" t="inlineStr">
        <is>
          <t>IKEA</t>
        </is>
      </c>
      <c r="AB312" s="19" t="n"/>
      <c r="AC312" s="19" t="n"/>
      <c r="AD312" s="19" t="n"/>
      <c r="AE312" s="21" t="n"/>
      <c r="AF312" s="22">
        <f>IF(N312="","",N312*AE312)</f>
        <v/>
      </c>
      <c r="AG312" s="19" t="n"/>
      <c r="AH312" s="19" t="n"/>
      <c r="AI312" s="19" t="n"/>
      <c r="AJ312" s="19" t="n"/>
      <c r="AK312" s="19" t="n"/>
      <c r="AL312" s="19" t="n"/>
      <c r="AM312" s="18" t="n"/>
      <c r="AN312" s="23" t="inlineStr">
        <is>
          <t>Gerade Wandregale gleicher Bauart stehen unter NE01-21.</t>
        </is>
      </c>
    </row>
    <row r="313" ht="98.8" customHeight="1">
      <c r="A313" s="16" t="n"/>
      <c r="B313" s="16" t="inlineStr">
        <is>
          <t>BU02-15</t>
        </is>
      </c>
      <c r="C313" s="16" t="inlineStr">
        <is>
          <t>BU02</t>
        </is>
      </c>
      <c r="D313" s="16" t="inlineStr">
        <is>
          <t>Flur</t>
        </is>
      </c>
      <c r="E313" s="16" t="inlineStr">
        <is>
          <t>Bodensitzkissen beige, selbststehend</t>
        </is>
      </c>
      <c r="F313" s="17" t="n">
        <v>2</v>
      </c>
      <c r="G313" s="18" t="inlineStr">
        <is>
          <t>Selbststehendes Bodensitzkissen aus beigem Leinenstoff mit gesteppten Feldern, Rückenlehne und langer Sitzfläche. Die Lehne lässt sich flach ausklappen.</t>
        </is>
      </c>
      <c r="H313" s="16" t="inlineStr">
        <is>
          <t>Textilien</t>
        </is>
      </c>
      <c r="I313" s="16" t="n"/>
      <c r="J313" s="16" t="inlineStr">
        <is>
          <t>C</t>
        </is>
      </c>
      <c r="K313" s="16" t="inlineStr">
        <is>
          <t>Stück</t>
        </is>
      </c>
      <c r="L313" s="19" t="n"/>
      <c r="M313" s="16" t="inlineStr">
        <is>
          <t>gebraucht</t>
        </is>
      </c>
      <c r="N313" s="17" t="n">
        <v>1</v>
      </c>
      <c r="O313" s="20">
        <f>F313-IF(N313="",0,N313)</f>
        <v/>
      </c>
      <c r="P313" s="19" t="inlineStr">
        <is>
          <t>ja</t>
        </is>
      </c>
      <c r="Q313" s="19" t="n"/>
      <c r="R313" s="21" t="n"/>
      <c r="S313" s="21" t="n">
        <v>25</v>
      </c>
      <c r="T313" s="19" t="inlineStr">
        <is>
          <t>Fix</t>
        </is>
      </c>
      <c r="U313" s="19" t="inlineStr">
        <is>
          <t>ok</t>
        </is>
      </c>
      <c r="V313" s="22">
        <f>O313*S313</f>
        <v/>
      </c>
      <c r="W313" s="16" t="inlineStr">
        <is>
          <t>nur Abholung</t>
        </is>
      </c>
      <c r="X313" s="16" t="inlineStr">
        <is>
          <t>F-379</t>
        </is>
      </c>
      <c r="Y313" s="19" t="inlineStr">
        <is>
          <t>ja</t>
        </is>
      </c>
      <c r="Z313" s="19" t="inlineStr">
        <is>
          <t>teilverkauft</t>
        </is>
      </c>
      <c r="AA313" s="19" t="n"/>
      <c r="AB313" s="19" t="n"/>
      <c r="AC313" s="19" t="inlineStr">
        <is>
          <t>Webkatalog</t>
        </is>
      </c>
      <c r="AD313" s="19" t="n"/>
      <c r="AE313" s="21" t="n">
        <v>25</v>
      </c>
      <c r="AF313" s="22">
        <f>IF(N313="","",N313*AE313)</f>
        <v/>
      </c>
      <c r="AG313" s="19" t="inlineStr">
        <is>
          <t>19.10.2026</t>
        </is>
      </c>
      <c r="AH313" s="19" t="inlineStr">
        <is>
          <t>Sandra Ziegler</t>
        </is>
      </c>
      <c r="AI313" s="19" t="inlineStr">
        <is>
          <t>4000123</t>
        </is>
      </c>
      <c r="AJ313" s="19" t="inlineStr">
        <is>
          <t>bezahlt</t>
        </is>
      </c>
      <c r="AK313" s="19" t="n"/>
      <c r="AL313" s="19" t="inlineStr">
        <is>
          <t>20.10.2026 14:15</t>
        </is>
      </c>
      <c r="AM313" s="18" t="n"/>
      <c r="AN313" s="23" t="n"/>
    </row>
    <row r="314" ht="98.8" customHeight="1">
      <c r="A314" s="16" t="n"/>
      <c r="B314" s="16" t="inlineStr">
        <is>
          <t>BU02-16</t>
        </is>
      </c>
      <c r="C314" s="16" t="inlineStr">
        <is>
          <t>BU02</t>
        </is>
      </c>
      <c r="D314" s="16" t="inlineStr">
        <is>
          <t>Flur</t>
        </is>
      </c>
      <c r="E314" s="16" t="inlineStr">
        <is>
          <t>Servierwagen Metall schwarz, drei Ebenen</t>
        </is>
      </c>
      <c r="F314" s="17" t="n">
        <v>1</v>
      </c>
      <c r="G314" s="18" t="inlineStr">
        <is>
          <t>Rollwagen aus schwarz lackiertem Metall mit drei Ablageebenen und Lochblechböden, auf vier Rollen.</t>
        </is>
      </c>
      <c r="H314" s="16" t="inlineStr">
        <is>
          <t>Möbel</t>
        </is>
      </c>
      <c r="I314" s="16" t="n"/>
      <c r="J314" s="16" t="inlineStr">
        <is>
          <t>B</t>
        </is>
      </c>
      <c r="K314" s="16" t="inlineStr">
        <is>
          <t>Stück</t>
        </is>
      </c>
      <c r="L314" s="19" t="n"/>
      <c r="M314" s="16" t="inlineStr">
        <is>
          <t>gut</t>
        </is>
      </c>
      <c r="N314" s="17" t="n"/>
      <c r="O314" s="20">
        <f>F314-IF(N314="",0,N314)</f>
        <v/>
      </c>
      <c r="P314" s="19" t="inlineStr">
        <is>
          <t>ja</t>
        </is>
      </c>
      <c r="Q314" s="19" t="n"/>
      <c r="R314" s="21" t="n"/>
      <c r="S314" s="21" t="n">
        <v>30</v>
      </c>
      <c r="T314" s="19" t="inlineStr">
        <is>
          <t>Fix</t>
        </is>
      </c>
      <c r="U314" s="19" t="inlineStr">
        <is>
          <t>ok</t>
        </is>
      </c>
      <c r="V314" s="22">
        <f>O314*S314</f>
        <v/>
      </c>
      <c r="W314" s="16" t="inlineStr">
        <is>
          <t>nur Abholung</t>
        </is>
      </c>
      <c r="X314" s="16" t="inlineStr">
        <is>
          <t>F-380</t>
        </is>
      </c>
      <c r="Y314" s="19" t="inlineStr">
        <is>
          <t>ja</t>
        </is>
      </c>
      <c r="Z314" s="19" t="inlineStr">
        <is>
          <t>verfügbar</t>
        </is>
      </c>
      <c r="AA314" s="19" t="n"/>
      <c r="AB314" s="19" t="n"/>
      <c r="AC314" s="19" t="n"/>
      <c r="AD314" s="19" t="n"/>
      <c r="AE314" s="21" t="n"/>
      <c r="AF314" s="22">
        <f>IF(N314="","",N314*AE314)</f>
        <v/>
      </c>
      <c r="AG314" s="19" t="n"/>
      <c r="AH314" s="19" t="n"/>
      <c r="AI314" s="19" t="n"/>
      <c r="AJ314" s="19" t="n"/>
      <c r="AK314" s="19" t="n"/>
      <c r="AL314" s="19" t="n"/>
      <c r="AM314" s="18" t="n"/>
      <c r="AN314" s="23" t="n"/>
    </row>
    <row r="315" ht="98.8" customHeight="1">
      <c r="A315" s="16" t="n"/>
      <c r="B315" s="16" t="inlineStr">
        <is>
          <t>BU02-17</t>
        </is>
      </c>
      <c r="C315" s="16" t="inlineStr">
        <is>
          <t>BU02</t>
        </is>
      </c>
      <c r="D315" s="16" t="inlineStr">
        <is>
          <t>Flur</t>
        </is>
      </c>
      <c r="E315" s="16" t="inlineStr">
        <is>
          <t>Kommode weiß, drei Schubladen</t>
        </is>
      </c>
      <c r="F315" s="17" t="n">
        <v>1</v>
      </c>
      <c r="G315" s="18" t="inlineStr">
        <is>
          <t>Kommode in Weiß mit drei breiten Schubladen und mittig ausgeschnittenen Griffmulden, auf umlaufendem Sockel. 80x47; 76cm hoh</t>
        </is>
      </c>
      <c r="H315" s="16" t="inlineStr">
        <is>
          <t>Möbel</t>
        </is>
      </c>
      <c r="I315" s="16" t="n"/>
      <c r="J315" s="16" t="inlineStr">
        <is>
          <t>B</t>
        </is>
      </c>
      <c r="K315" s="16" t="inlineStr">
        <is>
          <t>Stück</t>
        </is>
      </c>
      <c r="L315" s="19" t="n"/>
      <c r="M315" s="16" t="inlineStr">
        <is>
          <t>gebraucht</t>
        </is>
      </c>
      <c r="N315" s="17" t="n"/>
      <c r="O315" s="20">
        <f>F315-IF(N315="",0,N315)</f>
        <v/>
      </c>
      <c r="P315" s="19" t="inlineStr">
        <is>
          <t>ja</t>
        </is>
      </c>
      <c r="Q315" s="19" t="n"/>
      <c r="R315" s="21" t="n"/>
      <c r="S315" s="21" t="n">
        <v>60</v>
      </c>
      <c r="T315" s="19" t="inlineStr">
        <is>
          <t>Fix</t>
        </is>
      </c>
      <c r="U315" s="19" t="inlineStr">
        <is>
          <t>ok</t>
        </is>
      </c>
      <c r="V315" s="22">
        <f>O315*S315</f>
        <v/>
      </c>
      <c r="W315" s="16" t="inlineStr">
        <is>
          <t>nur Abholung</t>
        </is>
      </c>
      <c r="X315" s="16" t="inlineStr">
        <is>
          <t>F-381</t>
        </is>
      </c>
      <c r="Y315" s="19" t="inlineStr">
        <is>
          <t>ja</t>
        </is>
      </c>
      <c r="Z315" s="19" t="inlineStr">
        <is>
          <t>verfügbar</t>
        </is>
      </c>
      <c r="AA315" s="19" t="n"/>
      <c r="AB315" s="19" t="n"/>
      <c r="AC315" s="19" t="n"/>
      <c r="AD315" s="19" t="n"/>
      <c r="AE315" s="21" t="n"/>
      <c r="AF315" s="22">
        <f>IF(N315="","",N315*AE315)</f>
        <v/>
      </c>
      <c r="AG315" s="19" t="n"/>
      <c r="AH315" s="19" t="n"/>
      <c r="AI315" s="19" t="n"/>
      <c r="AJ315" s="19" t="n"/>
      <c r="AK315" s="19" t="n"/>
      <c r="AL315" s="19" t="n"/>
      <c r="AM315" s="18" t="n"/>
      <c r="AN315" s="23" t="n"/>
    </row>
    <row r="316" ht="98.8" customHeight="1">
      <c r="A316" s="16" t="n"/>
      <c r="B316" s="16" t="inlineStr">
        <is>
          <t>BU02-18</t>
        </is>
      </c>
      <c r="C316" s="16" t="inlineStr">
        <is>
          <t>BU02</t>
        </is>
      </c>
      <c r="D316" s="16" t="inlineStr">
        <is>
          <t>Flur</t>
        </is>
      </c>
      <c r="E316" s="16" t="inlineStr">
        <is>
          <t>Hochflorteppich grau</t>
        </is>
      </c>
      <c r="F316" s="17" t="n">
        <v>1</v>
      </c>
      <c r="G316" s="18" t="inlineStr">
        <is>
          <t>Hochflorteppich in Grau, rechteckig. Maße laut Etikett auf der Rückseite: 160 × 230 cm.</t>
        </is>
      </c>
      <c r="H316" s="16" t="inlineStr">
        <is>
          <t>Textilien</t>
        </is>
      </c>
      <c r="I316" s="16" t="n"/>
      <c r="J316" s="16" t="inlineStr">
        <is>
          <t>C</t>
        </is>
      </c>
      <c r="K316" s="16" t="inlineStr">
        <is>
          <t>Stück</t>
        </is>
      </c>
      <c r="L316" s="19" t="inlineStr">
        <is>
          <t>160 × 230 cm</t>
        </is>
      </c>
      <c r="M316" s="16" t="inlineStr">
        <is>
          <t>gebraucht</t>
        </is>
      </c>
      <c r="N316" s="17" t="n"/>
      <c r="O316" s="20">
        <f>F316-IF(N316="",0,N316)</f>
        <v/>
      </c>
      <c r="P316" s="19" t="inlineStr">
        <is>
          <t>ja</t>
        </is>
      </c>
      <c r="Q316" s="19" t="n"/>
      <c r="R316" s="21" t="n"/>
      <c r="S316" s="21" t="n">
        <v>40</v>
      </c>
      <c r="T316" s="19" t="inlineStr">
        <is>
          <t>Fix</t>
        </is>
      </c>
      <c r="U316" s="19" t="inlineStr">
        <is>
          <t>ok</t>
        </is>
      </c>
      <c r="V316" s="22">
        <f>O316*S316</f>
        <v/>
      </c>
      <c r="W316" s="16" t="inlineStr">
        <is>
          <t>nur Abholung</t>
        </is>
      </c>
      <c r="X316" s="16" t="inlineStr">
        <is>
          <t>F-382</t>
        </is>
      </c>
      <c r="Y316" s="19" t="inlineStr">
        <is>
          <t>ja</t>
        </is>
      </c>
      <c r="Z316" s="19" t="inlineStr">
        <is>
          <t>verfügbar</t>
        </is>
      </c>
      <c r="AA316" s="19" t="n"/>
      <c r="AB316" s="19" t="n"/>
      <c r="AC316" s="19" t="n"/>
      <c r="AD316" s="19" t="n"/>
      <c r="AE316" s="21" t="n"/>
      <c r="AF316" s="22">
        <f>IF(N316="","",N316*AE316)</f>
        <v/>
      </c>
      <c r="AG316" s="19" t="n"/>
      <c r="AH316" s="19" t="n"/>
      <c r="AI316" s="19" t="n"/>
      <c r="AJ316" s="19" t="n"/>
      <c r="AK316" s="19" t="n"/>
      <c r="AL316" s="19" t="n"/>
      <c r="AM316" s="18" t="n"/>
      <c r="AN316" s="23" t="inlineStr">
        <is>
          <t>Das Etikett ist auf Foto F-384 zu sehen.</t>
        </is>
      </c>
    </row>
    <row r="317" ht="98.8" customHeight="1">
      <c r="A317" s="16" t="n"/>
      <c r="B317" s="16" t="inlineStr">
        <is>
          <t>BU02-19</t>
        </is>
      </c>
      <c r="C317" s="16" t="inlineStr">
        <is>
          <t>BU02</t>
        </is>
      </c>
      <c r="D317" s="16" t="inlineStr">
        <is>
          <t>Flur</t>
        </is>
      </c>
      <c r="E317" s="16" t="inlineStr">
        <is>
          <t>IKEA Trofast dreiteilig</t>
        </is>
      </c>
      <c r="F317" s="17" t="n">
        <v>2</v>
      </c>
      <c r="G317" s="18" t="inlineStr">
        <is>
          <t>Dreiteilige Kombination aus Kiefer massiv: Wandregal mit zwei Kunststoffwannen, niedrige Werkbank mit offenem Unterbau und zwei Wannen sowie ein hohes Seitenteil mit Wanne.</t>
        </is>
      </c>
      <c r="H317" s="16" t="inlineStr">
        <is>
          <t>Kita-Ausstattung</t>
        </is>
      </c>
      <c r="I317" s="16" t="inlineStr">
        <is>
          <t>BU04-09</t>
        </is>
      </c>
      <c r="J317" s="16" t="inlineStr">
        <is>
          <t>B</t>
        </is>
      </c>
      <c r="K317" s="16" t="inlineStr">
        <is>
          <t>Set</t>
        </is>
      </c>
      <c r="L317" s="19" t="n"/>
      <c r="M317" s="16" t="inlineStr">
        <is>
          <t>gebraucht</t>
        </is>
      </c>
      <c r="N317" s="17" t="n"/>
      <c r="O317" s="20">
        <f>F317-IF(N317="",0,N317)</f>
        <v/>
      </c>
      <c r="P317" s="19" t="inlineStr">
        <is>
          <t>ja</t>
        </is>
      </c>
      <c r="Q317" s="19" t="n"/>
      <c r="R317" s="21" t="n"/>
      <c r="S317" s="21" t="n">
        <v>90</v>
      </c>
      <c r="T317" s="19" t="inlineStr">
        <is>
          <t>Fix</t>
        </is>
      </c>
      <c r="U317" s="19" t="inlineStr">
        <is>
          <t>ok</t>
        </is>
      </c>
      <c r="V317" s="22">
        <f>O317*S317</f>
        <v/>
      </c>
      <c r="W317" s="16" t="inlineStr">
        <is>
          <t>nur Abholung</t>
        </is>
      </c>
      <c r="X317" s="16" t="inlineStr">
        <is>
          <t>F-385</t>
        </is>
      </c>
      <c r="Y317" s="19" t="inlineStr">
        <is>
          <t>ja</t>
        </is>
      </c>
      <c r="Z317" s="19" t="inlineStr">
        <is>
          <t>verfügbar</t>
        </is>
      </c>
      <c r="AA317" s="19" t="inlineStr">
        <is>
          <t>IKEA</t>
        </is>
      </c>
      <c r="AB317" s="19" t="inlineStr">
        <is>
          <t>Rollenspiel</t>
        </is>
      </c>
      <c r="AC317" s="19" t="n"/>
      <c r="AD317" s="19" t="n"/>
      <c r="AE317" s="21" t="n"/>
      <c r="AF317" s="22">
        <f>IF(N317="","",N317*AE317)</f>
        <v/>
      </c>
      <c r="AG317" s="19" t="n"/>
      <c r="AH317" s="19" t="n"/>
      <c r="AI317" s="19" t="n"/>
      <c r="AJ317" s="19" t="n"/>
      <c r="AK317" s="19" t="n"/>
      <c r="AL317" s="19" t="n"/>
      <c r="AM317" s="18" t="n"/>
      <c r="AN317" s="23" t="inlineStr">
        <is>
          <t>Zusammengefasste Position über zwei Räume – Post-it-Nummer: BU04-09. Frueherer Mengenhinweis: 2 Kombinationen aus je drei Teilen einschließlich der Wannen: 1 im Flur 2 (BU02-19, Foto F-385) und 1 im Gruppenraum (BU04-09, Foto F-399), beide im Untergeschoss des Bestandsgebäudes. Die beiden Kombinationen sind unterschiedlich zusammengestellt. Das Spielzeug gehört nicht dazu.</t>
        </is>
      </c>
    </row>
    <row r="318" ht="98.8" customHeight="1">
      <c r="A318" s="16" t="n"/>
      <c r="B318" s="16" t="inlineStr">
        <is>
          <t>BU03-01</t>
        </is>
      </c>
      <c r="C318" s="16" t="inlineStr">
        <is>
          <t>BU03</t>
        </is>
      </c>
      <c r="D318" s="16" t="inlineStr">
        <is>
          <t>Garderobenflur</t>
        </is>
      </c>
      <c r="E318" s="16" t="inlineStr">
        <is>
          <t>Pinnwand Holz mit Klammerleinen</t>
        </is>
      </c>
      <c r="F318" s="17" t="n">
        <v>1</v>
      </c>
      <c r="G318" s="18" t="inlineStr">
        <is>
          <t>Großes Wandelement aus hellem Massivholz mit vier waagerechten Bändern und Holzklammern zum Aufhängen von Bildern und Bastelarbeiten. Zwei zusätzliche Querbretter als Ablage. 100x54cm</t>
        </is>
      </c>
      <c r="H318" s="16" t="inlineStr">
        <is>
          <t>Kita-Ausstattung</t>
        </is>
      </c>
      <c r="I318" s="16" t="n"/>
      <c r="J318" s="16" t="inlineStr">
        <is>
          <t>B</t>
        </is>
      </c>
      <c r="K318" s="16" t="inlineStr">
        <is>
          <t>Stück</t>
        </is>
      </c>
      <c r="L318" s="19" t="n"/>
      <c r="M318" s="16" t="inlineStr">
        <is>
          <t>gut</t>
        </is>
      </c>
      <c r="N318" s="17" t="n"/>
      <c r="O318" s="20">
        <f>F318-IF(N318="",0,N318)</f>
        <v/>
      </c>
      <c r="P318" s="19" t="inlineStr">
        <is>
          <t>entfällt</t>
        </is>
      </c>
      <c r="Q318" s="19" t="n"/>
      <c r="R318" s="21" t="n"/>
      <c r="S318" s="21" t="n">
        <v>45</v>
      </c>
      <c r="T318" s="19" t="inlineStr">
        <is>
          <t>Fix</t>
        </is>
      </c>
      <c r="U318" s="19" t="n"/>
      <c r="V318" s="22">
        <f>O318*S318</f>
        <v/>
      </c>
      <c r="W318" s="16" t="inlineStr">
        <is>
          <t>nur Abholung</t>
        </is>
      </c>
      <c r="X318" s="16" t="inlineStr">
        <is>
          <t>F-387</t>
        </is>
      </c>
      <c r="Y318" s="19" t="inlineStr">
        <is>
          <t>ja</t>
        </is>
      </c>
      <c r="Z318" s="19" t="inlineStr">
        <is>
          <t>verfügbar</t>
        </is>
      </c>
      <c r="AA318" s="19" t="n"/>
      <c r="AB318" s="19" t="n"/>
      <c r="AC318" s="19" t="n"/>
      <c r="AD318" s="19" t="n"/>
      <c r="AE318" s="21" t="n"/>
      <c r="AF318" s="22">
        <f>IF(N318="","",N318*AE318)</f>
        <v/>
      </c>
      <c r="AG318" s="19" t="n"/>
      <c r="AH318" s="19" t="n"/>
      <c r="AI318" s="19" t="n"/>
      <c r="AJ318" s="19" t="n"/>
      <c r="AK318" s="19" t="n"/>
      <c r="AL318" s="19" t="n"/>
      <c r="AM318" s="18" t="n"/>
      <c r="AN318" s="23" t="n"/>
    </row>
    <row r="319" ht="98.8" customHeight="1">
      <c r="A319" s="16" t="n"/>
      <c r="B319" s="16" t="inlineStr">
        <is>
          <t>BU03-02</t>
        </is>
      </c>
      <c r="C319" s="16" t="inlineStr">
        <is>
          <t>BU03</t>
        </is>
      </c>
      <c r="D319" s="16" t="inlineStr">
        <is>
          <t>Garderobenflur</t>
        </is>
      </c>
      <c r="E319" s="16" t="inlineStr">
        <is>
          <t>Schwingspiegel, geschwungene Form</t>
        </is>
      </c>
      <c r="F319" s="17" t="n">
        <v>2</v>
      </c>
      <c r="G319" s="18" t="inlineStr">
        <is>
          <t>Hoher Wandspiegel mit geschwungener Außenkante ohne Rahmen, zum Anschrauben.</t>
        </is>
      </c>
      <c r="H319" s="16" t="inlineStr">
        <is>
          <t>Deko</t>
        </is>
      </c>
      <c r="I319" s="16" t="n"/>
      <c r="J319" s="16" t="inlineStr">
        <is>
          <t>C</t>
        </is>
      </c>
      <c r="K319" s="16" t="inlineStr">
        <is>
          <t>Stück</t>
        </is>
      </c>
      <c r="L319" s="19" t="n"/>
      <c r="M319" s="16" t="inlineStr">
        <is>
          <t>gut</t>
        </is>
      </c>
      <c r="N319" s="17" t="n"/>
      <c r="O319" s="20">
        <f>F319-IF(N319="",0,N319)</f>
        <v/>
      </c>
      <c r="P319" s="19" t="inlineStr">
        <is>
          <t>ja</t>
        </is>
      </c>
      <c r="Q319" s="19" t="n"/>
      <c r="R319" s="21" t="n"/>
      <c r="S319" s="21" t="n">
        <v>25</v>
      </c>
      <c r="T319" s="19" t="inlineStr">
        <is>
          <t>Fix</t>
        </is>
      </c>
      <c r="U319" s="19" t="inlineStr">
        <is>
          <t>ok</t>
        </is>
      </c>
      <c r="V319" s="22">
        <f>O319*S319</f>
        <v/>
      </c>
      <c r="W319" s="16" t="inlineStr">
        <is>
          <t>nur Abholung</t>
        </is>
      </c>
      <c r="X319" s="16" t="inlineStr">
        <is>
          <t>F-388</t>
        </is>
      </c>
      <c r="Y319" s="19" t="inlineStr">
        <is>
          <t>ja</t>
        </is>
      </c>
      <c r="Z319" s="19" t="inlineStr">
        <is>
          <t>verfügbar</t>
        </is>
      </c>
      <c r="AA319" s="19" t="n"/>
      <c r="AB319" s="19" t="n"/>
      <c r="AC319" s="19" t="n"/>
      <c r="AD319" s="19" t="n"/>
      <c r="AE319" s="21" t="n"/>
      <c r="AF319" s="22">
        <f>IF(N319="","",N319*AE319)</f>
        <v/>
      </c>
      <c r="AG319" s="19" t="n"/>
      <c r="AH319" s="19" t="n"/>
      <c r="AI319" s="19" t="n"/>
      <c r="AJ319" s="19" t="n"/>
      <c r="AK319" s="19" t="n"/>
      <c r="AL319" s="19" t="n"/>
      <c r="AM319" s="18" t="n"/>
      <c r="AN319" s="23" t="n"/>
    </row>
    <row r="320" ht="98.8" customHeight="1">
      <c r="A320" s="16" t="n"/>
      <c r="B320" s="16" t="inlineStr">
        <is>
          <t>BU03-03</t>
        </is>
      </c>
      <c r="C320" s="16" t="inlineStr">
        <is>
          <t>BU03</t>
        </is>
      </c>
      <c r="D320" s="16" t="inlineStr">
        <is>
          <t>Garderobenflur</t>
        </is>
      </c>
      <c r="E320" s="16" t="inlineStr">
        <is>
          <t>Schuhregal schwarz mit Chromstangen</t>
        </is>
      </c>
      <c r="F320" s="17" t="n">
        <v>2</v>
      </c>
      <c r="G320" s="18" t="inlineStr">
        <is>
          <t>Niedriges Schuhregal aus schwarz lackiertem Holz mit schwarzer Deckplatte und drei Ebenen aus verchromten Rundstangen, auch als Sitzbank nutzbar.108x34x50cm</t>
        </is>
      </c>
      <c r="H320" s="16" t="inlineStr">
        <is>
          <t>Möbel</t>
        </is>
      </c>
      <c r="I320" s="16" t="n"/>
      <c r="J320" s="16" t="inlineStr">
        <is>
          <t>C</t>
        </is>
      </c>
      <c r="K320" s="16" t="inlineStr">
        <is>
          <t>Stück</t>
        </is>
      </c>
      <c r="L320" s="19" t="n"/>
      <c r="M320" s="16" t="inlineStr">
        <is>
          <t>gebraucht</t>
        </is>
      </c>
      <c r="N320" s="17" t="n"/>
      <c r="O320" s="20">
        <f>F320-IF(N320="",0,N320)</f>
        <v/>
      </c>
      <c r="P320" s="19" t="inlineStr">
        <is>
          <t>ja</t>
        </is>
      </c>
      <c r="Q320" s="19" t="n"/>
      <c r="R320" s="21" t="n"/>
      <c r="S320" s="21" t="n">
        <v>25</v>
      </c>
      <c r="T320" s="19" t="inlineStr">
        <is>
          <t>Fix</t>
        </is>
      </c>
      <c r="U320" s="19" t="inlineStr">
        <is>
          <t>ok</t>
        </is>
      </c>
      <c r="V320" s="22">
        <f>O320*S320</f>
        <v/>
      </c>
      <c r="W320" s="16" t="inlineStr">
        <is>
          <t>nur Abholung</t>
        </is>
      </c>
      <c r="X320" s="16" t="inlineStr">
        <is>
          <t>F-389</t>
        </is>
      </c>
      <c r="Y320" s="19" t="inlineStr">
        <is>
          <t>ja</t>
        </is>
      </c>
      <c r="Z320" s="19" t="inlineStr">
        <is>
          <t>reserviert</t>
        </is>
      </c>
      <c r="AA320" s="19" t="n"/>
      <c r="AB320" s="19" t="n"/>
      <c r="AC320" s="19" t="inlineStr">
        <is>
          <t>Webkatalog</t>
        </is>
      </c>
      <c r="AD320" s="19" t="inlineStr">
        <is>
          <t>Simon fronius</t>
        </is>
      </c>
      <c r="AE320" s="21" t="n"/>
      <c r="AF320" s="22">
        <f>IF(N320="","",N320*AE320)</f>
        <v/>
      </c>
      <c r="AG320" s="19" t="n"/>
      <c r="AH320" s="19" t="n"/>
      <c r="AI320" s="19" t="n"/>
      <c r="AJ320" s="19" t="n"/>
      <c r="AK320" s="19" t="n"/>
      <c r="AL320" s="19" t="inlineStr">
        <is>
          <t>01.12.2026 09:00</t>
        </is>
      </c>
      <c r="AM320" s="18" t="n"/>
      <c r="AN320" s="23" t="n"/>
    </row>
    <row r="321" ht="98.8" customHeight="1">
      <c r="A321" s="16" t="n"/>
      <c r="B321" s="16" t="inlineStr">
        <is>
          <t>BU03-04</t>
        </is>
      </c>
      <c r="C321" s="16" t="inlineStr">
        <is>
          <t>BU03</t>
        </is>
      </c>
      <c r="D321" s="16" t="inlineStr">
        <is>
          <t>Garderobenflur</t>
        </is>
      </c>
      <c r="E321" s="16" t="inlineStr">
        <is>
          <t>Metallregal weiß, vier Böden</t>
        </is>
      </c>
      <c r="F321" s="17" t="n">
        <v>2</v>
      </c>
      <c r="G321" s="18" t="inlineStr">
        <is>
          <t>Offenes Regal mit weißem Metallgestell, Kreuzstrebe auf der Rückseite und vier weißen Böden. 60x30x140cm</t>
        </is>
      </c>
      <c r="H321" s="16" t="inlineStr">
        <is>
          <t>Möbel</t>
        </is>
      </c>
      <c r="I321" s="16" t="n"/>
      <c r="J321" s="16" t="inlineStr">
        <is>
          <t>B</t>
        </is>
      </c>
      <c r="K321" s="16" t="inlineStr">
        <is>
          <t>Stück</t>
        </is>
      </c>
      <c r="L321" s="19" t="n"/>
      <c r="M321" s="16" t="inlineStr">
        <is>
          <t>gebraucht</t>
        </is>
      </c>
      <c r="N321" s="17" t="n"/>
      <c r="O321" s="20">
        <f>F321-IF(N321="",0,N321)</f>
        <v/>
      </c>
      <c r="P321" s="19" t="inlineStr">
        <is>
          <t>ja</t>
        </is>
      </c>
      <c r="Q321" s="19" t="n"/>
      <c r="R321" s="21" t="n"/>
      <c r="S321" s="21" t="n">
        <v>35</v>
      </c>
      <c r="T321" s="19" t="inlineStr">
        <is>
          <t>Fix</t>
        </is>
      </c>
      <c r="U321" s="19" t="inlineStr">
        <is>
          <t>ok</t>
        </is>
      </c>
      <c r="V321" s="22">
        <f>O321*S321</f>
        <v/>
      </c>
      <c r="W321" s="16" t="inlineStr">
        <is>
          <t>nur Abholung</t>
        </is>
      </c>
      <c r="X321" s="16" t="inlineStr">
        <is>
          <t>F-390</t>
        </is>
      </c>
      <c r="Y321" s="19" t="inlineStr">
        <is>
          <t>ja</t>
        </is>
      </c>
      <c r="Z321" s="19" t="inlineStr">
        <is>
          <t>verfügbar</t>
        </is>
      </c>
      <c r="AA321" s="19" t="n"/>
      <c r="AB321" s="19" t="n"/>
      <c r="AC321" s="19" t="n"/>
      <c r="AD321" s="19" t="n"/>
      <c r="AE321" s="21" t="n"/>
      <c r="AF321" s="22">
        <f>IF(N321="","",N321*AE321)</f>
        <v/>
      </c>
      <c r="AG321" s="19" t="n"/>
      <c r="AH321" s="19" t="n"/>
      <c r="AI321" s="19" t="n"/>
      <c r="AJ321" s="19" t="n"/>
      <c r="AK321" s="19" t="n"/>
      <c r="AL321" s="19" t="n"/>
      <c r="AM321" s="18" t="n"/>
      <c r="AN321" s="23" t="n"/>
    </row>
    <row r="322" ht="98.8" customHeight="1">
      <c r="A322" s="16" t="n"/>
      <c r="B322" s="16" t="inlineStr">
        <is>
          <t>BU03-05</t>
        </is>
      </c>
      <c r="C322" s="16" t="inlineStr">
        <is>
          <t>BU03</t>
        </is>
      </c>
      <c r="D322" s="16" t="inlineStr">
        <is>
          <t>Garderobenflur</t>
        </is>
      </c>
      <c r="E322" s="16" t="inlineStr">
        <is>
          <t>IKEA HEMNES Schuhschrank weiß mit Klappfächern</t>
        </is>
      </c>
      <c r="F322" s="17" t="n">
        <v>1</v>
      </c>
      <c r="G322" s="18" t="inlineStr">
        <is>
          <t>IKEA Hemnes Schuhschrank in Weiß mit zwei Klappfächern und schwarzen Knöpfen. Die Schuhablagen sind innen verschmutzt und an den Kanten abgestoßen.</t>
        </is>
      </c>
      <c r="H322" s="16" t="inlineStr">
        <is>
          <t>Möbel</t>
        </is>
      </c>
      <c r="I322" s="16" t="n"/>
      <c r="J322" s="16" t="inlineStr">
        <is>
          <t>B</t>
        </is>
      </c>
      <c r="K322" s="16" t="inlineStr">
        <is>
          <t>Stück</t>
        </is>
      </c>
      <c r="L322" s="19" t="n"/>
      <c r="M322" s="16" t="inlineStr">
        <is>
          <t>gebraucht</t>
        </is>
      </c>
      <c r="N322" s="17" t="n"/>
      <c r="O322" s="20">
        <f>F322-IF(N322="",0,N322)</f>
        <v/>
      </c>
      <c r="P322" s="19" t="inlineStr">
        <is>
          <t>ja</t>
        </is>
      </c>
      <c r="Q322" s="19" t="n"/>
      <c r="R322" s="21" t="n"/>
      <c r="S322" s="21" t="n">
        <v>60</v>
      </c>
      <c r="T322" s="19" t="inlineStr">
        <is>
          <t>Fix</t>
        </is>
      </c>
      <c r="U322" s="19" t="inlineStr">
        <is>
          <t>ok</t>
        </is>
      </c>
      <c r="V322" s="22">
        <f>O322*S322</f>
        <v/>
      </c>
      <c r="W322" s="16" t="inlineStr">
        <is>
          <t>nur Abholung</t>
        </is>
      </c>
      <c r="X322" s="16" t="inlineStr">
        <is>
          <t>F-391</t>
        </is>
      </c>
      <c r="Y322" s="19" t="inlineStr">
        <is>
          <t>ja</t>
        </is>
      </c>
      <c r="Z322" s="19" t="inlineStr">
        <is>
          <t>reserviert</t>
        </is>
      </c>
      <c r="AA322" s="19" t="inlineStr">
        <is>
          <t>IKEA</t>
        </is>
      </c>
      <c r="AB322" s="19" t="n"/>
      <c r="AC322" s="19" t="inlineStr">
        <is>
          <t>Webkatalog</t>
        </is>
      </c>
      <c r="AD322" s="19" t="inlineStr">
        <is>
          <t>Nadine Zythke</t>
        </is>
      </c>
      <c r="AE322" s="21" t="n"/>
      <c r="AF322" s="22">
        <f>IF(N322="","",N322*AE322)</f>
        <v/>
      </c>
      <c r="AG322" s="19" t="n"/>
      <c r="AH322" s="19" t="n"/>
      <c r="AI322" s="19" t="n"/>
      <c r="AJ322" s="19" t="n"/>
      <c r="AK322" s="19" t="n"/>
      <c r="AL322" s="19" t="inlineStr">
        <is>
          <t>17.11.2026 09:00</t>
        </is>
      </c>
      <c r="AM322" s="18" t="n"/>
      <c r="AN322" s="23" t="n"/>
    </row>
    <row r="323" ht="98.8" customHeight="1">
      <c r="A323" s="16" t="n"/>
      <c r="B323" s="16" t="inlineStr">
        <is>
          <t>BU03-06</t>
        </is>
      </c>
      <c r="C323" s="16" t="inlineStr">
        <is>
          <t>BU03</t>
        </is>
      </c>
      <c r="D323" s="16" t="inlineStr">
        <is>
          <t>Garderobenflur</t>
        </is>
      </c>
      <c r="E323" s="16" t="inlineStr">
        <is>
          <t>Wäschekorb anthrazit mit Deckel, hoch</t>
        </is>
      </c>
      <c r="F323" s="17" t="n">
        <v>1</v>
      </c>
      <c r="G323" s="18" t="inlineStr">
        <is>
          <t>Hoher Wäschekorb aus Kunststoff in Flechtoptik, anthrazit, nach unten verjüngt, mit aufklappbarem Deckel und Griffloch.</t>
        </is>
      </c>
      <c r="H323" s="16" t="inlineStr">
        <is>
          <t>Sonstiges</t>
        </is>
      </c>
      <c r="I323" s="16" t="n"/>
      <c r="J323" s="16" t="inlineStr">
        <is>
          <t>C</t>
        </is>
      </c>
      <c r="K323" s="16" t="inlineStr">
        <is>
          <t>Stück</t>
        </is>
      </c>
      <c r="L323" s="19" t="n"/>
      <c r="M323" s="16" t="inlineStr">
        <is>
          <t>gebraucht</t>
        </is>
      </c>
      <c r="N323" s="17" t="n"/>
      <c r="O323" s="20">
        <f>F323-IF(N323="",0,N323)</f>
        <v/>
      </c>
      <c r="P323" s="19" t="inlineStr">
        <is>
          <t>ja</t>
        </is>
      </c>
      <c r="Q323" s="19" t="n"/>
      <c r="R323" s="21" t="n"/>
      <c r="S323" s="21" t="n">
        <v>12</v>
      </c>
      <c r="T323" s="19" t="inlineStr">
        <is>
          <t>Fix</t>
        </is>
      </c>
      <c r="U323" s="19" t="inlineStr">
        <is>
          <t>ok</t>
        </is>
      </c>
      <c r="V323" s="22">
        <f>O323*S323</f>
        <v/>
      </c>
      <c r="W323" s="16" t="inlineStr">
        <is>
          <t>nur Abholung</t>
        </is>
      </c>
      <c r="X323" s="16" t="inlineStr">
        <is>
          <t>F-392</t>
        </is>
      </c>
      <c r="Y323" s="19" t="inlineStr">
        <is>
          <t>ja</t>
        </is>
      </c>
      <c r="Z323" s="19" t="inlineStr">
        <is>
          <t>reserviert</t>
        </is>
      </c>
      <c r="AA323" s="19" t="n"/>
      <c r="AB323" s="19" t="n"/>
      <c r="AC323" s="19" t="inlineStr">
        <is>
          <t>Webkatalog</t>
        </is>
      </c>
      <c r="AD323" s="19" t="inlineStr">
        <is>
          <t>Ricarda König</t>
        </is>
      </c>
      <c r="AE323" s="21" t="n"/>
      <c r="AF323" s="22">
        <f>IF(N323="","",N323*AE323)</f>
        <v/>
      </c>
      <c r="AG323" s="19" t="n"/>
      <c r="AH323" s="19" t="n"/>
      <c r="AI323" s="19" t="inlineStr">
        <is>
          <t>4000143</t>
        </is>
      </c>
      <c r="AJ323" s="19" t="n"/>
      <c r="AK323" s="19" t="n"/>
      <c r="AL323" s="19" t="inlineStr">
        <is>
          <t>16.11.2026 09:00</t>
        </is>
      </c>
      <c r="AM323" s="18" t="n"/>
      <c r="AN323" s="23" t="inlineStr">
        <is>
          <t>Drei niedrigere Wäschekörbe stehen unter NE02-03.</t>
        </is>
      </c>
    </row>
    <row r="324" ht="98.8" customHeight="1">
      <c r="A324" s="16" t="n"/>
      <c r="B324" s="16" t="inlineStr">
        <is>
          <t>BU03-07</t>
        </is>
      </c>
      <c r="C324" s="16" t="inlineStr">
        <is>
          <t>BU03</t>
        </is>
      </c>
      <c r="D324" s="16" t="inlineStr">
        <is>
          <t>Garderobenflur</t>
        </is>
      </c>
      <c r="E324" s="16" t="inlineStr">
        <is>
          <t>Tischleuchte Holzgestell mit Stoffschirm</t>
        </is>
      </c>
      <c r="F324" s="17" t="n">
        <v>1</v>
      </c>
      <c r="G324" s="18" t="inlineStr">
        <is>
          <t>Tischleuchte mit dreieckigem Gestell aus hellem Holz und zylindrischem Stoffschirm in Hellgrau, mit Schnurschalter.</t>
        </is>
      </c>
      <c r="H324" s="16" t="inlineStr">
        <is>
          <t>Leuchten</t>
        </is>
      </c>
      <c r="I324" s="16" t="n"/>
      <c r="J324" s="16" t="inlineStr">
        <is>
          <t>C</t>
        </is>
      </c>
      <c r="K324" s="16" t="inlineStr">
        <is>
          <t>Stück</t>
        </is>
      </c>
      <c r="L324" s="19" t="n"/>
      <c r="M324" s="16" t="inlineStr">
        <is>
          <t>gut</t>
        </is>
      </c>
      <c r="N324" s="17" t="n">
        <v>1</v>
      </c>
      <c r="O324" s="20">
        <f>F324-IF(N324="",0,N324)</f>
        <v/>
      </c>
      <c r="P324" s="19" t="inlineStr">
        <is>
          <t>ja</t>
        </is>
      </c>
      <c r="Q324" s="19" t="n"/>
      <c r="R324" s="21" t="n"/>
      <c r="S324" s="21" t="n">
        <v>25</v>
      </c>
      <c r="T324" s="19" t="inlineStr">
        <is>
          <t>Fix</t>
        </is>
      </c>
      <c r="U324" s="19" t="inlineStr">
        <is>
          <t>ok</t>
        </is>
      </c>
      <c r="V324" s="22">
        <f>O324*S324</f>
        <v/>
      </c>
      <c r="W324" s="16" t="inlineStr">
        <is>
          <t>nur Abholung</t>
        </is>
      </c>
      <c r="X324" s="16" t="inlineStr">
        <is>
          <t>F-393</t>
        </is>
      </c>
      <c r="Y324" s="19" t="inlineStr">
        <is>
          <t>ja</t>
        </is>
      </c>
      <c r="Z324" s="19" t="inlineStr">
        <is>
          <t>verkauft</t>
        </is>
      </c>
      <c r="AA324" s="19" t="n"/>
      <c r="AB324" s="19" t="n"/>
      <c r="AC324" s="19" t="inlineStr">
        <is>
          <t>Webkatalog</t>
        </is>
      </c>
      <c r="AD324" s="19" t="n"/>
      <c r="AE324" s="21" t="n">
        <v>25</v>
      </c>
      <c r="AF324" s="22">
        <f>IF(N324="","",N324*AE324)</f>
        <v/>
      </c>
      <c r="AG324" s="19" t="inlineStr">
        <is>
          <t>16.10.2026</t>
        </is>
      </c>
      <c r="AH324" s="19" t="inlineStr">
        <is>
          <t>Felix Seltmann</t>
        </is>
      </c>
      <c r="AI324" s="19" t="inlineStr">
        <is>
          <t>4000130</t>
        </is>
      </c>
      <c r="AJ324" s="19" t="inlineStr">
        <is>
          <t>bezahlt</t>
        </is>
      </c>
      <c r="AK324" s="19" t="n"/>
      <c r="AL324" s="19" t="inlineStr">
        <is>
          <t>20.10.2026 10:30</t>
        </is>
      </c>
      <c r="AM324" s="18" t="n"/>
      <c r="AN324" s="23" t="n"/>
    </row>
    <row r="325" ht="98.8" customHeight="1">
      <c r="A325" s="16" t="n"/>
      <c r="B325" s="16" t="inlineStr">
        <is>
          <t>BU03-08</t>
        </is>
      </c>
      <c r="C325" s="16" t="inlineStr">
        <is>
          <t>BU03</t>
        </is>
      </c>
      <c r="D325" s="16" t="inlineStr">
        <is>
          <t>Garderobenflur</t>
        </is>
      </c>
      <c r="E325" s="16" t="inlineStr">
        <is>
          <t>Beistelltisch rund türkis mit Hairpin-Beinen</t>
        </is>
      </c>
      <c r="F325" s="17" t="n">
        <v>1</v>
      </c>
      <c r="G325" s="18" t="inlineStr">
        <is>
          <t>Kleiner runder Beistelltisch mit türkis lackierter Holzplatte auf drei schwarzen Hairpin-Beinen aus Rundstahl. Die Platte ist leicht verkratzt. Durchmesser 40cm</t>
        </is>
      </c>
      <c r="H325" s="16" t="inlineStr">
        <is>
          <t>Möbel</t>
        </is>
      </c>
      <c r="I325" s="16" t="n"/>
      <c r="J325" s="16" t="inlineStr">
        <is>
          <t>C</t>
        </is>
      </c>
      <c r="K325" s="16" t="inlineStr">
        <is>
          <t>Stück</t>
        </is>
      </c>
      <c r="L325" s="19" t="n"/>
      <c r="M325" s="16" t="inlineStr">
        <is>
          <t>gut</t>
        </is>
      </c>
      <c r="N325" s="17" t="n"/>
      <c r="O325" s="20">
        <f>F325-IF(N325="",0,N325)</f>
        <v/>
      </c>
      <c r="P325" s="19" t="inlineStr">
        <is>
          <t>ja</t>
        </is>
      </c>
      <c r="Q325" s="19" t="n"/>
      <c r="R325" s="21" t="n"/>
      <c r="S325" s="21" t="n">
        <v>35</v>
      </c>
      <c r="T325" s="19" t="inlineStr">
        <is>
          <t>Fix</t>
        </is>
      </c>
      <c r="U325" s="19" t="inlineStr">
        <is>
          <t>ok</t>
        </is>
      </c>
      <c r="V325" s="22">
        <f>O325*S325</f>
        <v/>
      </c>
      <c r="W325" s="16" t="inlineStr">
        <is>
          <t>nur Abholung</t>
        </is>
      </c>
      <c r="X325" s="16" t="inlineStr">
        <is>
          <t>F-394</t>
        </is>
      </c>
      <c r="Y325" s="19" t="inlineStr">
        <is>
          <t>ja</t>
        </is>
      </c>
      <c r="Z325" s="19" t="inlineStr">
        <is>
          <t>verfügbar</t>
        </is>
      </c>
      <c r="AA325" s="19" t="n"/>
      <c r="AB325" s="19" t="n"/>
      <c r="AC325" s="19" t="n"/>
      <c r="AD325" s="19" t="n"/>
      <c r="AE325" s="21" t="n"/>
      <c r="AF325" s="22">
        <f>IF(N325="","",N325*AE325)</f>
        <v/>
      </c>
      <c r="AG325" s="19" t="n"/>
      <c r="AH325" s="19" t="n"/>
      <c r="AI325" s="19" t="n"/>
      <c r="AJ325" s="19" t="n"/>
      <c r="AK325" s="19" t="n"/>
      <c r="AL325" s="19" t="n"/>
      <c r="AM325" s="18" t="n"/>
      <c r="AN325" s="23" t="n"/>
    </row>
    <row r="326" ht="98.8" customHeight="1">
      <c r="A326" s="16" t="n"/>
      <c r="B326" s="16" t="inlineStr">
        <is>
          <t>BU04-06</t>
        </is>
      </c>
      <c r="C326" s="16" t="inlineStr">
        <is>
          <t>BU04</t>
        </is>
      </c>
      <c r="D326" s="16" t="inlineStr">
        <is>
          <t>Gruppenraum</t>
        </is>
      </c>
      <c r="E326" s="16" t="inlineStr">
        <is>
          <t>Kindertisch weiß, lang, zweiteilig</t>
        </is>
      </c>
      <c r="F326" s="17" t="n">
        <v>1</v>
      </c>
      <c r="G326" s="18" t="inlineStr">
        <is>
          <t>Langer Kindertisch aus zwei aneinandergestellten Platten in Weiß mit cremefarbener Kante, auf cremefarbenen Vierkantfüßen aus Metall mit Gleitern. Die Platten sind an den Kanten abgestoßen. 180x50x50</t>
        </is>
      </c>
      <c r="H326" s="16" t="inlineStr">
        <is>
          <t>Möbel</t>
        </is>
      </c>
      <c r="I326" s="16" t="n"/>
      <c r="J326" s="16" t="inlineStr">
        <is>
          <t>B</t>
        </is>
      </c>
      <c r="K326" s="16" t="inlineStr">
        <is>
          <t>Set</t>
        </is>
      </c>
      <c r="L326" s="19" t="n"/>
      <c r="M326" s="16" t="inlineStr">
        <is>
          <t>gebraucht</t>
        </is>
      </c>
      <c r="N326" s="17" t="n"/>
      <c r="O326" s="20">
        <f>F326-IF(N326="",0,N326)</f>
        <v/>
      </c>
      <c r="P326" s="19" t="inlineStr">
        <is>
          <t>ja</t>
        </is>
      </c>
      <c r="Q326" s="19" t="n"/>
      <c r="R326" s="21" t="n"/>
      <c r="S326" s="21" t="n">
        <v>90</v>
      </c>
      <c r="T326" s="19" t="inlineStr">
        <is>
          <t>Fix</t>
        </is>
      </c>
      <c r="U326" s="19" t="inlineStr">
        <is>
          <t>ok</t>
        </is>
      </c>
      <c r="V326" s="22">
        <f>O326*S326</f>
        <v/>
      </c>
      <c r="W326" s="16" t="inlineStr">
        <is>
          <t>nur Abholung</t>
        </is>
      </c>
      <c r="X326" s="16" t="inlineStr">
        <is>
          <t>F-404</t>
        </is>
      </c>
      <c r="Y326" s="19" t="inlineStr">
        <is>
          <t>ja</t>
        </is>
      </c>
      <c r="Z326" s="19" t="inlineStr">
        <is>
          <t>verfügbar</t>
        </is>
      </c>
      <c r="AA326" s="19" t="n"/>
      <c r="AB326" s="19" t="n"/>
      <c r="AC326" s="19" t="n"/>
      <c r="AD326" s="19" t="n"/>
      <c r="AE326" s="21" t="n"/>
      <c r="AF326" s="22">
        <f>IF(N326="","",N326*AE326)</f>
        <v/>
      </c>
      <c r="AG326" s="19" t="n"/>
      <c r="AH326" s="19" t="n"/>
      <c r="AI326" s="19" t="n"/>
      <c r="AJ326" s="19" t="n"/>
      <c r="AK326" s="19" t="n"/>
      <c r="AL326" s="19" t="n"/>
      <c r="AM326" s="18" t="n"/>
      <c r="AN326" s="23" t="inlineStr">
        <is>
          <t>Der ganze Tisch ist auf Foto F-404 zu sehen.</t>
        </is>
      </c>
    </row>
    <row r="327" ht="98.8" customHeight="1">
      <c r="A327" s="16" t="n"/>
      <c r="B327" s="16" t="inlineStr">
        <is>
          <t>BU04-07</t>
        </is>
      </c>
      <c r="C327" s="16" t="inlineStr">
        <is>
          <t>BU04</t>
        </is>
      </c>
      <c r="D327" s="16" t="inlineStr">
        <is>
          <t>Gruppenraum</t>
        </is>
      </c>
      <c r="E327" s="16" t="inlineStr">
        <is>
          <t>Gemälde Schwarzwaldfrau mit Planeten</t>
        </is>
      </c>
      <c r="F327" s="17" t="n">
        <v>1</v>
      </c>
      <c r="G327" s="18" t="inlineStr">
        <is>
          <t>Acryl auf Leinwand im Hochformat: Frau in Schwarzwälder Tracht mit Bollenhut, umgeben von gemalten Planeten und Sternen. Eigenarbeit einer Privatperson 120x100</t>
        </is>
      </c>
      <c r="H327" s="16" t="inlineStr">
        <is>
          <t>Kunst</t>
        </is>
      </c>
      <c r="I327" s="16" t="n"/>
      <c r="J327" s="16" t="inlineStr">
        <is>
          <t>B</t>
        </is>
      </c>
      <c r="K327" s="16" t="inlineStr">
        <is>
          <t>Stück</t>
        </is>
      </c>
      <c r="L327" s="19" t="n"/>
      <c r="M327" s="16" t="inlineStr">
        <is>
          <t>gut</t>
        </is>
      </c>
      <c r="N327" s="17" t="n"/>
      <c r="O327" s="20">
        <f>F327-IF(N327="",0,N327)</f>
        <v/>
      </c>
      <c r="P327" s="19" t="inlineStr">
        <is>
          <t>ja</t>
        </is>
      </c>
      <c r="Q327" s="19" t="n"/>
      <c r="R327" s="21" t="n"/>
      <c r="S327" s="21" t="n">
        <v>250</v>
      </c>
      <c r="T327" s="19" t="inlineStr">
        <is>
          <t>VHB</t>
        </is>
      </c>
      <c r="U327" s="19" t="inlineStr">
        <is>
          <t>ok</t>
        </is>
      </c>
      <c r="V327" s="22">
        <f>O327*S327</f>
        <v/>
      </c>
      <c r="W327" s="16" t="inlineStr">
        <is>
          <t>nur Abholung</t>
        </is>
      </c>
      <c r="X327" s="16" t="inlineStr">
        <is>
          <t>F-397</t>
        </is>
      </c>
      <c r="Y327" s="19" t="inlineStr">
        <is>
          <t>ja</t>
        </is>
      </c>
      <c r="Z327" s="19" t="inlineStr">
        <is>
          <t>verfügbar</t>
        </is>
      </c>
      <c r="AA327" s="19" t="n"/>
      <c r="AB327" s="19" t="inlineStr">
        <is>
          <t>Schwarzwald</t>
        </is>
      </c>
      <c r="AC327" s="19" t="n"/>
      <c r="AD327" s="19" t="n"/>
      <c r="AE327" s="21" t="n"/>
      <c r="AF327" s="22">
        <f>IF(N327="","",N327*AE327)</f>
        <v/>
      </c>
      <c r="AG327" s="19" t="n"/>
      <c r="AH327" s="19" t="n"/>
      <c r="AI327" s="19" t="n"/>
      <c r="AJ327" s="19" t="n"/>
      <c r="AK327" s="19" t="n"/>
      <c r="AL327" s="19" t="n"/>
      <c r="AM327" s="18" t="n"/>
      <c r="AN327" s="23" t="n"/>
    </row>
    <row r="328" ht="98.8" customHeight="1">
      <c r="A328" s="16" t="n"/>
      <c r="B328" s="16" t="inlineStr">
        <is>
          <t>BU04-08</t>
        </is>
      </c>
      <c r="C328" s="16" t="inlineStr">
        <is>
          <t>BU04</t>
        </is>
      </c>
      <c r="D328" s="16" t="inlineStr">
        <is>
          <t>Gruppenraum</t>
        </is>
      </c>
      <c r="E328" s="16" t="inlineStr">
        <is>
          <t>Garderobenständer bunt, Stangenform</t>
        </is>
      </c>
      <c r="F328" s="17" t="n">
        <v>2</v>
      </c>
      <c r="G328" s="18" t="inlineStr">
        <is>
          <t>Stehender Garderobenständer: weiße Rundstange mit farbig lackierten Ringen in Grün, Blau, Rot, Orange und Gelb und passenden Haken in mehreren Höhen, auf Tellerfuß.</t>
        </is>
      </c>
      <c r="H328" s="16" t="inlineStr">
        <is>
          <t>Kita-Ausstattung</t>
        </is>
      </c>
      <c r="I328" s="16" t="n"/>
      <c r="J328" s="16" t="inlineStr">
        <is>
          <t>C</t>
        </is>
      </c>
      <c r="K328" s="16" t="inlineStr">
        <is>
          <t>Stück</t>
        </is>
      </c>
      <c r="L328" s="19" t="n"/>
      <c r="M328" s="16" t="inlineStr">
        <is>
          <t>gebraucht</t>
        </is>
      </c>
      <c r="N328" s="17" t="n"/>
      <c r="O328" s="20">
        <f>F328-IF(N328="",0,N328)</f>
        <v/>
      </c>
      <c r="P328" s="19" t="inlineStr">
        <is>
          <t>ja</t>
        </is>
      </c>
      <c r="Q328" s="19" t="n"/>
      <c r="R328" s="21" t="n"/>
      <c r="S328" s="21" t="n">
        <v>35</v>
      </c>
      <c r="T328" s="19" t="inlineStr">
        <is>
          <t>Fix</t>
        </is>
      </c>
      <c r="U328" s="19" t="inlineStr">
        <is>
          <t>ok</t>
        </is>
      </c>
      <c r="V328" s="22">
        <f>O328*S328</f>
        <v/>
      </c>
      <c r="W328" s="16" t="inlineStr">
        <is>
          <t>nur Abholung</t>
        </is>
      </c>
      <c r="X328" s="16" t="inlineStr">
        <is>
          <t>F-398</t>
        </is>
      </c>
      <c r="Y328" s="19" t="inlineStr">
        <is>
          <t>ja</t>
        </is>
      </c>
      <c r="Z328" s="19" t="inlineStr">
        <is>
          <t>reserviert</t>
        </is>
      </c>
      <c r="AA328" s="19" t="n"/>
      <c r="AB328" s="19" t="inlineStr">
        <is>
          <t>Garderobe</t>
        </is>
      </c>
      <c r="AC328" s="19" t="inlineStr">
        <is>
          <t>Webkatalog</t>
        </is>
      </c>
      <c r="AD328" s="19" t="inlineStr">
        <is>
          <t>Tanja Bühler</t>
        </is>
      </c>
      <c r="AE328" s="21" t="n"/>
      <c r="AF328" s="22">
        <f>IF(N328="","",N328*AE328)</f>
        <v/>
      </c>
      <c r="AG328" s="19" t="n"/>
      <c r="AH328" s="19" t="n"/>
      <c r="AI328" s="19" t="inlineStr">
        <is>
          <t>4000144</t>
        </is>
      </c>
      <c r="AJ328" s="19" t="n"/>
      <c r="AK328" s="19" t="n"/>
      <c r="AL328" s="19" t="inlineStr">
        <is>
          <t>20.10.2026 08:00</t>
        </is>
      </c>
      <c r="AM328" s="18" t="n"/>
      <c r="AN328" s="23" t="n"/>
    </row>
    <row r="329" ht="98.8" customHeight="1">
      <c r="A329" s="16" t="n"/>
      <c r="B329" s="16" t="inlineStr">
        <is>
          <t>BU04-10</t>
        </is>
      </c>
      <c r="C329" s="16" t="inlineStr">
        <is>
          <t>BU04</t>
        </is>
      </c>
      <c r="D329" s="16" t="inlineStr">
        <is>
          <t>Gruppenraum</t>
        </is>
      </c>
      <c r="E329" s="16" t="inlineStr">
        <is>
          <t>Kindertisch weiß aus fünf Segmenten</t>
        </is>
      </c>
      <c r="F329" s="17" t="n">
        <v>1</v>
      </c>
      <c r="G329" s="18" t="inlineStr">
        <is>
          <t>Fünf Tischsegmente mit weißer Platte, Multiplex-Kante und verchromten Rundfüßen in Kinderhöhe. Zusammengestellt ergeben sie einen großen Gruppentisch, einzeln sind sie frei kombinierbar. 50cm Tiefe pro Segment</t>
        </is>
      </c>
      <c r="H329" s="16" t="inlineStr">
        <is>
          <t>Möbel</t>
        </is>
      </c>
      <c r="I329" s="16" t="n"/>
      <c r="J329" s="16" t="inlineStr">
        <is>
          <t>A</t>
        </is>
      </c>
      <c r="K329" s="16" t="inlineStr">
        <is>
          <t>Set</t>
        </is>
      </c>
      <c r="L329" s="19" t="n"/>
      <c r="M329" s="16" t="inlineStr">
        <is>
          <t>gut</t>
        </is>
      </c>
      <c r="N329" s="17" t="n"/>
      <c r="O329" s="20">
        <f>F329-IF(N329="",0,N329)</f>
        <v/>
      </c>
      <c r="P329" s="19" t="inlineStr">
        <is>
          <t>ja</t>
        </is>
      </c>
      <c r="Q329" s="19" t="n"/>
      <c r="R329" s="21" t="n"/>
      <c r="S329" s="21" t="n">
        <v>190</v>
      </c>
      <c r="T329" s="19" t="inlineStr">
        <is>
          <t>Fix</t>
        </is>
      </c>
      <c r="U329" s="19" t="inlineStr">
        <is>
          <t>ok</t>
        </is>
      </c>
      <c r="V329" s="22">
        <f>O329*S329</f>
        <v/>
      </c>
      <c r="W329" s="16" t="inlineStr">
        <is>
          <t>nur Abholung</t>
        </is>
      </c>
      <c r="X329" s="16" t="inlineStr">
        <is>
          <t>F-400</t>
        </is>
      </c>
      <c r="Y329" s="19" t="inlineStr">
        <is>
          <t>ja</t>
        </is>
      </c>
      <c r="Z329" s="19" t="inlineStr">
        <is>
          <t>verfügbar</t>
        </is>
      </c>
      <c r="AA329" s="19" t="n"/>
      <c r="AB329" s="19" t="n"/>
      <c r="AC329" s="19" t="n"/>
      <c r="AD329" s="19" t="n"/>
      <c r="AE329" s="21" t="n"/>
      <c r="AF329" s="22">
        <f>IF(N329="","",N329*AE329)</f>
        <v/>
      </c>
      <c r="AG329" s="19" t="n"/>
      <c r="AH329" s="19" t="n"/>
      <c r="AI329" s="19" t="n"/>
      <c r="AJ329" s="19" t="n"/>
      <c r="AK329" s="19" t="n"/>
      <c r="AL329" s="19" t="n"/>
      <c r="AM329" s="18" t="n"/>
      <c r="AN329" s="23" t="inlineStr">
        <is>
          <t>Weitere Tischgruppen gleicher Bauart stehen unter NU02-23 und BU02-03.</t>
        </is>
      </c>
    </row>
    <row r="330" ht="98.8" customHeight="1">
      <c r="A330" s="16" t="n"/>
      <c r="B330" s="16" t="inlineStr">
        <is>
          <t>BU04-11</t>
        </is>
      </c>
      <c r="C330" s="16" t="inlineStr">
        <is>
          <t>BU04</t>
        </is>
      </c>
      <c r="D330" s="16" t="inlineStr">
        <is>
          <t>Gruppenraum</t>
        </is>
      </c>
      <c r="E330" s="16" t="inlineStr">
        <is>
          <t>Regal weiß, vier Böden</t>
        </is>
      </c>
      <c r="F330" s="17" t="n">
        <v>2</v>
      </c>
      <c r="G330" s="18" t="inlineStr">
        <is>
          <t>Offenes Regal in Weiß mit vier Böden, eines der beiden Regale hat zusätzlich zwei Schubladen. Böden und Kanten sind großflächig verschmutzt und abgestoßen. 60x50x129cm</t>
        </is>
      </c>
      <c r="H330" s="16" t="inlineStr">
        <is>
          <t>Möbel</t>
        </is>
      </c>
      <c r="I330" s="16" t="n"/>
      <c r="J330" s="16" t="inlineStr">
        <is>
          <t>C</t>
        </is>
      </c>
      <c r="K330" s="16" t="inlineStr">
        <is>
          <t>Stück</t>
        </is>
      </c>
      <c r="L330" s="19" t="n"/>
      <c r="M330" s="16" t="inlineStr">
        <is>
          <t>stark gebraucht</t>
        </is>
      </c>
      <c r="N330" s="17" t="n"/>
      <c r="O330" s="20">
        <f>F330-IF(N330="",0,N330)</f>
        <v/>
      </c>
      <c r="P330" s="19" t="inlineStr">
        <is>
          <t>ja</t>
        </is>
      </c>
      <c r="Q330" s="19" t="n"/>
      <c r="R330" s="21" t="n"/>
      <c r="S330" s="21" t="n">
        <v>30</v>
      </c>
      <c r="T330" s="19" t="inlineStr">
        <is>
          <t>Fix</t>
        </is>
      </c>
      <c r="U330" s="19" t="inlineStr">
        <is>
          <t>ok</t>
        </is>
      </c>
      <c r="V330" s="22">
        <f>O330*S330</f>
        <v/>
      </c>
      <c r="W330" s="16" t="inlineStr">
        <is>
          <t>nur Abholung</t>
        </is>
      </c>
      <c r="X330" s="16" t="inlineStr">
        <is>
          <t>F-405</t>
        </is>
      </c>
      <c r="Y330" s="19" t="inlineStr">
        <is>
          <t>ja</t>
        </is>
      </c>
      <c r="Z330" s="19" t="inlineStr">
        <is>
          <t>verfügbar</t>
        </is>
      </c>
      <c r="AA330" s="19" t="n"/>
      <c r="AB330" s="19" t="n"/>
      <c r="AC330" s="19" t="n"/>
      <c r="AD330" s="19" t="n"/>
      <c r="AE330" s="21" t="n"/>
      <c r="AF330" s="22">
        <f>IF(N330="","",N330*AE330)</f>
        <v/>
      </c>
      <c r="AG330" s="19" t="n"/>
      <c r="AH330" s="19" t="n"/>
      <c r="AI330" s="19" t="n"/>
      <c r="AJ330" s="19" t="n"/>
      <c r="AK330" s="19" t="n"/>
      <c r="AL330" s="19" t="n"/>
      <c r="AM330" s="18" t="n"/>
      <c r="AN330" s="23" t="n"/>
    </row>
    <row r="331" ht="98.8" customHeight="1">
      <c r="A331" s="16" t="n"/>
      <c r="B331" s="16" t="inlineStr">
        <is>
          <t>BU04-13</t>
        </is>
      </c>
      <c r="C331" s="16" t="inlineStr">
        <is>
          <t>BU04</t>
        </is>
      </c>
      <c r="D331" s="16" t="inlineStr">
        <is>
          <t>Gruppenraum</t>
        </is>
      </c>
      <c r="E331" s="16" t="inlineStr">
        <is>
          <t>Servierwagen Metall grau, drei Ebenen</t>
        </is>
      </c>
      <c r="F331" s="17" t="n">
        <v>1</v>
      </c>
      <c r="G331" s="18" t="inlineStr">
        <is>
          <t>Rollwagen aus dunkelgrau lackiertem Metall mit drei Ablageebenen und Lochblechböden, auf vier Rollen. 42x30x79</t>
        </is>
      </c>
      <c r="H331" s="16" t="inlineStr">
        <is>
          <t>Möbel</t>
        </is>
      </c>
      <c r="I331" s="16" t="n"/>
      <c r="J331" s="16" t="inlineStr">
        <is>
          <t>B</t>
        </is>
      </c>
      <c r="K331" s="16" t="inlineStr">
        <is>
          <t>Stück</t>
        </is>
      </c>
      <c r="L331" s="19" t="n"/>
      <c r="M331" s="16" t="inlineStr">
        <is>
          <t>gebraucht</t>
        </is>
      </c>
      <c r="N331" s="17" t="n"/>
      <c r="O331" s="20">
        <f>F331-IF(N331="",0,N331)</f>
        <v/>
      </c>
      <c r="P331" s="19" t="inlineStr">
        <is>
          <t>ja</t>
        </is>
      </c>
      <c r="Q331" s="19" t="n"/>
      <c r="R331" s="21" t="n"/>
      <c r="S331" s="21" t="n">
        <v>30</v>
      </c>
      <c r="T331" s="19" t="inlineStr">
        <is>
          <t>Fix</t>
        </is>
      </c>
      <c r="U331" s="19" t="inlineStr">
        <is>
          <t>ok</t>
        </is>
      </c>
      <c r="V331" s="22">
        <f>O331*S331</f>
        <v/>
      </c>
      <c r="W331" s="16" t="inlineStr">
        <is>
          <t>nur Abholung</t>
        </is>
      </c>
      <c r="X331" s="16" t="inlineStr">
        <is>
          <t>F-402</t>
        </is>
      </c>
      <c r="Y331" s="19" t="inlineStr">
        <is>
          <t>ja</t>
        </is>
      </c>
      <c r="Z331" s="19" t="inlineStr">
        <is>
          <t>verfügbar</t>
        </is>
      </c>
      <c r="AA331" s="19" t="n"/>
      <c r="AB331" s="19" t="n"/>
      <c r="AC331" s="19" t="n"/>
      <c r="AD331" s="19" t="n"/>
      <c r="AE331" s="21" t="n"/>
      <c r="AF331" s="22">
        <f>IF(N331="","",N331*AE331)</f>
        <v/>
      </c>
      <c r="AG331" s="19" t="n"/>
      <c r="AH331" s="19" t="n"/>
      <c r="AI331" s="19" t="n"/>
      <c r="AJ331" s="19" t="n"/>
      <c r="AK331" s="19" t="n"/>
      <c r="AL331" s="19" t="n"/>
      <c r="AM331" s="18" t="n"/>
      <c r="AN331" s="23" t="inlineStr">
        <is>
          <t>Ein baugleicher Wagen in Schwarz steht unter BU02-16.</t>
        </is>
      </c>
    </row>
    <row r="332" ht="98.8" customHeight="1">
      <c r="A332" s="16" t="n"/>
      <c r="B332" s="16" t="inlineStr">
        <is>
          <t>BU04-14</t>
        </is>
      </c>
      <c r="C332" s="16" t="inlineStr">
        <is>
          <t>BU04</t>
        </is>
      </c>
      <c r="D332" s="16" t="inlineStr">
        <is>
          <t>Gruppenraum</t>
        </is>
      </c>
      <c r="E332" s="16" t="inlineStr">
        <is>
          <t>Bücherregal creme mit Wolkenaufsatz</t>
        </is>
      </c>
      <c r="F332" s="17" t="n">
        <v>1</v>
      </c>
      <c r="G332" s="18" t="inlineStr">
        <is>
          <t>Stehendes Bücherregal aus Holz, creme lackiert, mit geschwungenem Wolkenaufsatz und drei Ablagen mit vorderer Haltelatte für nach vorn zeigende Bilderbücher. 58x18x95cm</t>
        </is>
      </c>
      <c r="H332" s="16" t="inlineStr">
        <is>
          <t>Kita-Ausstattung</t>
        </is>
      </c>
      <c r="I332" s="16" t="n"/>
      <c r="J332" s="16" t="inlineStr">
        <is>
          <t>B</t>
        </is>
      </c>
      <c r="K332" s="16" t="inlineStr">
        <is>
          <t>Stück</t>
        </is>
      </c>
      <c r="L332" s="19" t="n"/>
      <c r="M332" s="16" t="inlineStr">
        <is>
          <t>stark gebraucht</t>
        </is>
      </c>
      <c r="N332" s="17" t="n"/>
      <c r="O332" s="20">
        <f>F332-IF(N332="",0,N332)</f>
        <v/>
      </c>
      <c r="P332" s="19" t="inlineStr">
        <is>
          <t>ja</t>
        </is>
      </c>
      <c r="Q332" s="19" t="n"/>
      <c r="R332" s="21" t="n"/>
      <c r="S332" s="21" t="n">
        <v>30</v>
      </c>
      <c r="T332" s="19" t="inlineStr">
        <is>
          <t>Fix</t>
        </is>
      </c>
      <c r="U332" s="19" t="inlineStr">
        <is>
          <t>ok</t>
        </is>
      </c>
      <c r="V332" s="22">
        <f>O332*S332</f>
        <v/>
      </c>
      <c r="W332" s="16" t="inlineStr">
        <is>
          <t>nur Abholung</t>
        </is>
      </c>
      <c r="X332" s="16" t="inlineStr">
        <is>
          <t>F-403</t>
        </is>
      </c>
      <c r="Y332" s="19" t="inlineStr">
        <is>
          <t>ja</t>
        </is>
      </c>
      <c r="Z332" s="19" t="inlineStr">
        <is>
          <t>verfügbar</t>
        </is>
      </c>
      <c r="AA332" s="19" t="n"/>
      <c r="AB332" s="19" t="n"/>
      <c r="AC332" s="19" t="n"/>
      <c r="AD332" s="19" t="n"/>
      <c r="AE332" s="21" t="n"/>
      <c r="AF332" s="22">
        <f>IF(N332="","",N332*AE332)</f>
        <v/>
      </c>
      <c r="AG332" s="19" t="n"/>
      <c r="AH332" s="19" t="n"/>
      <c r="AI332" s="19" t="n"/>
      <c r="AJ332" s="19" t="n"/>
      <c r="AK332" s="19" t="n"/>
      <c r="AL332" s="19" t="n"/>
      <c r="AM332" s="18" t="n"/>
      <c r="AN332" s="23" t="inlineStr">
        <is>
          <t>21.10.2026: Tausch mit BA07-03 (Seltmann), wieder im Verkauf für 30 €, stark gebraucht.</t>
        </is>
      </c>
    </row>
    <row r="333" ht="98.8" customHeight="1">
      <c r="A333" s="16" t="n"/>
      <c r="B333" s="16" t="inlineStr">
        <is>
          <t>BU04-15</t>
        </is>
      </c>
      <c r="C333" s="16" t="inlineStr">
        <is>
          <t>BU04</t>
        </is>
      </c>
      <c r="D333" s="16" t="inlineStr">
        <is>
          <t>Gruppenraum</t>
        </is>
      </c>
      <c r="E333" s="16" t="inlineStr">
        <is>
          <t>Acrylbilder Roboter, schwarz-weiß</t>
        </is>
      </c>
      <c r="F333" s="17" t="n">
        <v>2</v>
      </c>
      <c r="G333" s="18" t="inlineStr">
        <is>
          <t>Zwei Bilder auf Leinwand im Quadrat: Roboterfiguren mit breitem Pinsel in Schwarz auf weißem Grund. Eigenarbeit einer Privatperson, nicht signiert.</t>
        </is>
      </c>
      <c r="H333" s="16" t="inlineStr">
        <is>
          <t>Kunst</t>
        </is>
      </c>
      <c r="I333" s="16" t="n"/>
      <c r="J333" s="16" t="inlineStr">
        <is>
          <t>C</t>
        </is>
      </c>
      <c r="K333" s="16" t="inlineStr">
        <is>
          <t>Stück</t>
        </is>
      </c>
      <c r="L333" s="19" t="n"/>
      <c r="M333" s="16" t="inlineStr">
        <is>
          <t>gut</t>
        </is>
      </c>
      <c r="N333" s="17" t="n"/>
      <c r="O333" s="20">
        <f>F333-IF(N333="",0,N333)</f>
        <v/>
      </c>
      <c r="P333" s="19" t="inlineStr">
        <is>
          <t>ja</t>
        </is>
      </c>
      <c r="Q333" s="19" t="n"/>
      <c r="R333" s="21" t="n"/>
      <c r="S333" s="21" t="n">
        <v>60</v>
      </c>
      <c r="T333" s="19" t="inlineStr">
        <is>
          <t>Fix</t>
        </is>
      </c>
      <c r="U333" s="19" t="inlineStr">
        <is>
          <t>ok</t>
        </is>
      </c>
      <c r="V333" s="22">
        <f>O333*S333</f>
        <v/>
      </c>
      <c r="W333" s="16" t="inlineStr">
        <is>
          <t>nur Abholung</t>
        </is>
      </c>
      <c r="X333" s="16" t="inlineStr">
        <is>
          <t>F-407</t>
        </is>
      </c>
      <c r="Y333" s="19" t="inlineStr">
        <is>
          <t>ja</t>
        </is>
      </c>
      <c r="Z333" s="19" t="inlineStr">
        <is>
          <t>verfügbar</t>
        </is>
      </c>
      <c r="AA333" s="19" t="n"/>
      <c r="AB333" s="19" t="n"/>
      <c r="AC333" s="19" t="n"/>
      <c r="AD333" s="19" t="n"/>
      <c r="AE333" s="21" t="n"/>
      <c r="AF333" s="22">
        <f>IF(N333="","",N333*AE333)</f>
        <v/>
      </c>
      <c r="AG333" s="19" t="n"/>
      <c r="AH333" s="19" t="n"/>
      <c r="AI333" s="19" t="n"/>
      <c r="AJ333" s="19" t="n"/>
      <c r="AK333" s="19" t="n"/>
      <c r="AL333" s="19" t="n"/>
      <c r="AM333" s="18" t="n"/>
      <c r="AN333" s="23" t="n"/>
    </row>
    <row r="334" ht="98.8" customHeight="1">
      <c r="A334" s="16" t="n"/>
      <c r="B334" s="16" t="inlineStr">
        <is>
          <t>BU05-01</t>
        </is>
      </c>
      <c r="C334" s="16" t="inlineStr">
        <is>
          <t>BU05</t>
        </is>
      </c>
      <c r="D334" s="16" t="inlineStr">
        <is>
          <t>Schlafraum</t>
        </is>
      </c>
      <c r="E334" s="16" t="inlineStr">
        <is>
          <t>Spielhaus weiß mit Hochebene und Bett</t>
        </is>
      </c>
      <c r="F334" s="17" t="n">
        <v>1</v>
      </c>
      <c r="G334" s="18" t="inlineStr">
        <is>
          <t>Große Spielhaus-Konstruktion in Weiß: obere Spielebene mit Brüstung, grüner Tafel und Ablagefach, darunter eine Liegefläche mit Matratze. Eine Seitenwand trägt eine goldene Krone als Aufkleber. Inkl. IKEA Trofast Treppe</t>
        </is>
      </c>
      <c r="H334" s="16" t="inlineStr">
        <is>
          <t>Kita-Ausstattung</t>
        </is>
      </c>
      <c r="I334" s="16" t="n"/>
      <c r="J334" s="16" t="inlineStr">
        <is>
          <t>A</t>
        </is>
      </c>
      <c r="K334" s="16" t="inlineStr">
        <is>
          <t>Stück</t>
        </is>
      </c>
      <c r="L334" s="19" t="n"/>
      <c r="M334" s="16" t="inlineStr">
        <is>
          <t>gebraucht</t>
        </is>
      </c>
      <c r="N334" s="17" t="n"/>
      <c r="O334" s="20">
        <f>F334-IF(N334="",0,N334)</f>
        <v/>
      </c>
      <c r="P334" s="19" t="inlineStr">
        <is>
          <t>ja</t>
        </is>
      </c>
      <c r="Q334" s="19" t="n"/>
      <c r="R334" s="21" t="n"/>
      <c r="S334" s="21" t="n">
        <v>450</v>
      </c>
      <c r="T334" s="19" t="inlineStr">
        <is>
          <t>VHB</t>
        </is>
      </c>
      <c r="U334" s="19" t="inlineStr">
        <is>
          <t>ok</t>
        </is>
      </c>
      <c r="V334" s="22">
        <f>O334*S334</f>
        <v/>
      </c>
      <c r="W334" s="16" t="inlineStr">
        <is>
          <t>nur Abholung</t>
        </is>
      </c>
      <c r="X334" s="16" t="inlineStr">
        <is>
          <t>F-409</t>
        </is>
      </c>
      <c r="Y334" s="19" t="inlineStr">
        <is>
          <t>ja</t>
        </is>
      </c>
      <c r="Z334" s="19" t="inlineStr">
        <is>
          <t>verfügbar</t>
        </is>
      </c>
      <c r="AA334" s="19" t="n"/>
      <c r="AB334" s="19" t="inlineStr">
        <is>
          <t>Schlafen und Wickeln</t>
        </is>
      </c>
      <c r="AC334" s="19" t="n"/>
      <c r="AD334" s="19" t="n"/>
      <c r="AE334" s="21" t="n"/>
      <c r="AF334" s="22">
        <f>IF(N334="","",N334*AE334)</f>
        <v/>
      </c>
      <c r="AG334" s="19" t="n"/>
      <c r="AH334" s="19" t="n"/>
      <c r="AI334" s="19" t="n"/>
      <c r="AJ334" s="19" t="n"/>
      <c r="AK334" s="19" t="n"/>
      <c r="AL334" s="19" t="n"/>
      <c r="AM334" s="18" t="inlineStr">
        <is>
          <t>1 Spielhaus einschließlich Matratze</t>
        </is>
      </c>
      <c r="AN334" s="23" t="inlineStr">
        <is>
          <t>Der Aufkleber ist auf Foto F-410 zu sehen.</t>
        </is>
      </c>
    </row>
    <row r="335" ht="98.8" customHeight="1">
      <c r="A335" s="16" t="n"/>
      <c r="B335" s="16" t="inlineStr">
        <is>
          <t>BU05-02</t>
        </is>
      </c>
      <c r="C335" s="16" t="inlineStr">
        <is>
          <t>BU05</t>
        </is>
      </c>
      <c r="D335" s="16" t="inlineStr">
        <is>
          <t>Schlafraum</t>
        </is>
      </c>
      <c r="E335" s="16" t="inlineStr">
        <is>
          <t>Wesco Spielküche, vier Module mit Mikrowelle</t>
        </is>
      </c>
      <c r="F335" s="17" t="n">
        <v>1</v>
      </c>
      <c r="G335" s="18" t="inlineStr">
        <is>
          <t>Spielküche von Wesco aus Birke-Multiplex: offenes Regalmodul, Backofenmodul mit Klappe, Spülenmodul mit Becken und Kochfeldmodul, dazu eine aufgesetzte Spielmikrowelle. Fronten mit aufgedruckten Bedienfeldern, Rückwände mit Fliesenmuster.</t>
        </is>
      </c>
      <c r="H335" s="16" t="inlineStr">
        <is>
          <t>Kita-Ausstattung</t>
        </is>
      </c>
      <c r="I335" s="16" t="n"/>
      <c r="J335" s="16" t="inlineStr">
        <is>
          <t>A</t>
        </is>
      </c>
      <c r="K335" s="16" t="inlineStr">
        <is>
          <t>Set</t>
        </is>
      </c>
      <c r="L335" s="19" t="n"/>
      <c r="M335" s="16" t="inlineStr">
        <is>
          <t>gut</t>
        </is>
      </c>
      <c r="N335" s="17" t="n"/>
      <c r="O335" s="20">
        <f>F335-IF(N335="",0,N335)</f>
        <v/>
      </c>
      <c r="P335" s="19" t="inlineStr">
        <is>
          <t>ja</t>
        </is>
      </c>
      <c r="Q335" s="19" t="n"/>
      <c r="R335" s="21" t="n"/>
      <c r="S335" s="21" t="n">
        <v>550</v>
      </c>
      <c r="T335" s="19" t="inlineStr">
        <is>
          <t>VHB</t>
        </is>
      </c>
      <c r="U335" s="19" t="inlineStr">
        <is>
          <t>ok</t>
        </is>
      </c>
      <c r="V335" s="22">
        <f>O335*S335</f>
        <v/>
      </c>
      <c r="W335" s="16" t="inlineStr">
        <is>
          <t>nur Abholung</t>
        </is>
      </c>
      <c r="X335" s="16" t="inlineStr">
        <is>
          <t>F-411</t>
        </is>
      </c>
      <c r="Y335" s="19" t="inlineStr">
        <is>
          <t>ja</t>
        </is>
      </c>
      <c r="Z335" s="19" t="inlineStr">
        <is>
          <t>verfügbar</t>
        </is>
      </c>
      <c r="AA335" s="19" t="inlineStr">
        <is>
          <t>Wesco</t>
        </is>
      </c>
      <c r="AB335" s="19" t="inlineStr">
        <is>
          <t>Rollenspiel</t>
        </is>
      </c>
      <c r="AC335" s="19" t="n"/>
      <c r="AD335" s="19" t="n"/>
      <c r="AE335" s="21" t="n"/>
      <c r="AF335" s="22">
        <f>IF(N335="","",N335*AE335)</f>
        <v/>
      </c>
      <c r="AG335" s="19" t="n"/>
      <c r="AH335" s="19" t="n"/>
      <c r="AI335" s="19" t="n"/>
      <c r="AJ335" s="19" t="n"/>
      <c r="AK335" s="19" t="n"/>
      <c r="AL335" s="19" t="n"/>
      <c r="AM335" s="18" t="n"/>
      <c r="AN335" s="23" t="inlineStr">
        <is>
          <t>Weitere Wesco-Spielküchen stehen unter NU03-03 und NU07-03.</t>
        </is>
      </c>
    </row>
    <row r="336" ht="98.8" customHeight="1">
      <c r="A336" s="16" t="n"/>
      <c r="B336" s="16" t="inlineStr">
        <is>
          <t>BU05-03</t>
        </is>
      </c>
      <c r="C336" s="16" t="inlineStr">
        <is>
          <t>BU05</t>
        </is>
      </c>
      <c r="D336" s="16" t="inlineStr">
        <is>
          <t>Schlafraum</t>
        </is>
      </c>
      <c r="E336" s="16" t="inlineStr">
        <is>
          <t>IKEA Trofast Treppenregal weiß mit Wannen</t>
        </is>
      </c>
      <c r="F336" s="17" t="n">
        <v>1</v>
      </c>
      <c r="G336" s="18" t="inlineStr">
        <is>
          <t>IKEA Trofast Weißes Regal in Treppenform: zwei hohe Fächer mit eingeschobenen Kunststoffwannen, dazu eine niedrigere Stufe mit Ablage und Wanne, die als Sitzfläche dient.</t>
        </is>
      </c>
      <c r="H336" s="16" t="inlineStr">
        <is>
          <t>Kita-Ausstattung</t>
        </is>
      </c>
      <c r="I336" s="16" t="n"/>
      <c r="J336" s="16" t="inlineStr">
        <is>
          <t>B</t>
        </is>
      </c>
      <c r="K336" s="16" t="inlineStr">
        <is>
          <t>Stück</t>
        </is>
      </c>
      <c r="L336" s="19" t="n"/>
      <c r="M336" s="16" t="inlineStr">
        <is>
          <t>gebraucht</t>
        </is>
      </c>
      <c r="N336" s="17" t="n"/>
      <c r="O336" s="20">
        <f>F336-IF(N336="",0,N336)</f>
        <v/>
      </c>
      <c r="P336" s="19" t="inlineStr">
        <is>
          <t>ja</t>
        </is>
      </c>
      <c r="Q336" s="19" t="n"/>
      <c r="R336" s="21" t="n"/>
      <c r="S336" s="21" t="n">
        <v>60</v>
      </c>
      <c r="T336" s="19" t="inlineStr">
        <is>
          <t>Fix</t>
        </is>
      </c>
      <c r="U336" s="19" t="inlineStr">
        <is>
          <t>ok</t>
        </is>
      </c>
      <c r="V336" s="22">
        <f>O336*S336</f>
        <v/>
      </c>
      <c r="W336" s="16" t="inlineStr">
        <is>
          <t>nur Abholung</t>
        </is>
      </c>
      <c r="X336" s="16" t="inlineStr">
        <is>
          <t>F-412</t>
        </is>
      </c>
      <c r="Y336" s="19" t="inlineStr">
        <is>
          <t>ja</t>
        </is>
      </c>
      <c r="Z336" s="19" t="inlineStr">
        <is>
          <t>reserviert</t>
        </is>
      </c>
      <c r="AA336" s="19" t="inlineStr">
        <is>
          <t>IKEA</t>
        </is>
      </c>
      <c r="AB336" s="19" t="n"/>
      <c r="AC336" s="19" t="inlineStr">
        <is>
          <t>Webkatalog</t>
        </is>
      </c>
      <c r="AD336" s="19" t="inlineStr">
        <is>
          <t>Nadine Zythke</t>
        </is>
      </c>
      <c r="AE336" s="21" t="n"/>
      <c r="AF336" s="22">
        <f>IF(N336="","",N336*AE336)</f>
        <v/>
      </c>
      <c r="AG336" s="19" t="n"/>
      <c r="AH336" s="19" t="n"/>
      <c r="AI336" s="19" t="n"/>
      <c r="AJ336" s="19" t="n"/>
      <c r="AK336" s="19" t="n"/>
      <c r="AL336" s="19" t="inlineStr">
        <is>
          <t>17.11.2026 09:00</t>
        </is>
      </c>
      <c r="AM336" s="18" t="n"/>
      <c r="AN336" s="23" t="n"/>
    </row>
    <row r="337" ht="98.8" customHeight="1">
      <c r="A337" s="16" t="n"/>
      <c r="B337" s="16" t="inlineStr">
        <is>
          <t>BU05-04</t>
        </is>
      </c>
      <c r="C337" s="16" t="inlineStr">
        <is>
          <t>BU05</t>
        </is>
      </c>
      <c r="D337" s="16" t="inlineStr">
        <is>
          <t>Schlafraum</t>
        </is>
      </c>
      <c r="E337" s="16" t="inlineStr">
        <is>
          <t>Schaukeltier Storch</t>
        </is>
      </c>
      <c r="F337" s="17" t="n">
        <v>1</v>
      </c>
      <c r="G337" s="18" t="inlineStr">
        <is>
          <t>Plüsch-Schaukeltier in Storchenform: weißer Körper mit rotem Schnabel, gelber Zipfelmütze mit Bommeln und rot-weiß gepunktetem Sattel mit Haltegriff, auf hellen Holzkufen.</t>
        </is>
      </c>
      <c r="H337" s="16" t="inlineStr">
        <is>
          <t>Spielzeug</t>
        </is>
      </c>
      <c r="I337" s="16" t="n"/>
      <c r="J337" s="16" t="inlineStr">
        <is>
          <t>C</t>
        </is>
      </c>
      <c r="K337" s="16" t="inlineStr">
        <is>
          <t>Stück</t>
        </is>
      </c>
      <c r="L337" s="19" t="n"/>
      <c r="M337" s="16" t="inlineStr">
        <is>
          <t>gut</t>
        </is>
      </c>
      <c r="N337" s="17" t="n">
        <v>1</v>
      </c>
      <c r="O337" s="20">
        <f>F337-IF(N337="",0,N337)</f>
        <v/>
      </c>
      <c r="P337" s="19" t="inlineStr">
        <is>
          <t>ja</t>
        </is>
      </c>
      <c r="Q337" s="19" t="n"/>
      <c r="R337" s="21" t="n"/>
      <c r="S337" s="21" t="n">
        <v>45</v>
      </c>
      <c r="T337" s="19" t="inlineStr">
        <is>
          <t>Fix</t>
        </is>
      </c>
      <c r="U337" s="19" t="inlineStr">
        <is>
          <t>ok</t>
        </is>
      </c>
      <c r="V337" s="22">
        <f>O337*S337</f>
        <v/>
      </c>
      <c r="W337" s="16" t="inlineStr">
        <is>
          <t>nur Abholung</t>
        </is>
      </c>
      <c r="X337" s="16" t="inlineStr">
        <is>
          <t>F-413</t>
        </is>
      </c>
      <c r="Y337" s="19" t="inlineStr">
        <is>
          <t>ja</t>
        </is>
      </c>
      <c r="Z337" s="19" t="inlineStr">
        <is>
          <t>verkauft</t>
        </is>
      </c>
      <c r="AA337" s="19" t="n"/>
      <c r="AB337" s="19" t="n"/>
      <c r="AC337" s="19" t="inlineStr">
        <is>
          <t>Webkatalog</t>
        </is>
      </c>
      <c r="AD337" s="19" t="n"/>
      <c r="AE337" s="21" t="n">
        <v>45</v>
      </c>
      <c r="AF337" s="22">
        <f>IF(N337="","",N337*AE337)</f>
        <v/>
      </c>
      <c r="AG337" s="19" t="inlineStr">
        <is>
          <t>19.10.2026</t>
        </is>
      </c>
      <c r="AH337" s="19" t="inlineStr">
        <is>
          <t>Hauser Daniela</t>
        </is>
      </c>
      <c r="AI337" s="19" t="inlineStr">
        <is>
          <t>4000141</t>
        </is>
      </c>
      <c r="AJ337" s="19" t="inlineStr">
        <is>
          <t>bezahlt</t>
        </is>
      </c>
      <c r="AK337" s="19" t="n"/>
      <c r="AL337" s="19" t="inlineStr">
        <is>
          <t>abgeholt 19.10.2026</t>
        </is>
      </c>
      <c r="AM337" s="18" t="n"/>
      <c r="AN337" s="23" t="n"/>
    </row>
    <row r="338" ht="98.8" customHeight="1">
      <c r="A338" s="16" t="n"/>
      <c r="B338" s="16" t="inlineStr">
        <is>
          <t>BU05-05</t>
        </is>
      </c>
      <c r="C338" s="16" t="inlineStr">
        <is>
          <t>BU05</t>
        </is>
      </c>
      <c r="D338" s="16" t="inlineStr">
        <is>
          <t>Schlafraum</t>
        </is>
      </c>
      <c r="E338" s="16" t="inlineStr">
        <is>
          <t>Kindersessel Teddyfell beige</t>
        </is>
      </c>
      <c r="F338" s="17" t="n">
        <v>1</v>
      </c>
      <c r="G338" s="18" t="inlineStr">
        <is>
          <t>Kindersessel aus beigem Teddyfell mit runder Lehne, zwei aufgesetzten Ohren und breiten Armlehnen. Am Rücken ein Tragegriff; das Band am Griff ist eingerissen.</t>
        </is>
      </c>
      <c r="H338" s="16" t="inlineStr">
        <is>
          <t>Möbel</t>
        </is>
      </c>
      <c r="I338" s="16" t="n"/>
      <c r="J338" s="16" t="inlineStr">
        <is>
          <t>C</t>
        </is>
      </c>
      <c r="K338" s="16" t="inlineStr">
        <is>
          <t>Stück</t>
        </is>
      </c>
      <c r="L338" s="19" t="n"/>
      <c r="M338" s="16" t="inlineStr">
        <is>
          <t>gebraucht</t>
        </is>
      </c>
      <c r="N338" s="17" t="n"/>
      <c r="O338" s="20">
        <f>F338-IF(N338="",0,N338)</f>
        <v/>
      </c>
      <c r="P338" s="19" t="inlineStr">
        <is>
          <t>ja</t>
        </is>
      </c>
      <c r="Q338" s="19" t="n"/>
      <c r="R338" s="21" t="n"/>
      <c r="S338" s="21" t="n">
        <v>45</v>
      </c>
      <c r="T338" s="19" t="inlineStr">
        <is>
          <t>Fix</t>
        </is>
      </c>
      <c r="U338" s="19" t="inlineStr">
        <is>
          <t>ok</t>
        </is>
      </c>
      <c r="V338" s="22">
        <f>O338*S338</f>
        <v/>
      </c>
      <c r="W338" s="16" t="inlineStr">
        <is>
          <t>nur Abholung</t>
        </is>
      </c>
      <c r="X338" s="16" t="inlineStr">
        <is>
          <t>F-414</t>
        </is>
      </c>
      <c r="Y338" s="19" t="inlineStr">
        <is>
          <t>ja</t>
        </is>
      </c>
      <c r="Z338" s="19" t="inlineStr">
        <is>
          <t>verfügbar</t>
        </is>
      </c>
      <c r="AA338" s="19" t="n"/>
      <c r="AB338" s="19" t="n"/>
      <c r="AC338" s="19" t="n"/>
      <c r="AD338" s="19" t="n"/>
      <c r="AE338" s="21" t="n"/>
      <c r="AF338" s="22">
        <f>IF(N338="","",N338*AE338)</f>
        <v/>
      </c>
      <c r="AG338" s="19" t="n"/>
      <c r="AH338" s="19" t="n"/>
      <c r="AI338" s="19" t="n"/>
      <c r="AJ338" s="19" t="n"/>
      <c r="AK338" s="19" t="n"/>
      <c r="AL338" s="19" t="n"/>
      <c r="AM338" s="18" t="n"/>
      <c r="AN338" s="23" t="n"/>
    </row>
    <row r="339" ht="98.8" customHeight="1">
      <c r="A339" s="16" t="n"/>
      <c r="B339" s="16" t="inlineStr">
        <is>
          <t>BU05-06</t>
        </is>
      </c>
      <c r="C339" s="16" t="inlineStr">
        <is>
          <t>BU05</t>
        </is>
      </c>
      <c r="D339" s="16" t="inlineStr">
        <is>
          <t>Schlafraum</t>
        </is>
      </c>
      <c r="E339" s="16" t="inlineStr">
        <is>
          <t>Sitzbank gepolstert, hellgrau</t>
        </is>
      </c>
      <c r="F339" s="17" t="n">
        <v>2</v>
      </c>
      <c r="G339" s="18" t="inlineStr">
        <is>
          <t>Niedrige gepolsterte Sitzbank in Kinderhöhe mit hellgrauem Chenillebezug und flacher Rückenlehne, ohne Armlehnen. Der Bezug ist an mehreren Stellen fleckig.</t>
        </is>
      </c>
      <c r="H339" s="16" t="inlineStr">
        <is>
          <t>Möbel</t>
        </is>
      </c>
      <c r="I339" s="16" t="n"/>
      <c r="J339" s="16" t="inlineStr">
        <is>
          <t>B</t>
        </is>
      </c>
      <c r="K339" s="16" t="inlineStr">
        <is>
          <t>Stück</t>
        </is>
      </c>
      <c r="L339" s="19" t="n"/>
      <c r="M339" s="16" t="inlineStr">
        <is>
          <t>gebraucht</t>
        </is>
      </c>
      <c r="N339" s="17" t="n"/>
      <c r="O339" s="20">
        <f>F339-IF(N339="",0,N339)</f>
        <v/>
      </c>
      <c r="P339" s="19" t="inlineStr">
        <is>
          <t>ja</t>
        </is>
      </c>
      <c r="Q339" s="19" t="n"/>
      <c r="R339" s="21" t="n"/>
      <c r="S339" s="21" t="n">
        <v>80</v>
      </c>
      <c r="T339" s="19" t="inlineStr">
        <is>
          <t>Fix</t>
        </is>
      </c>
      <c r="U339" s="19" t="inlineStr">
        <is>
          <t>ok</t>
        </is>
      </c>
      <c r="V339" s="22">
        <f>O339*S339</f>
        <v/>
      </c>
      <c r="W339" s="16" t="inlineStr">
        <is>
          <t>nur Abholung</t>
        </is>
      </c>
      <c r="X339" s="16" t="inlineStr">
        <is>
          <t>F-415</t>
        </is>
      </c>
      <c r="Y339" s="19" t="inlineStr">
        <is>
          <t>ja</t>
        </is>
      </c>
      <c r="Z339" s="19" t="inlineStr">
        <is>
          <t>verfügbar</t>
        </is>
      </c>
      <c r="AA339" s="19" t="n"/>
      <c r="AB339" s="19" t="n"/>
      <c r="AC339" s="19" t="n"/>
      <c r="AD339" s="19" t="n"/>
      <c r="AE339" s="21" t="n"/>
      <c r="AF339" s="22">
        <f>IF(N339="","",N339*AE339)</f>
        <v/>
      </c>
      <c r="AG339" s="19" t="n"/>
      <c r="AH339" s="19" t="n"/>
      <c r="AI339" s="19" t="n"/>
      <c r="AJ339" s="19" t="n"/>
      <c r="AK339" s="19" t="n"/>
      <c r="AL339" s="19" t="n"/>
      <c r="AM339" s="18" t="n"/>
      <c r="AN339" s="23" t="n"/>
    </row>
    <row r="340" ht="98.8" customHeight="1">
      <c r="A340" s="16" t="n"/>
      <c r="B340" s="16" t="inlineStr">
        <is>
          <t>BU05-07</t>
        </is>
      </c>
      <c r="C340" s="16" t="inlineStr">
        <is>
          <t>BU05</t>
        </is>
      </c>
      <c r="D340" s="16" t="inlineStr">
        <is>
          <t>Schlafraum</t>
        </is>
      </c>
      <c r="E340" s="16" t="inlineStr">
        <is>
          <t>Puppenwagen rosa mit Tragetasche</t>
        </is>
      </c>
      <c r="F340" s="17" t="n">
        <v>1</v>
      </c>
      <c r="G340" s="18" t="inlineStr">
        <is>
          <t>Puppen-Sportwagen mit rosa-weiß gestreiftem Bezug, blauem Verdeck und höhenverstellbarem Schiebegriff, dazu eine passende Tragetasche. Der Griff ist an mehreren Stellen aufgerissen.</t>
        </is>
      </c>
      <c r="H340" s="16" t="inlineStr">
        <is>
          <t>Spielzeug</t>
        </is>
      </c>
      <c r="I340" s="16" t="n"/>
      <c r="J340" s="16" t="inlineStr">
        <is>
          <t>C</t>
        </is>
      </c>
      <c r="K340" s="16" t="inlineStr">
        <is>
          <t>Stück</t>
        </is>
      </c>
      <c r="L340" s="19" t="n"/>
      <c r="M340" s="16" t="inlineStr">
        <is>
          <t>stark gebraucht</t>
        </is>
      </c>
      <c r="N340" s="17" t="n"/>
      <c r="O340" s="20">
        <f>F340-IF(N340="",0,N340)</f>
        <v/>
      </c>
      <c r="P340" s="19" t="inlineStr">
        <is>
          <t>ja</t>
        </is>
      </c>
      <c r="Q340" s="19" t="n"/>
      <c r="R340" s="21" t="n"/>
      <c r="S340" s="21" t="n">
        <v>25</v>
      </c>
      <c r="T340" s="19" t="inlineStr">
        <is>
          <t>Fix</t>
        </is>
      </c>
      <c r="U340" s="19" t="inlineStr">
        <is>
          <t>ok</t>
        </is>
      </c>
      <c r="V340" s="22">
        <f>O340*S340</f>
        <v/>
      </c>
      <c r="W340" s="16" t="inlineStr">
        <is>
          <t>nur Abholung</t>
        </is>
      </c>
      <c r="X340" s="16" t="inlineStr">
        <is>
          <t>F-417</t>
        </is>
      </c>
      <c r="Y340" s="19" t="inlineStr">
        <is>
          <t>ja</t>
        </is>
      </c>
      <c r="Z340" s="19" t="inlineStr">
        <is>
          <t>verfügbar</t>
        </is>
      </c>
      <c r="AA340" s="19" t="n"/>
      <c r="AB340" s="19" t="inlineStr">
        <is>
          <t>Rollenspiel</t>
        </is>
      </c>
      <c r="AC340" s="19" t="n"/>
      <c r="AD340" s="19" t="n"/>
      <c r="AE340" s="21" t="n"/>
      <c r="AF340" s="22">
        <f>IF(N340="","",N340*AE340)</f>
        <v/>
      </c>
      <c r="AG340" s="19" t="n"/>
      <c r="AH340" s="19" t="n"/>
      <c r="AI340" s="19" t="n"/>
      <c r="AJ340" s="19" t="n"/>
      <c r="AK340" s="19" t="n"/>
      <c r="AL340" s="19" t="n"/>
      <c r="AM340" s="18" t="n"/>
      <c r="AN340" s="23" t="inlineStr">
        <is>
          <t>Die Puppe gehört nicht dazu; sie ist auf Foto F-416 mit abgebildet.</t>
        </is>
      </c>
    </row>
    <row r="341" ht="98.8" customHeight="1">
      <c r="A341" s="16" t="n"/>
      <c r="B341" s="16" t="inlineStr">
        <is>
          <t>BU05-09</t>
        </is>
      </c>
      <c r="C341" s="16" t="inlineStr">
        <is>
          <t>BU05</t>
        </is>
      </c>
      <c r="D341" s="16" t="inlineStr">
        <is>
          <t>Schlafraum</t>
        </is>
      </c>
      <c r="E341" s="16" t="inlineStr">
        <is>
          <t>Puppenwagen Holz mit Gummirädern</t>
        </is>
      </c>
      <c r="F341" s="17" t="n">
        <v>1</v>
      </c>
      <c r="G341" s="18" t="inlineStr">
        <is>
          <t>Puppen- und Lauflernwagen von Wesco aus Birke-Multiplex mit hohem Schiebebügel und vier schwarzen Gummirädern.</t>
        </is>
      </c>
      <c r="H341" s="16" t="inlineStr">
        <is>
          <t>Spielzeug</t>
        </is>
      </c>
      <c r="I341" s="16" t="n"/>
      <c r="J341" s="16" t="inlineStr">
        <is>
          <t>B</t>
        </is>
      </c>
      <c r="K341" s="16" t="inlineStr">
        <is>
          <t>Stück</t>
        </is>
      </c>
      <c r="L341" s="19" t="n"/>
      <c r="M341" s="16" t="inlineStr">
        <is>
          <t>gut</t>
        </is>
      </c>
      <c r="N341" s="17" t="n"/>
      <c r="O341" s="20">
        <f>F341-IF(N341="",0,N341)</f>
        <v/>
      </c>
      <c r="P341" s="19" t="inlineStr">
        <is>
          <t>ja</t>
        </is>
      </c>
      <c r="Q341" s="19" t="n"/>
      <c r="R341" s="21" t="n"/>
      <c r="S341" s="21" t="n">
        <v>60</v>
      </c>
      <c r="T341" s="19" t="inlineStr">
        <is>
          <t>Fix</t>
        </is>
      </c>
      <c r="U341" s="19" t="inlineStr">
        <is>
          <t>ok</t>
        </is>
      </c>
      <c r="V341" s="22">
        <f>O341*S341</f>
        <v/>
      </c>
      <c r="W341" s="16" t="inlineStr">
        <is>
          <t>nur Abholung</t>
        </is>
      </c>
      <c r="X341" s="16" t="inlineStr">
        <is>
          <t>F-420</t>
        </is>
      </c>
      <c r="Y341" s="19" t="inlineStr">
        <is>
          <t>ja</t>
        </is>
      </c>
      <c r="Z341" s="19" t="inlineStr">
        <is>
          <t>verfügbar</t>
        </is>
      </c>
      <c r="AA341" s="19" t="inlineStr">
        <is>
          <t>Wesco</t>
        </is>
      </c>
      <c r="AB341" s="19" t="inlineStr">
        <is>
          <t>Rollenspiel</t>
        </is>
      </c>
      <c r="AC341" s="19" t="n"/>
      <c r="AD341" s="19" t="n"/>
      <c r="AE341" s="21" t="n"/>
      <c r="AF341" s="22">
        <f>IF(N341="","",N341*AE341)</f>
        <v/>
      </c>
      <c r="AG341" s="19" t="n"/>
      <c r="AH341" s="19" t="n"/>
      <c r="AI341" s="19" t="n"/>
      <c r="AJ341" s="19" t="n"/>
      <c r="AK341" s="19" t="n"/>
      <c r="AL341" s="19" t="n"/>
      <c r="AM341" s="18" t="n"/>
      <c r="AN341" s="23" t="n"/>
    </row>
    <row r="342" ht="98.8" customHeight="1">
      <c r="A342" s="16" t="n"/>
      <c r="B342" s="16" t="inlineStr">
        <is>
          <t>BU05-10</t>
        </is>
      </c>
      <c r="C342" s="16" t="inlineStr">
        <is>
          <t>BU05</t>
        </is>
      </c>
      <c r="D342" s="16" t="inlineStr">
        <is>
          <t>Schlafraum</t>
        </is>
      </c>
      <c r="E342" s="16" t="inlineStr">
        <is>
          <t>Wesco Lernlaufwagen</t>
        </is>
      </c>
      <c r="F342" s="17" t="n">
        <v>1</v>
      </c>
      <c r="G342" s="18" t="inlineStr">
        <is>
          <t>WESCO Lernlaufwagen aus Birke-Multiplex mit gepolsterter Sitzfläche, Steckformen im Sitz, Rückenlehne mit rundem Spiegel und seitlichen Zahnrädern zum Drehen, auf vier Gummirädern. Logo auf der Frontblende: wesco.</t>
        </is>
      </c>
      <c r="H342" s="16" t="inlineStr">
        <is>
          <t>Kita-Ausstattung</t>
        </is>
      </c>
      <c r="I342" s="16" t="n"/>
      <c r="J342" s="16" t="inlineStr">
        <is>
          <t>B</t>
        </is>
      </c>
      <c r="K342" s="16" t="inlineStr">
        <is>
          <t>Stück</t>
        </is>
      </c>
      <c r="L342" s="19" t="n"/>
      <c r="M342" s="16" t="inlineStr">
        <is>
          <t>gebraucht</t>
        </is>
      </c>
      <c r="N342" s="17" t="n"/>
      <c r="O342" s="20">
        <f>F342-IF(N342="",0,N342)</f>
        <v/>
      </c>
      <c r="P342" s="19" t="inlineStr">
        <is>
          <t>ja</t>
        </is>
      </c>
      <c r="Q342" s="19" t="n"/>
      <c r="R342" s="21" t="n"/>
      <c r="S342" s="21" t="n">
        <v>90</v>
      </c>
      <c r="T342" s="19" t="inlineStr">
        <is>
          <t>Fix</t>
        </is>
      </c>
      <c r="U342" s="19" t="inlineStr">
        <is>
          <t>ok</t>
        </is>
      </c>
      <c r="V342" s="22">
        <f>O342*S342</f>
        <v/>
      </c>
      <c r="W342" s="16" t="inlineStr">
        <is>
          <t>nur Abholung</t>
        </is>
      </c>
      <c r="X342" s="16" t="inlineStr">
        <is>
          <t>F-421</t>
        </is>
      </c>
      <c r="Y342" s="19" t="inlineStr">
        <is>
          <t>ja</t>
        </is>
      </c>
      <c r="Z342" s="19" t="inlineStr">
        <is>
          <t>verfügbar</t>
        </is>
      </c>
      <c r="AA342" s="19" t="inlineStr">
        <is>
          <t>Wesco</t>
        </is>
      </c>
      <c r="AB342" s="19" t="n"/>
      <c r="AC342" s="19" t="n"/>
      <c r="AD342" s="19" t="n"/>
      <c r="AE342" s="21" t="n"/>
      <c r="AF342" s="22">
        <f>IF(N342="","",N342*AE342)</f>
        <v/>
      </c>
      <c r="AG342" s="19" t="n"/>
      <c r="AH342" s="19" t="n"/>
      <c r="AI342" s="19" t="n"/>
      <c r="AJ342" s="19" t="n"/>
      <c r="AK342" s="19" t="n"/>
      <c r="AL342" s="19" t="n"/>
      <c r="AM342" s="18" t="n"/>
      <c r="AN342" s="23" t="n"/>
    </row>
    <row r="343" ht="98.8" customHeight="1">
      <c r="A343" s="16" t="n"/>
      <c r="B343" s="16" t="inlineStr">
        <is>
          <t>BU06-05</t>
        </is>
      </c>
      <c r="C343" s="16" t="inlineStr">
        <is>
          <t>BU06</t>
        </is>
      </c>
      <c r="D343" s="16" t="inlineStr">
        <is>
          <t>Küche und Essbereich</t>
        </is>
      </c>
      <c r="E343" s="16" t="inlineStr">
        <is>
          <t>Lernturm Holz natur</t>
        </is>
      </c>
      <c r="F343" s="17" t="n">
        <v>1</v>
      </c>
      <c r="G343" s="18" t="inlineStr">
        <is>
          <t>Küchen-Lernturm aus hellem Multiplex: Standfläche in Arbeitshöhe, umlaufende Brüstung mit Griffausschnitten und eine tiefer liegende Aufstiegsstufe. Kanten an mehreren Stellen abgestoßen.</t>
        </is>
      </c>
      <c r="H343" s="16" t="inlineStr">
        <is>
          <t>Kita-Ausstattung</t>
        </is>
      </c>
      <c r="I343" s="16" t="n"/>
      <c r="J343" s="16" t="inlineStr">
        <is>
          <t>B</t>
        </is>
      </c>
      <c r="K343" s="16" t="inlineStr">
        <is>
          <t>Stück</t>
        </is>
      </c>
      <c r="L343" s="19" t="n"/>
      <c r="M343" s="16" t="inlineStr">
        <is>
          <t>gebraucht</t>
        </is>
      </c>
      <c r="N343" s="17" t="n"/>
      <c r="O343" s="20">
        <f>F343-IF(N343="",0,N343)</f>
        <v/>
      </c>
      <c r="P343" s="19" t="inlineStr">
        <is>
          <t>ja</t>
        </is>
      </c>
      <c r="Q343" s="19" t="n"/>
      <c r="R343" s="21" t="n"/>
      <c r="S343" s="21" t="n">
        <v>70</v>
      </c>
      <c r="T343" s="19" t="inlineStr">
        <is>
          <t>Fix</t>
        </is>
      </c>
      <c r="U343" s="19" t="inlineStr">
        <is>
          <t>ok</t>
        </is>
      </c>
      <c r="V343" s="22">
        <f>O343*S343</f>
        <v/>
      </c>
      <c r="W343" s="16" t="inlineStr">
        <is>
          <t>nur Abholung</t>
        </is>
      </c>
      <c r="X343" s="16" t="inlineStr">
        <is>
          <t>F-427</t>
        </is>
      </c>
      <c r="Y343" s="19" t="inlineStr">
        <is>
          <t>ja</t>
        </is>
      </c>
      <c r="Z343" s="19" t="inlineStr">
        <is>
          <t>verfügbar</t>
        </is>
      </c>
      <c r="AA343" s="19" t="n"/>
      <c r="AB343" s="19" t="inlineStr">
        <is>
          <t>Rollenspiel</t>
        </is>
      </c>
      <c r="AC343" s="19" t="n"/>
      <c r="AD343" s="19" t="n"/>
      <c r="AE343" s="21" t="n"/>
      <c r="AF343" s="22">
        <f>IF(N343="","",N343*AE343)</f>
        <v/>
      </c>
      <c r="AG343" s="19" t="n"/>
      <c r="AH343" s="19" t="n"/>
      <c r="AI343" s="19" t="n"/>
      <c r="AJ343" s="19" t="n"/>
      <c r="AK343" s="19" t="n"/>
      <c r="AL343" s="19" t="n"/>
      <c r="AM343" s="18" t="n"/>
      <c r="AN343" s="23" t="inlineStr">
        <is>
          <t>Ein zweiter in Weiß steht unter BU06-06.</t>
        </is>
      </c>
    </row>
    <row r="344" ht="98.8" customHeight="1">
      <c r="A344" s="16" t="n"/>
      <c r="B344" s="16" t="inlineStr">
        <is>
          <t>BU06-06</t>
        </is>
      </c>
      <c r="C344" s="16" t="inlineStr">
        <is>
          <t>BU06</t>
        </is>
      </c>
      <c r="D344" s="16" t="inlineStr">
        <is>
          <t>Küche und Essbereich</t>
        </is>
      </c>
      <c r="E344" s="16" t="inlineStr">
        <is>
          <t>Lernturm Holz weiß</t>
        </is>
      </c>
      <c r="F344" s="17" t="n">
        <v>1</v>
      </c>
      <c r="G344" s="18" t="inlineStr">
        <is>
          <t>Küchen-Lernturm aus weiß lackiertem Multiplex: Standfläche in Arbeitshöhe, hohe Rückwand, Haltestange vorne und eine tiefer liegende Aufstiegsstufe.</t>
        </is>
      </c>
      <c r="H344" s="16" t="inlineStr">
        <is>
          <t>Kita-Ausstattung</t>
        </is>
      </c>
      <c r="I344" s="16" t="n"/>
      <c r="J344" s="16" t="inlineStr">
        <is>
          <t>B</t>
        </is>
      </c>
      <c r="K344" s="16" t="inlineStr">
        <is>
          <t>Stück</t>
        </is>
      </c>
      <c r="L344" s="19" t="n"/>
      <c r="M344" s="16" t="inlineStr">
        <is>
          <t>gebraucht</t>
        </is>
      </c>
      <c r="N344" s="17" t="n"/>
      <c r="O344" s="20">
        <f>F344-IF(N344="",0,N344)</f>
        <v/>
      </c>
      <c r="P344" s="19" t="inlineStr">
        <is>
          <t>ja</t>
        </is>
      </c>
      <c r="Q344" s="19" t="n"/>
      <c r="R344" s="21" t="n"/>
      <c r="S344" s="21" t="n">
        <v>70</v>
      </c>
      <c r="T344" s="19" t="inlineStr">
        <is>
          <t>Fix</t>
        </is>
      </c>
      <c r="U344" s="19" t="inlineStr">
        <is>
          <t>ok</t>
        </is>
      </c>
      <c r="V344" s="22">
        <f>O344*S344</f>
        <v/>
      </c>
      <c r="W344" s="16" t="inlineStr">
        <is>
          <t>nur Abholung</t>
        </is>
      </c>
      <c r="X344" s="16" t="inlineStr">
        <is>
          <t>F-428</t>
        </is>
      </c>
      <c r="Y344" s="19" t="inlineStr">
        <is>
          <t>ja</t>
        </is>
      </c>
      <c r="Z344" s="19" t="inlineStr">
        <is>
          <t>verfügbar</t>
        </is>
      </c>
      <c r="AA344" s="19" t="n"/>
      <c r="AB344" s="19" t="inlineStr">
        <is>
          <t>Rollenspiel</t>
        </is>
      </c>
      <c r="AC344" s="19" t="n"/>
      <c r="AD344" s="19" t="n"/>
      <c r="AE344" s="21" t="n"/>
      <c r="AF344" s="22">
        <f>IF(N344="","",N344*AE344)</f>
        <v/>
      </c>
      <c r="AG344" s="19" t="n"/>
      <c r="AH344" s="19" t="n"/>
      <c r="AI344" s="19" t="n"/>
      <c r="AJ344" s="19" t="n"/>
      <c r="AK344" s="19" t="n"/>
      <c r="AL344" s="19" t="n"/>
      <c r="AM344" s="18" t="n"/>
      <c r="AN344" s="23" t="inlineStr">
        <is>
          <t>Ein zweiter in Natur steht unter BU06-05.</t>
        </is>
      </c>
    </row>
    <row r="345" ht="98.8" customHeight="1">
      <c r="A345" s="16" t="n"/>
      <c r="B345" s="16" t="inlineStr">
        <is>
          <t>BU06-07</t>
        </is>
      </c>
      <c r="C345" s="16" t="inlineStr">
        <is>
          <t>BU06</t>
        </is>
      </c>
      <c r="D345" s="16" t="inlineStr">
        <is>
          <t>Küche und Essbereich</t>
        </is>
      </c>
      <c r="E345" s="16" t="inlineStr">
        <is>
          <t>Rollschrank dunkelgrau, acht Fächer</t>
        </is>
      </c>
      <c r="F345" s="17" t="n">
        <v>1</v>
      </c>
      <c r="G345" s="18" t="inlineStr">
        <is>
          <t>Regal in Dunkelgrau mit acht Fächern in zwei Reihen, drei Fächer mit Türen und Metallgriffen, auf Rollen. 150x40x86cm</t>
        </is>
      </c>
      <c r="H345" s="16" t="inlineStr">
        <is>
          <t>Möbel</t>
        </is>
      </c>
      <c r="I345" s="16" t="n"/>
      <c r="J345" s="16" t="inlineStr">
        <is>
          <t>B</t>
        </is>
      </c>
      <c r="K345" s="16" t="inlineStr">
        <is>
          <t>Stück</t>
        </is>
      </c>
      <c r="L345" s="19" t="n"/>
      <c r="M345" s="16" t="inlineStr">
        <is>
          <t>gebraucht</t>
        </is>
      </c>
      <c r="N345" s="17" t="n"/>
      <c r="O345" s="20">
        <f>F345-IF(N345="",0,N345)</f>
        <v/>
      </c>
      <c r="P345" s="19" t="inlineStr">
        <is>
          <t>ja</t>
        </is>
      </c>
      <c r="Q345" s="19" t="n"/>
      <c r="R345" s="21" t="n"/>
      <c r="S345" s="21" t="n">
        <v>70</v>
      </c>
      <c r="T345" s="19" t="inlineStr">
        <is>
          <t>Fix</t>
        </is>
      </c>
      <c r="U345" s="19" t="inlineStr">
        <is>
          <t>ok</t>
        </is>
      </c>
      <c r="V345" s="22">
        <f>O345*S345</f>
        <v/>
      </c>
      <c r="W345" s="16" t="inlineStr">
        <is>
          <t>nur Abholung</t>
        </is>
      </c>
      <c r="X345" s="16" t="inlineStr">
        <is>
          <t>F-429</t>
        </is>
      </c>
      <c r="Y345" s="19" t="inlineStr">
        <is>
          <t>ja</t>
        </is>
      </c>
      <c r="Z345" s="19" t="inlineStr">
        <is>
          <t>reserviert</t>
        </is>
      </c>
      <c r="AA345" s="19" t="n"/>
      <c r="AB345" s="19" t="n"/>
      <c r="AC345" s="19" t="inlineStr">
        <is>
          <t>Webkatalog</t>
        </is>
      </c>
      <c r="AD345" s="19" t="inlineStr">
        <is>
          <t>Nadine Zythke</t>
        </is>
      </c>
      <c r="AE345" s="21" t="n"/>
      <c r="AF345" s="22">
        <f>IF(N345="","",N345*AE345)</f>
        <v/>
      </c>
      <c r="AG345" s="19" t="n"/>
      <c r="AH345" s="19" t="n"/>
      <c r="AI345" s="19" t="n"/>
      <c r="AJ345" s="19" t="n"/>
      <c r="AK345" s="19" t="n"/>
      <c r="AL345" s="19" t="inlineStr">
        <is>
          <t>17.11.2026 09:00</t>
        </is>
      </c>
      <c r="AM345" s="18" t="n"/>
      <c r="AN345" s="23" t="n"/>
    </row>
    <row r="346" ht="98.8" customHeight="1">
      <c r="A346" s="16" t="n"/>
      <c r="B346" s="16" t="inlineStr">
        <is>
          <t>BU06-08</t>
        </is>
      </c>
      <c r="C346" s="16" t="inlineStr">
        <is>
          <t>BU06</t>
        </is>
      </c>
      <c r="D346" s="16" t="inlineStr">
        <is>
          <t>Küche und Essbereich</t>
        </is>
      </c>
      <c r="E346" s="16" t="inlineStr">
        <is>
          <t>Abfallbehälter Metall schwarz</t>
        </is>
      </c>
      <c r="F346" s="17" t="n">
        <v>2</v>
      </c>
      <c r="G346" s="18" t="inlineStr">
        <is>
          <t>Hoher runder Abfallbehälter aus schwarz lackiertem Metall mit Inneneimer.</t>
        </is>
      </c>
      <c r="H346" s="16" t="inlineStr">
        <is>
          <t>Sonstiges</t>
        </is>
      </c>
      <c r="I346" s="16" t="n"/>
      <c r="J346" s="16" t="inlineStr">
        <is>
          <t>C</t>
        </is>
      </c>
      <c r="K346" s="16" t="inlineStr">
        <is>
          <t>Stück</t>
        </is>
      </c>
      <c r="L346" s="19" t="n"/>
      <c r="M346" s="16" t="inlineStr">
        <is>
          <t>gebraucht</t>
        </is>
      </c>
      <c r="N346" s="17" t="n"/>
      <c r="O346" s="20">
        <f>F346-IF(N346="",0,N346)</f>
        <v/>
      </c>
      <c r="P346" s="19" t="inlineStr">
        <is>
          <t>ja</t>
        </is>
      </c>
      <c r="Q346" s="19" t="n"/>
      <c r="R346" s="21" t="n"/>
      <c r="S346" s="21" t="n">
        <v>15</v>
      </c>
      <c r="T346" s="19" t="inlineStr">
        <is>
          <t>Fix</t>
        </is>
      </c>
      <c r="U346" s="19" t="inlineStr">
        <is>
          <t>ok</t>
        </is>
      </c>
      <c r="V346" s="22">
        <f>O346*S346</f>
        <v/>
      </c>
      <c r="W346" s="16" t="inlineStr">
        <is>
          <t>nur Abholung</t>
        </is>
      </c>
      <c r="X346" s="16" t="inlineStr">
        <is>
          <t>F-430</t>
        </is>
      </c>
      <c r="Y346" s="19" t="inlineStr">
        <is>
          <t>ja</t>
        </is>
      </c>
      <c r="Z346" s="19" t="inlineStr">
        <is>
          <t>verfügbar</t>
        </is>
      </c>
      <c r="AA346" s="19" t="n"/>
      <c r="AB346" s="19" t="n"/>
      <c r="AC346" s="19" t="n"/>
      <c r="AD346" s="19" t="n"/>
      <c r="AE346" s="21" t="n"/>
      <c r="AF346" s="22">
        <f>IF(N346="","",N346*AE346)</f>
        <v/>
      </c>
      <c r="AG346" s="19" t="n"/>
      <c r="AH346" s="19" t="n"/>
      <c r="AI346" s="19" t="n"/>
      <c r="AJ346" s="19" t="n"/>
      <c r="AK346" s="19" t="n"/>
      <c r="AL346" s="19" t="n"/>
      <c r="AM346" s="18" t="n"/>
      <c r="AN346" s="23" t="inlineStr">
        <is>
          <t>Ein weißer Behälter gleicher Bauart steht unter BU06-09.</t>
        </is>
      </c>
    </row>
    <row r="347" ht="98.8" customHeight="1">
      <c r="A347" s="16" t="n"/>
      <c r="B347" s="16" t="inlineStr">
        <is>
          <t>BU06-09</t>
        </is>
      </c>
      <c r="C347" s="16" t="inlineStr">
        <is>
          <t>BU06</t>
        </is>
      </c>
      <c r="D347" s="16" t="inlineStr">
        <is>
          <t>Küche und Essbereich</t>
        </is>
      </c>
      <c r="E347" s="16" t="inlineStr">
        <is>
          <t>Abfallbehälter Metall weiß mit Push-Deckel</t>
        </is>
      </c>
      <c r="F347" s="17" t="n">
        <v>1</v>
      </c>
      <c r="G347" s="18" t="inlineStr">
        <is>
          <t>Hoher runder Abfallbehälter aus weiß lackiertem Metall mit verchromtem Push-Deckel.</t>
        </is>
      </c>
      <c r="H347" s="16" t="inlineStr">
        <is>
          <t>Sonstiges</t>
        </is>
      </c>
      <c r="I347" s="16" t="n"/>
      <c r="J347" s="16" t="inlineStr">
        <is>
          <t>C</t>
        </is>
      </c>
      <c r="K347" s="16" t="inlineStr">
        <is>
          <t>Stück</t>
        </is>
      </c>
      <c r="L347" s="19" t="n"/>
      <c r="M347" s="16" t="inlineStr">
        <is>
          <t>gebraucht</t>
        </is>
      </c>
      <c r="N347" s="17" t="n"/>
      <c r="O347" s="20">
        <f>F347-IF(N347="",0,N347)</f>
        <v/>
      </c>
      <c r="P347" s="19" t="inlineStr">
        <is>
          <t>ja</t>
        </is>
      </c>
      <c r="Q347" s="19" t="n"/>
      <c r="R347" s="21" t="n"/>
      <c r="S347" s="21" t="n">
        <v>15</v>
      </c>
      <c r="T347" s="19" t="inlineStr">
        <is>
          <t>Fix</t>
        </is>
      </c>
      <c r="U347" s="19" t="inlineStr">
        <is>
          <t>ok</t>
        </is>
      </c>
      <c r="V347" s="22">
        <f>O347*S347</f>
        <v/>
      </c>
      <c r="W347" s="16" t="inlineStr">
        <is>
          <t>nur Abholung</t>
        </is>
      </c>
      <c r="X347" s="16" t="inlineStr">
        <is>
          <t>F-431</t>
        </is>
      </c>
      <c r="Y347" s="19" t="inlineStr">
        <is>
          <t>ja</t>
        </is>
      </c>
      <c r="Z347" s="19" t="inlineStr">
        <is>
          <t>verfügbar</t>
        </is>
      </c>
      <c r="AA347" s="19" t="n"/>
      <c r="AB347" s="19" t="n"/>
      <c r="AC347" s="19" t="n"/>
      <c r="AD347" s="19" t="n"/>
      <c r="AE347" s="21" t="n"/>
      <c r="AF347" s="22">
        <f>IF(N347="","",N347*AE347)</f>
        <v/>
      </c>
      <c r="AG347" s="19" t="n"/>
      <c r="AH347" s="19" t="n"/>
      <c r="AI347" s="19" t="n"/>
      <c r="AJ347" s="19" t="n"/>
      <c r="AK347" s="19" t="n"/>
      <c r="AL347" s="19" t="n"/>
      <c r="AM347" s="18" t="n"/>
      <c r="AN347" s="23" t="inlineStr">
        <is>
          <t>Zwei schwarze Behälter gleicher Bauart stehen unter BU06-08.</t>
        </is>
      </c>
    </row>
    <row r="348" ht="98.8" customHeight="1">
      <c r="A348" s="16" t="n"/>
      <c r="B348" s="16" t="inlineStr">
        <is>
          <t>BU06-10</t>
        </is>
      </c>
      <c r="C348" s="16" t="inlineStr">
        <is>
          <t>BU06</t>
        </is>
      </c>
      <c r="D348" s="16" t="inlineStr">
        <is>
          <t>Küche und Essbereich</t>
        </is>
      </c>
      <c r="E348" s="16" t="inlineStr">
        <is>
          <t>IKEA FLYTTA Servierwagen Edelstahl, drei Ebenen</t>
        </is>
      </c>
      <c r="F348" s="17" t="n">
        <v>1</v>
      </c>
      <c r="G348" s="18" t="inlineStr">
        <is>
          <t>IKEA FLYTTA Servierwagen aus Edelstahl mit drei geschlossenen Ablageböden, umlaufenden Schiebegriffen und vier Lenkrollen, zwei davon feststellbar. Plattengröße: 87x57</t>
        </is>
      </c>
      <c r="H348" s="16" t="inlineStr">
        <is>
          <t>Möbel</t>
        </is>
      </c>
      <c r="I348" s="16" t="n"/>
      <c r="J348" s="16" t="inlineStr">
        <is>
          <t>B</t>
        </is>
      </c>
      <c r="K348" s="16" t="inlineStr">
        <is>
          <t>Stück</t>
        </is>
      </c>
      <c r="L348" s="19" t="n"/>
      <c r="M348" s="16" t="inlineStr">
        <is>
          <t>gebraucht</t>
        </is>
      </c>
      <c r="N348" s="17" t="n"/>
      <c r="O348" s="20">
        <f>F348-IF(N348="",0,N348)</f>
        <v/>
      </c>
      <c r="P348" s="19" t="inlineStr">
        <is>
          <t>ja</t>
        </is>
      </c>
      <c r="Q348" s="19" t="n"/>
      <c r="R348" s="21" t="n"/>
      <c r="S348" s="21" t="n">
        <v>90</v>
      </c>
      <c r="T348" s="19" t="inlineStr">
        <is>
          <t>Fix</t>
        </is>
      </c>
      <c r="U348" s="19" t="inlineStr">
        <is>
          <t>ok</t>
        </is>
      </c>
      <c r="V348" s="22">
        <f>O348*S348</f>
        <v/>
      </c>
      <c r="W348" s="16" t="inlineStr">
        <is>
          <t>nur Abholung</t>
        </is>
      </c>
      <c r="X348" s="16" t="inlineStr">
        <is>
          <t>F-432</t>
        </is>
      </c>
      <c r="Y348" s="19" t="inlineStr">
        <is>
          <t>ja</t>
        </is>
      </c>
      <c r="Z348" s="19" t="inlineStr">
        <is>
          <t>verfügbar</t>
        </is>
      </c>
      <c r="AA348" s="19" t="inlineStr">
        <is>
          <t>IKEA</t>
        </is>
      </c>
      <c r="AB348" s="19" t="n"/>
      <c r="AC348" s="19" t="n"/>
      <c r="AD348" s="19" t="n"/>
      <c r="AE348" s="21" t="n"/>
      <c r="AF348" s="22">
        <f>IF(N348="","",N348*AE348)</f>
        <v/>
      </c>
      <c r="AG348" s="19" t="n"/>
      <c r="AH348" s="19" t="n"/>
      <c r="AI348" s="19" t="n"/>
      <c r="AJ348" s="19" t="n"/>
      <c r="AK348" s="19" t="n"/>
      <c r="AL348" s="19" t="n"/>
      <c r="AM348" s="18" t="n"/>
      <c r="AN348" s="23" t="inlineStr">
        <is>
          <t>Servierwagen aus lackiertem Metall stehen unter BU02-16 und BU04-13.</t>
        </is>
      </c>
    </row>
    <row r="349" ht="98.8" customHeight="1">
      <c r="A349" s="16" t="n"/>
      <c r="B349" s="16" t="inlineStr">
        <is>
          <t>BU06-11</t>
        </is>
      </c>
      <c r="C349" s="16" t="inlineStr">
        <is>
          <t>BU06</t>
        </is>
      </c>
      <c r="D349" s="16" t="inlineStr">
        <is>
          <t>Küche und Essbereich</t>
        </is>
      </c>
      <c r="E349" s="16" t="inlineStr">
        <is>
          <t>Schreibtisch schwarzbraun mit Schublade</t>
        </is>
      </c>
      <c r="F349" s="17" t="n">
        <v>2</v>
      </c>
      <c r="G349" s="18" t="inlineStr">
        <is>
          <t>Schmaler Schreibtisch in Schwarzbraun mit einer breiten Schublade und seitlichem Unterbau. 105x50cm</t>
        </is>
      </c>
      <c r="H349" s="16" t="inlineStr">
        <is>
          <t>Möbel</t>
        </is>
      </c>
      <c r="I349" s="16" t="n"/>
      <c r="J349" s="16" t="inlineStr">
        <is>
          <t>B</t>
        </is>
      </c>
      <c r="K349" s="16" t="inlineStr">
        <is>
          <t>Stück</t>
        </is>
      </c>
      <c r="L349" s="19" t="n"/>
      <c r="M349" s="16" t="inlineStr">
        <is>
          <t>gebraucht</t>
        </is>
      </c>
      <c r="N349" s="17" t="n"/>
      <c r="O349" s="20">
        <f>F349-IF(N349="",0,N349)</f>
        <v/>
      </c>
      <c r="P349" s="19" t="inlineStr">
        <is>
          <t>ja</t>
        </is>
      </c>
      <c r="Q349" s="19" t="n"/>
      <c r="R349" s="21" t="n"/>
      <c r="S349" s="21" t="n">
        <v>45</v>
      </c>
      <c r="T349" s="19" t="inlineStr">
        <is>
          <t>Fix</t>
        </is>
      </c>
      <c r="U349" s="19" t="inlineStr">
        <is>
          <t>ok</t>
        </is>
      </c>
      <c r="V349" s="22">
        <f>O349*S349</f>
        <v/>
      </c>
      <c r="W349" s="16" t="inlineStr">
        <is>
          <t>nur Abholung</t>
        </is>
      </c>
      <c r="X349" s="16" t="inlineStr">
        <is>
          <t>F-433</t>
        </is>
      </c>
      <c r="Y349" s="19" t="inlineStr">
        <is>
          <t>ja</t>
        </is>
      </c>
      <c r="Z349" s="19" t="inlineStr">
        <is>
          <t>verfügbar</t>
        </is>
      </c>
      <c r="AA349" s="19" t="n"/>
      <c r="AB349" s="19" t="n"/>
      <c r="AC349" s="19" t="n"/>
      <c r="AD349" s="19" t="n"/>
      <c r="AE349" s="21" t="n"/>
      <c r="AF349" s="22">
        <f>IF(N349="","",N349*AE349)</f>
        <v/>
      </c>
      <c r="AG349" s="19" t="n"/>
      <c r="AH349" s="19" t="n"/>
      <c r="AI349" s="19" t="n"/>
      <c r="AJ349" s="19" t="n"/>
      <c r="AK349" s="19" t="n"/>
      <c r="AL349" s="19" t="n"/>
      <c r="AM349" s="18" t="inlineStr">
        <is>
          <t>ohne Bildschirm und Zubehör; 1x inkl. Aufbau</t>
        </is>
      </c>
      <c r="AN349" s="23" t="n"/>
    </row>
    <row r="350" ht="98.8" customHeight="1">
      <c r="A350" s="16" t="n"/>
      <c r="B350" s="16" t="inlineStr">
        <is>
          <t>BU06-12</t>
        </is>
      </c>
      <c r="C350" s="16" t="inlineStr">
        <is>
          <t>BU06</t>
        </is>
      </c>
      <c r="D350" s="16" t="inlineStr">
        <is>
          <t>Küche und Essbereich</t>
        </is>
      </c>
      <c r="E350" s="16" t="inlineStr">
        <is>
          <t>Schalensessel grau mit Holzbeinen</t>
        </is>
      </c>
      <c r="F350" s="17" t="n">
        <v>2</v>
      </c>
      <c r="G350" s="18" t="inlineStr">
        <is>
          <t>Sessel in Erwachsenengröße: graue Kunststoffschale mit Armlehnen auf konischen Beinen aus hellem Massivholz, dazu ein rundes Sitzkissen aus cognacfarbenem Kunstleder.</t>
        </is>
      </c>
      <c r="H350" s="16" t="inlineStr">
        <is>
          <t>Möbel</t>
        </is>
      </c>
      <c r="I350" s="16" t="n"/>
      <c r="J350" s="16" t="inlineStr">
        <is>
          <t>B</t>
        </is>
      </c>
      <c r="K350" s="16" t="inlineStr">
        <is>
          <t>Stück</t>
        </is>
      </c>
      <c r="L350" s="19" t="n"/>
      <c r="M350" s="16" t="inlineStr">
        <is>
          <t>gebraucht</t>
        </is>
      </c>
      <c r="N350" s="17" t="n"/>
      <c r="O350" s="20">
        <f>F350-IF(N350="",0,N350)</f>
        <v/>
      </c>
      <c r="P350" s="19" t="inlineStr">
        <is>
          <t>ja</t>
        </is>
      </c>
      <c r="Q350" s="19" t="n"/>
      <c r="R350" s="21" t="n"/>
      <c r="S350" s="21" t="n">
        <v>60</v>
      </c>
      <c r="T350" s="19" t="inlineStr">
        <is>
          <t>Fix</t>
        </is>
      </c>
      <c r="U350" s="19" t="inlineStr">
        <is>
          <t>ok</t>
        </is>
      </c>
      <c r="V350" s="22">
        <f>O350*S350</f>
        <v/>
      </c>
      <c r="W350" s="16" t="inlineStr">
        <is>
          <t>nur Abholung</t>
        </is>
      </c>
      <c r="X350" s="16" t="inlineStr">
        <is>
          <t>F-434</t>
        </is>
      </c>
      <c r="Y350" s="19" t="inlineStr">
        <is>
          <t>ja</t>
        </is>
      </c>
      <c r="Z350" s="19" t="inlineStr">
        <is>
          <t>verfügbar</t>
        </is>
      </c>
      <c r="AA350" s="19" t="n"/>
      <c r="AB350" s="19" t="n"/>
      <c r="AC350" s="19" t="n"/>
      <c r="AD350" s="19" t="n"/>
      <c r="AE350" s="21" t="n"/>
      <c r="AF350" s="22">
        <f>IF(N350="","",N350*AE350)</f>
        <v/>
      </c>
      <c r="AG350" s="19" t="n"/>
      <c r="AH350" s="19" t="n"/>
      <c r="AI350" s="19" t="n"/>
      <c r="AJ350" s="19" t="n"/>
      <c r="AK350" s="19" t="n"/>
      <c r="AL350" s="19" t="n"/>
      <c r="AM350" s="18" t="n"/>
      <c r="AN350" s="23" t="n"/>
    </row>
    <row r="351" ht="98.8" customHeight="1">
      <c r="A351" s="16" t="n"/>
      <c r="B351" s="16" t="inlineStr">
        <is>
          <t>BU06-13</t>
        </is>
      </c>
      <c r="C351" s="16" t="inlineStr">
        <is>
          <t>BU06</t>
        </is>
      </c>
      <c r="D351" s="16" t="inlineStr">
        <is>
          <t>Küche und Essbereich</t>
        </is>
      </c>
      <c r="E351" s="16" t="inlineStr">
        <is>
          <t>Regal weiß, schmal und hoch</t>
        </is>
      </c>
      <c r="F351" s="17" t="n">
        <v>1</v>
      </c>
      <c r="G351" s="18" t="inlineStr">
        <is>
          <t>Schmales hohes Regal in Weiß mit verstellbaren Böden.</t>
        </is>
      </c>
      <c r="H351" s="16" t="inlineStr">
        <is>
          <t>Möbel</t>
        </is>
      </c>
      <c r="I351" s="16" t="n"/>
      <c r="J351" s="16" t="inlineStr">
        <is>
          <t>C</t>
        </is>
      </c>
      <c r="K351" s="16" t="inlineStr">
        <is>
          <t>Stück</t>
        </is>
      </c>
      <c r="L351" s="19" t="n"/>
      <c r="M351" s="16" t="inlineStr">
        <is>
          <t>gebraucht</t>
        </is>
      </c>
      <c r="N351" s="17" t="n"/>
      <c r="O351" s="20">
        <f>F351-IF(N351="",0,N351)</f>
        <v/>
      </c>
      <c r="P351" s="19" t="inlineStr">
        <is>
          <t>ja</t>
        </is>
      </c>
      <c r="Q351" s="19" t="n"/>
      <c r="R351" s="21" t="n"/>
      <c r="S351" s="21" t="n">
        <v>30</v>
      </c>
      <c r="T351" s="19" t="inlineStr">
        <is>
          <t>Fix</t>
        </is>
      </c>
      <c r="U351" s="19" t="inlineStr">
        <is>
          <t>ok</t>
        </is>
      </c>
      <c r="V351" s="22">
        <f>O351*S351</f>
        <v/>
      </c>
      <c r="W351" s="16" t="inlineStr">
        <is>
          <t>nur Abholung</t>
        </is>
      </c>
      <c r="X351" s="16" t="inlineStr">
        <is>
          <t>F-435</t>
        </is>
      </c>
      <c r="Y351" s="19" t="inlineStr">
        <is>
          <t>ja</t>
        </is>
      </c>
      <c r="Z351" s="19" t="inlineStr">
        <is>
          <t>verfügbar</t>
        </is>
      </c>
      <c r="AA351" s="19" t="n"/>
      <c r="AB351" s="19" t="n"/>
      <c r="AC351" s="19" t="n"/>
      <c r="AD351" s="19" t="n"/>
      <c r="AE351" s="21" t="n"/>
      <c r="AF351" s="22">
        <f>IF(N351="","",N351*AE351)</f>
        <v/>
      </c>
      <c r="AG351" s="19" t="n"/>
      <c r="AH351" s="19" t="n"/>
      <c r="AI351" s="19" t="n"/>
      <c r="AJ351" s="19" t="n"/>
      <c r="AK351" s="19" t="n"/>
      <c r="AL351" s="19" t="n"/>
      <c r="AM351" s="18" t="inlineStr">
        <is>
          <t>ohne Inhalt</t>
        </is>
      </c>
      <c r="AN351" s="23" t="n"/>
    </row>
    <row r="352" ht="98.8" customHeight="1">
      <c r="A352" s="16" t="n"/>
      <c r="B352" s="16" t="inlineStr">
        <is>
          <t>BU06-14</t>
        </is>
      </c>
      <c r="C352" s="16" t="inlineStr">
        <is>
          <t>BU06</t>
        </is>
      </c>
      <c r="D352" s="16" t="inlineStr">
        <is>
          <t>Küche und Essbereich</t>
        </is>
      </c>
      <c r="E352" s="16" t="inlineStr">
        <is>
          <t>Fächerregal grau, 24 Fächer</t>
        </is>
      </c>
      <c r="F352" s="17" t="n">
        <v>1</v>
      </c>
      <c r="G352" s="18" t="inlineStr">
        <is>
          <t>Langes niedriges Regal in Grau mit vierundzwanzig Fächern in vier Reihen, durchgehende Deckplatte. Als Postfach- und Ablageregal genutzt. 146x32x70cm</t>
        </is>
      </c>
      <c r="H352" s="16" t="inlineStr">
        <is>
          <t>Möbel</t>
        </is>
      </c>
      <c r="I352" s="16" t="n"/>
      <c r="J352" s="16" t="inlineStr">
        <is>
          <t>B</t>
        </is>
      </c>
      <c r="K352" s="16" t="inlineStr">
        <is>
          <t>Stück</t>
        </is>
      </c>
      <c r="L352" s="19" t="n"/>
      <c r="M352" s="16" t="inlineStr">
        <is>
          <t>gebraucht</t>
        </is>
      </c>
      <c r="N352" s="17" t="n"/>
      <c r="O352" s="20">
        <f>F352-IF(N352="",0,N352)</f>
        <v/>
      </c>
      <c r="P352" s="19" t="inlineStr">
        <is>
          <t>ja</t>
        </is>
      </c>
      <c r="Q352" s="19" t="n"/>
      <c r="R352" s="21" t="n"/>
      <c r="S352" s="21" t="n">
        <v>120</v>
      </c>
      <c r="T352" s="19" t="inlineStr">
        <is>
          <t>Fix</t>
        </is>
      </c>
      <c r="U352" s="19" t="inlineStr">
        <is>
          <t>ok</t>
        </is>
      </c>
      <c r="V352" s="22">
        <f>O352*S352</f>
        <v/>
      </c>
      <c r="W352" s="16" t="inlineStr">
        <is>
          <t>nur Abholung</t>
        </is>
      </c>
      <c r="X352" s="16" t="inlineStr">
        <is>
          <t>F-436</t>
        </is>
      </c>
      <c r="Y352" s="19" t="inlineStr">
        <is>
          <t>ja</t>
        </is>
      </c>
      <c r="Z352" s="19" t="inlineStr">
        <is>
          <t>verfügbar</t>
        </is>
      </c>
      <c r="AA352" s="19" t="n"/>
      <c r="AB352" s="19" t="n"/>
      <c r="AC352" s="19" t="n"/>
      <c r="AD352" s="19" t="n"/>
      <c r="AE352" s="21" t="n"/>
      <c r="AF352" s="22">
        <f>IF(N352="","",N352*AE352)</f>
        <v/>
      </c>
      <c r="AG352" s="19" t="n"/>
      <c r="AH352" s="19" t="n"/>
      <c r="AI352" s="19" t="n"/>
      <c r="AJ352" s="19" t="n"/>
      <c r="AK352" s="19" t="n"/>
      <c r="AL352" s="19" t="n"/>
      <c r="AM352" s="18" t="inlineStr">
        <is>
          <t>ohne Inhalt ; Namensschilder werden vor der Übergabe entfernt</t>
        </is>
      </c>
      <c r="AN352" s="23" t="n"/>
    </row>
    <row r="353" ht="98.8" customHeight="1">
      <c r="A353" s="16" t="n"/>
      <c r="B353" s="16" t="inlineStr">
        <is>
          <t>NE03-01</t>
        </is>
      </c>
      <c r="C353" s="16" t="inlineStr">
        <is>
          <t>NE03</t>
        </is>
      </c>
      <c r="D353" s="16" t="inlineStr">
        <is>
          <t>Krippenschlafraum</t>
        </is>
      </c>
      <c r="E353" s="16" t="inlineStr">
        <is>
          <t>Wandregale in Wolkenform</t>
        </is>
      </c>
      <c r="F353" s="17" t="n">
        <v>1</v>
      </c>
      <c r="G353" s="18" t="inlineStr">
        <is>
          <t>Wandregale in Wolkenform aus lackiertem Holz, ohne Zwischenböden: ein großes und ein kleineres in Weiß, zwei in Schwarz. 1 Set</t>
        </is>
      </c>
      <c r="H353" s="16" t="inlineStr">
        <is>
          <t>Deko</t>
        </is>
      </c>
      <c r="I353" s="16" t="n"/>
      <c r="J353" s="16" t="inlineStr">
        <is>
          <t>C</t>
        </is>
      </c>
      <c r="K353" s="16" t="inlineStr">
        <is>
          <t>Stück</t>
        </is>
      </c>
      <c r="L353" s="19" t="n"/>
      <c r="M353" s="16" t="inlineStr">
        <is>
          <t>gut</t>
        </is>
      </c>
      <c r="N353" s="17" t="n"/>
      <c r="O353" s="20">
        <f>F353-IF(N353="",0,N353)</f>
        <v/>
      </c>
      <c r="P353" s="19" t="inlineStr">
        <is>
          <t>ja</t>
        </is>
      </c>
      <c r="Q353" s="19" t="n"/>
      <c r="R353" s="21" t="n"/>
      <c r="S353" s="21" t="n">
        <v>20</v>
      </c>
      <c r="T353" s="19" t="inlineStr">
        <is>
          <t>Fix</t>
        </is>
      </c>
      <c r="U353" s="19" t="inlineStr">
        <is>
          <t>ok</t>
        </is>
      </c>
      <c r="V353" s="22">
        <f>O353*S353</f>
        <v/>
      </c>
      <c r="W353" s="16" t="inlineStr">
        <is>
          <t>nur Abholung</t>
        </is>
      </c>
      <c r="X353" s="16" t="inlineStr">
        <is>
          <t>F-438</t>
        </is>
      </c>
      <c r="Y353" s="19" t="inlineStr">
        <is>
          <t>ja</t>
        </is>
      </c>
      <c r="Z353" s="19" t="inlineStr">
        <is>
          <t>verfügbar</t>
        </is>
      </c>
      <c r="AA353" s="19" t="n"/>
      <c r="AB353" s="19" t="n"/>
      <c r="AC353" s="19" t="n"/>
      <c r="AD353" s="19" t="n"/>
      <c r="AE353" s="21" t="n"/>
      <c r="AF353" s="22">
        <f>IF(N353="","",N353*AE353)</f>
        <v/>
      </c>
      <c r="AG353" s="19" t="n"/>
      <c r="AH353" s="19" t="n"/>
      <c r="AI353" s="19" t="n"/>
      <c r="AJ353" s="19" t="n"/>
      <c r="AK353" s="19" t="n"/>
      <c r="AL353" s="19" t="n"/>
      <c r="AM353" s="18" t="n"/>
      <c r="AN353" s="23" t="n"/>
    </row>
    <row r="354" ht="98.8" customHeight="1">
      <c r="A354" s="16" t="n"/>
      <c r="B354" s="16" t="inlineStr">
        <is>
          <t>NE03-03</t>
        </is>
      </c>
      <c r="C354" s="16" t="inlineStr">
        <is>
          <t>NE03</t>
        </is>
      </c>
      <c r="D354" s="16" t="inlineStr">
        <is>
          <t>Krippenschlafraum</t>
        </is>
      </c>
      <c r="E354" s="16" t="inlineStr">
        <is>
          <t>Wesco Gitterbett Kunststoff, grau</t>
        </is>
      </c>
      <c r="F354" s="17" t="n">
        <v>6</v>
      </c>
      <c r="G354" s="18" t="inlineStr">
        <is>
          <t>Krippenbett von Wesco aus grauem Kunststoff mit geschlossenem Sockel, belüfteten Seitenwänden und Griffausschnitten zum Verschieben. Logo an der Längsseite: wesco. Mit Matratze, ohne Bettzeug und Inhalt</t>
        </is>
      </c>
      <c r="H354" s="16" t="inlineStr">
        <is>
          <t>Kita-Ausstattung</t>
        </is>
      </c>
      <c r="I354" s="16" t="n"/>
      <c r="J354" s="16" t="inlineStr">
        <is>
          <t>B</t>
        </is>
      </c>
      <c r="K354" s="16" t="inlineStr">
        <is>
          <t>Stück</t>
        </is>
      </c>
      <c r="L354" s="19" t="n"/>
      <c r="M354" s="16" t="inlineStr">
        <is>
          <t>gut</t>
        </is>
      </c>
      <c r="N354" s="17" t="n"/>
      <c r="O354" s="20">
        <f>F354-IF(N354="",0,N354)</f>
        <v/>
      </c>
      <c r="P354" s="19" t="inlineStr">
        <is>
          <t>ja</t>
        </is>
      </c>
      <c r="Q354" s="19" t="n"/>
      <c r="R354" s="21" t="n"/>
      <c r="S354" s="21" t="n">
        <v>190</v>
      </c>
      <c r="T354" s="19" t="inlineStr">
        <is>
          <t>Fix</t>
        </is>
      </c>
      <c r="U354" s="19" t="inlineStr">
        <is>
          <t>ok</t>
        </is>
      </c>
      <c r="V354" s="22">
        <f>O354*S354</f>
        <v/>
      </c>
      <c r="W354" s="16" t="inlineStr">
        <is>
          <t>nur Abholung</t>
        </is>
      </c>
      <c r="X354" s="16" t="inlineStr">
        <is>
          <t>F-440</t>
        </is>
      </c>
      <c r="Y354" s="19" t="inlineStr">
        <is>
          <t>ja</t>
        </is>
      </c>
      <c r="Z354" s="19" t="inlineStr">
        <is>
          <t>verfügbar</t>
        </is>
      </c>
      <c r="AA354" s="19" t="inlineStr">
        <is>
          <t>Wesco</t>
        </is>
      </c>
      <c r="AB354" s="19" t="inlineStr">
        <is>
          <t>Schlafen und Wickeln</t>
        </is>
      </c>
      <c r="AC354" s="19" t="n"/>
      <c r="AD354" s="19" t="n"/>
      <c r="AE354" s="21" t="n"/>
      <c r="AF354" s="22">
        <f>IF(N354="","",N354*AE354)</f>
        <v/>
      </c>
      <c r="AG354" s="19" t="n"/>
      <c r="AH354" s="19" t="n"/>
      <c r="AI354" s="19" t="n"/>
      <c r="AJ354" s="19" t="n"/>
      <c r="AK354" s="19" t="n"/>
      <c r="AL354" s="19" t="n"/>
      <c r="AM354" s="18" t="n"/>
      <c r="AN354" s="23" t="inlineStr">
        <is>
          <t>2 lagernd in der Garage</t>
        </is>
      </c>
    </row>
    <row r="355" ht="98.8" customHeight="1">
      <c r="A355" s="16" t="n"/>
      <c r="B355" s="16" t="inlineStr">
        <is>
          <t>NE03-04</t>
        </is>
      </c>
      <c r="C355" s="16" t="inlineStr">
        <is>
          <t>NE03</t>
        </is>
      </c>
      <c r="D355" s="16" t="inlineStr">
        <is>
          <t>Krippenschlafraum</t>
        </is>
      </c>
      <c r="E355" s="16" t="inlineStr">
        <is>
          <t>Gitterbett Holz weiß</t>
        </is>
      </c>
      <c r="F355" s="17" t="n">
        <v>10</v>
      </c>
      <c r="G355" s="18" t="inlineStr">
        <is>
          <t>Kinderbett aus weiß lackiertem Holz mit Sprossen an allen vier Seiten und geschwungenen Kopf- und Fußteilen, einschließlich Matratze, ohne Inhalt 125x65</t>
        </is>
      </c>
      <c r="H355" s="16" t="inlineStr">
        <is>
          <t>Kita-Ausstattung</t>
        </is>
      </c>
      <c r="I355" s="16" t="inlineStr">
        <is>
          <t>NE04-02</t>
        </is>
      </c>
      <c r="J355" s="16" t="inlineStr">
        <is>
          <t>C</t>
        </is>
      </c>
      <c r="K355" s="16" t="inlineStr">
        <is>
          <t>Stück</t>
        </is>
      </c>
      <c r="L355" s="19" t="n"/>
      <c r="M355" s="16" t="inlineStr">
        <is>
          <t>gut</t>
        </is>
      </c>
      <c r="N355" s="17" t="n">
        <v>1</v>
      </c>
      <c r="O355" s="20">
        <f>F355-IF(N355="",0,N355)</f>
        <v/>
      </c>
      <c r="P355" s="19" t="inlineStr">
        <is>
          <t>ja</t>
        </is>
      </c>
      <c r="Q355" s="19" t="n"/>
      <c r="R355" s="21" t="n"/>
      <c r="S355" s="21" t="n">
        <v>60</v>
      </c>
      <c r="T355" s="19" t="inlineStr">
        <is>
          <t>Fix</t>
        </is>
      </c>
      <c r="U355" s="19" t="inlineStr">
        <is>
          <t>ok</t>
        </is>
      </c>
      <c r="V355" s="22">
        <f>O355*S355</f>
        <v/>
      </c>
      <c r="W355" s="16" t="inlineStr">
        <is>
          <t>nur Abholung</t>
        </is>
      </c>
      <c r="X355" s="16" t="inlineStr">
        <is>
          <t>F-441</t>
        </is>
      </c>
      <c r="Y355" s="19" t="inlineStr">
        <is>
          <t>ja</t>
        </is>
      </c>
      <c r="Z355" s="19" t="inlineStr">
        <is>
          <t>teilverkauft</t>
        </is>
      </c>
      <c r="AA355" s="19" t="n"/>
      <c r="AB355" s="19" t="inlineStr">
        <is>
          <t>Schlafen und Wickeln</t>
        </is>
      </c>
      <c r="AC355" s="19" t="inlineStr">
        <is>
          <t>Webkatalog</t>
        </is>
      </c>
      <c r="AD355" s="19" t="n"/>
      <c r="AE355" s="21" t="n">
        <v>60</v>
      </c>
      <c r="AF355" s="22">
        <f>IF(N355="","",N355*AE355)</f>
        <v/>
      </c>
      <c r="AG355" s="19" t="inlineStr">
        <is>
          <t>16.10.2026</t>
        </is>
      </c>
      <c r="AH355" s="19" t="inlineStr">
        <is>
          <t>Felix Seltmann</t>
        </is>
      </c>
      <c r="AI355" s="19" t="inlineStr">
        <is>
          <t>4000131</t>
        </is>
      </c>
      <c r="AJ355" s="19" t="inlineStr">
        <is>
          <t>bezahlt</t>
        </is>
      </c>
      <c r="AK355" s="19" t="n"/>
      <c r="AL355" s="19" t="inlineStr">
        <is>
          <t>20.10.2026 10:30</t>
        </is>
      </c>
      <c r="AM355" s="18" t="n"/>
      <c r="AN355" s="23" t="inlineStr">
        <is>
          <t>Zusammengefasste Position über zwei Räume – Post-it-Nummer: NE04-02. Frueherer Mengenhinweis: 10 Betten einschließlich Matratzen: 3 im Schlafraum 2 (NE03-04) und 7 im Schlafraum 3 (NE04-02). Abgebildet ist eines davon, mehrere auf Foto F-452. Nestchen und Bettwäsche gehören nicht dazu.</t>
        </is>
      </c>
    </row>
    <row r="356" ht="98.8" customHeight="1">
      <c r="A356" s="16" t="n"/>
      <c r="B356" s="16" t="inlineStr">
        <is>
          <t>NE03-05</t>
        </is>
      </c>
      <c r="C356" s="16" t="inlineStr">
        <is>
          <t>NE03</t>
        </is>
      </c>
      <c r="D356" s="16" t="inlineStr">
        <is>
          <t>Krippenschlafraum</t>
        </is>
      </c>
      <c r="E356" s="16" t="inlineStr">
        <is>
          <t>Hauck Kinderwagen schwarz</t>
        </is>
      </c>
      <c r="F356" s="17" t="n">
        <v>1</v>
      </c>
      <c r="G356" s="18" t="inlineStr">
        <is>
          <t>Sportwagen von Hauck in Schwarz mit Verdeck, Fünfpunktgurt und Faltmechanik. Aufdruck am Sitz: Rapid Fold. Der Stoff ist an mehreren Stellen verschmutzt.</t>
        </is>
      </c>
      <c r="H356" s="16" t="inlineStr">
        <is>
          <t>Kita-Ausstattung</t>
        </is>
      </c>
      <c r="I356" s="16" t="n"/>
      <c r="J356" s="16" t="inlineStr">
        <is>
          <t>C</t>
        </is>
      </c>
      <c r="K356" s="16" t="inlineStr">
        <is>
          <t>Stück</t>
        </is>
      </c>
      <c r="L356" s="19" t="n"/>
      <c r="M356" s="16" t="inlineStr">
        <is>
          <t>gebraucht</t>
        </is>
      </c>
      <c r="N356" s="17" t="n"/>
      <c r="O356" s="20">
        <f>F356-IF(N356="",0,N356)</f>
        <v/>
      </c>
      <c r="P356" s="19" t="inlineStr">
        <is>
          <t>ja</t>
        </is>
      </c>
      <c r="Q356" s="19" t="n"/>
      <c r="R356" s="21" t="n"/>
      <c r="S356" s="21" t="n">
        <v>45</v>
      </c>
      <c r="T356" s="19" t="inlineStr">
        <is>
          <t>Fix</t>
        </is>
      </c>
      <c r="U356" s="19" t="inlineStr">
        <is>
          <t>ok</t>
        </is>
      </c>
      <c r="V356" s="22">
        <f>O356*S356</f>
        <v/>
      </c>
      <c r="W356" s="16" t="inlineStr">
        <is>
          <t>nur Abholung</t>
        </is>
      </c>
      <c r="X356" s="16" t="inlineStr">
        <is>
          <t>F-442</t>
        </is>
      </c>
      <c r="Y356" s="19" t="inlineStr">
        <is>
          <t>ja</t>
        </is>
      </c>
      <c r="Z356" s="19" t="inlineStr">
        <is>
          <t>verfügbar</t>
        </is>
      </c>
      <c r="AA356" s="19" t="inlineStr">
        <is>
          <t>Hauck</t>
        </is>
      </c>
      <c r="AB356" s="19" t="n"/>
      <c r="AC356" s="19" t="n"/>
      <c r="AD356" s="19" t="n"/>
      <c r="AE356" s="21" t="n"/>
      <c r="AF356" s="22">
        <f>IF(N356="","",N356*AE356)</f>
        <v/>
      </c>
      <c r="AG356" s="19" t="n"/>
      <c r="AH356" s="19" t="n"/>
      <c r="AI356" s="19" t="n"/>
      <c r="AJ356" s="19" t="n"/>
      <c r="AK356" s="19" t="n"/>
      <c r="AL356" s="19" t="n"/>
      <c r="AM356" s="18" t="n"/>
      <c r="AN356" s="23" t="inlineStr">
        <is>
          <t>Das Etikett ist auf Foto F-443 zu sehen.</t>
        </is>
      </c>
    </row>
    <row r="357" ht="98.8" customHeight="1">
      <c r="A357" s="16" t="n"/>
      <c r="B357" s="16" t="inlineStr">
        <is>
          <t>NE03-06</t>
        </is>
      </c>
      <c r="C357" s="16" t="inlineStr">
        <is>
          <t>NE03</t>
        </is>
      </c>
      <c r="D357" s="16" t="inlineStr">
        <is>
          <t>Krippenschlafraum</t>
        </is>
      </c>
      <c r="E357" s="16" t="inlineStr">
        <is>
          <t>Leuchtobjekt Elefant, Metall</t>
        </is>
      </c>
      <c r="F357" s="17" t="n">
        <v>2</v>
      </c>
      <c r="G357" s="18" t="inlineStr">
        <is>
          <t>Dekoleuchte in Elefantenform aus taupefarbenem Metall mit elf Fassungen für Glühlampen auf der Vorderseite, zum Stellen. Hersteller: Zara Home.</t>
        </is>
      </c>
      <c r="H357" s="16" t="inlineStr">
        <is>
          <t>Leuchten</t>
        </is>
      </c>
      <c r="I357" s="16" t="n"/>
      <c r="J357" s="16" t="inlineStr">
        <is>
          <t>C</t>
        </is>
      </c>
      <c r="K357" s="16" t="inlineStr">
        <is>
          <t>Stück</t>
        </is>
      </c>
      <c r="L357" s="19" t="n"/>
      <c r="M357" s="16" t="inlineStr">
        <is>
          <t>gebraucht</t>
        </is>
      </c>
      <c r="N357" s="17" t="n"/>
      <c r="O357" s="20">
        <f>F357-IF(N357="",0,N357)</f>
        <v/>
      </c>
      <c r="P357" s="19" t="inlineStr">
        <is>
          <t>ja</t>
        </is>
      </c>
      <c r="Q357" s="19" t="n"/>
      <c r="R357" s="21" t="n"/>
      <c r="S357" s="21" t="n">
        <v>45</v>
      </c>
      <c r="T357" s="19" t="inlineStr">
        <is>
          <t>Fix</t>
        </is>
      </c>
      <c r="U357" s="19" t="inlineStr">
        <is>
          <t>ok</t>
        </is>
      </c>
      <c r="V357" s="22">
        <f>O357*S357</f>
        <v/>
      </c>
      <c r="W357" s="16" t="inlineStr">
        <is>
          <t>nur Abholung</t>
        </is>
      </c>
      <c r="X357" s="16" t="inlineStr">
        <is>
          <t>F-444</t>
        </is>
      </c>
      <c r="Y357" s="19" t="inlineStr">
        <is>
          <t>ja</t>
        </is>
      </c>
      <c r="Z357" s="19" t="inlineStr">
        <is>
          <t>verfügbar</t>
        </is>
      </c>
      <c r="AA357" s="19" t="inlineStr">
        <is>
          <t>Zara Home</t>
        </is>
      </c>
      <c r="AB357" s="19" t="n"/>
      <c r="AC357" s="19" t="n"/>
      <c r="AD357" s="19" t="n"/>
      <c r="AE357" s="21" t="n"/>
      <c r="AF357" s="22">
        <f>IF(N357="","",N357*AE357)</f>
        <v/>
      </c>
      <c r="AG357" s="19" t="n"/>
      <c r="AH357" s="19" t="n"/>
      <c r="AI357" s="19" t="n"/>
      <c r="AJ357" s="19" t="n"/>
      <c r="AK357" s="19" t="n"/>
      <c r="AL357" s="19" t="n"/>
      <c r="AM357" s="18" t="n"/>
      <c r="AN357" s="23" t="n"/>
    </row>
    <row r="358" ht="98.8" customHeight="1">
      <c r="A358" s="16" t="n"/>
      <c r="B358" s="16" t="inlineStr">
        <is>
          <t>NE03-07</t>
        </is>
      </c>
      <c r="C358" s="16" t="inlineStr">
        <is>
          <t>NE03</t>
        </is>
      </c>
      <c r="D358" s="16" t="inlineStr">
        <is>
          <t>Krippenschlafraum</t>
        </is>
      </c>
      <c r="E358" s="16" t="inlineStr">
        <is>
          <t>IKEA Kleiderschrank anthrazit mit drei Böden</t>
        </is>
      </c>
      <c r="F358" s="17" t="n">
        <v>1</v>
      </c>
      <c r="G358" s="18" t="inlineStr">
        <is>
          <t>Hoher Schrank von IKEA in Anthrazit mit zwei Türen, weißen ovalen Griffmulden und drei Einlegeböden.</t>
        </is>
      </c>
      <c r="H358" s="16" t="inlineStr">
        <is>
          <t>Möbel</t>
        </is>
      </c>
      <c r="I358" s="16" t="n"/>
      <c r="J358" s="16" t="inlineStr">
        <is>
          <t>B</t>
        </is>
      </c>
      <c r="K358" s="16" t="inlineStr">
        <is>
          <t>Stück</t>
        </is>
      </c>
      <c r="L358" s="19" t="n"/>
      <c r="M358" s="16" t="inlineStr">
        <is>
          <t>gebraucht</t>
        </is>
      </c>
      <c r="N358" s="17" t="n"/>
      <c r="O358" s="20">
        <f>F358-IF(N358="",0,N358)</f>
        <v/>
      </c>
      <c r="P358" s="19" t="inlineStr">
        <is>
          <t>ja</t>
        </is>
      </c>
      <c r="Q358" s="19" t="n"/>
      <c r="R358" s="21" t="n"/>
      <c r="S358" s="21" t="n">
        <v>60</v>
      </c>
      <c r="T358" s="19" t="inlineStr">
        <is>
          <t>Fix</t>
        </is>
      </c>
      <c r="U358" s="19" t="inlineStr">
        <is>
          <t>ok</t>
        </is>
      </c>
      <c r="V358" s="22">
        <f>O358*S358</f>
        <v/>
      </c>
      <c r="W358" s="16" t="inlineStr">
        <is>
          <t>nur Abholung</t>
        </is>
      </c>
      <c r="X358" s="16" t="inlineStr">
        <is>
          <t>F-445</t>
        </is>
      </c>
      <c r="Y358" s="19" t="inlineStr">
        <is>
          <t>ja</t>
        </is>
      </c>
      <c r="Z358" s="19" t="inlineStr">
        <is>
          <t>verfügbar</t>
        </is>
      </c>
      <c r="AA358" s="19" t="inlineStr">
        <is>
          <t>IKEA</t>
        </is>
      </c>
      <c r="AB358" s="19" t="n"/>
      <c r="AC358" s="19" t="n"/>
      <c r="AD358" s="19" t="n"/>
      <c r="AE358" s="21" t="n"/>
      <c r="AF358" s="22">
        <f>IF(N358="","",N358*AE358)</f>
        <v/>
      </c>
      <c r="AG358" s="19" t="n"/>
      <c r="AH358" s="19" t="n"/>
      <c r="AI358" s="19" t="n"/>
      <c r="AJ358" s="19" t="n"/>
      <c r="AK358" s="19" t="n"/>
      <c r="AL358" s="19" t="n"/>
      <c r="AM358" s="18" t="n"/>
      <c r="AN358" s="23" t="inlineStr">
        <is>
          <t>Baugleiche Schränke in Weiß stehen unter NU04-19.</t>
        </is>
      </c>
    </row>
    <row r="359" ht="98.8" customHeight="1">
      <c r="A359" s="16" t="n"/>
      <c r="B359" s="16" t="inlineStr">
        <is>
          <t>NE03-09</t>
        </is>
      </c>
      <c r="C359" s="16" t="inlineStr">
        <is>
          <t>NE03</t>
        </is>
      </c>
      <c r="D359" s="16" t="inlineStr">
        <is>
          <t>Krippenschlafraum</t>
        </is>
      </c>
      <c r="E359" s="16" t="inlineStr">
        <is>
          <t>IKEA Schrank weiß mit Drahtkörben</t>
        </is>
      </c>
      <c r="F359" s="17" t="n">
        <v>1</v>
      </c>
      <c r="G359" s="18" t="inlineStr">
        <is>
          <t>Hoher Schrank von IKEA in Weiß mit zwei Türen, weißen ovalen Griffmulden und innen sechs herausziehbaren Drahtkörben. Ohne Inhalt</t>
        </is>
      </c>
      <c r="H359" s="16" t="inlineStr">
        <is>
          <t>Möbel</t>
        </is>
      </c>
      <c r="I359" s="16" t="n"/>
      <c r="J359" s="16" t="inlineStr">
        <is>
          <t>B</t>
        </is>
      </c>
      <c r="K359" s="16" t="inlineStr">
        <is>
          <t>Stück</t>
        </is>
      </c>
      <c r="L359" s="19" t="n"/>
      <c r="M359" s="16" t="inlineStr">
        <is>
          <t>gebraucht</t>
        </is>
      </c>
      <c r="N359" s="17" t="n">
        <v>1</v>
      </c>
      <c r="O359" s="20">
        <f>F359-IF(N359="",0,N359)</f>
        <v/>
      </c>
      <c r="P359" s="19" t="inlineStr">
        <is>
          <t>ja</t>
        </is>
      </c>
      <c r="Q359" s="19" t="n"/>
      <c r="R359" s="21" t="n"/>
      <c r="S359" s="21" t="n">
        <v>80</v>
      </c>
      <c r="T359" s="19" t="inlineStr">
        <is>
          <t>Fix</t>
        </is>
      </c>
      <c r="U359" s="19" t="inlineStr">
        <is>
          <t>ok</t>
        </is>
      </c>
      <c r="V359" s="22">
        <f>O359*S359</f>
        <v/>
      </c>
      <c r="W359" s="16" t="inlineStr">
        <is>
          <t>nur Abholung</t>
        </is>
      </c>
      <c r="X359" s="16" t="inlineStr">
        <is>
          <t>F-447</t>
        </is>
      </c>
      <c r="Y359" s="19" t="inlineStr">
        <is>
          <t>ja</t>
        </is>
      </c>
      <c r="Z359" s="19" t="inlineStr">
        <is>
          <t>verkauft</t>
        </is>
      </c>
      <c r="AA359" s="19" t="inlineStr">
        <is>
          <t>IKEA</t>
        </is>
      </c>
      <c r="AB359" s="19" t="n"/>
      <c r="AC359" s="19" t="inlineStr">
        <is>
          <t>Webkatalog</t>
        </is>
      </c>
      <c r="AD359" s="19" t="n"/>
      <c r="AE359" s="21" t="n">
        <v>80</v>
      </c>
      <c r="AF359" s="22">
        <f>IF(N359="","",N359*AE359)</f>
        <v/>
      </c>
      <c r="AG359" s="19" t="inlineStr">
        <is>
          <t>16.10.2026</t>
        </is>
      </c>
      <c r="AH359" s="19" t="inlineStr">
        <is>
          <t>Marlene Richert</t>
        </is>
      </c>
      <c r="AI359" s="19" t="inlineStr">
        <is>
          <t>4000120</t>
        </is>
      </c>
      <c r="AJ359" s="19" t="inlineStr">
        <is>
          <t>bezahlt</t>
        </is>
      </c>
      <c r="AK359" s="19" t="n"/>
      <c r="AL359" s="19" t="inlineStr">
        <is>
          <t>20.10.2026 10:00</t>
        </is>
      </c>
      <c r="AM359" s="18" t="n"/>
      <c r="AN359" s="23" t="n"/>
    </row>
    <row r="360" ht="98.8" customHeight="1">
      <c r="A360" s="16" t="n"/>
      <c r="B360" s="16" t="inlineStr">
        <is>
          <t>NE03-10</t>
        </is>
      </c>
      <c r="C360" s="16" t="inlineStr">
        <is>
          <t>NE03</t>
        </is>
      </c>
      <c r="D360" s="16" t="inlineStr">
        <is>
          <t>Krippenschlafraum</t>
        </is>
      </c>
      <c r="E360" s="16" t="inlineStr">
        <is>
          <t>Plüsch-Elefanten, zwei Stück</t>
        </is>
      </c>
      <c r="F360" s="17" t="n">
        <v>2</v>
      </c>
      <c r="G360" s="18" t="inlineStr">
        <is>
          <t>Zwei große Plüsch-Elefanten zum Stellen: einer aus cremefarbenem Breitcord, einer aus grau-cremefarben gestreiftem Stoff mit aufgestickten Augen. Am gestreiften Elefanten ein Etikett: done by deer.</t>
        </is>
      </c>
      <c r="H360" s="16" t="inlineStr">
        <is>
          <t>Deko</t>
        </is>
      </c>
      <c r="I360" s="16" t="n"/>
      <c r="J360" s="16" t="inlineStr">
        <is>
          <t>C</t>
        </is>
      </c>
      <c r="K360" s="16" t="inlineStr">
        <is>
          <t>Stück</t>
        </is>
      </c>
      <c r="L360" s="19" t="n"/>
      <c r="M360" s="16" t="inlineStr">
        <is>
          <t>gut</t>
        </is>
      </c>
      <c r="N360" s="17" t="n"/>
      <c r="O360" s="20">
        <f>F360-IF(N360="",0,N360)</f>
        <v/>
      </c>
      <c r="P360" s="19" t="inlineStr">
        <is>
          <t>ja</t>
        </is>
      </c>
      <c r="Q360" s="19" t="n"/>
      <c r="R360" s="21" t="n"/>
      <c r="S360" s="21" t="n">
        <v>25</v>
      </c>
      <c r="T360" s="19" t="inlineStr">
        <is>
          <t>Fix</t>
        </is>
      </c>
      <c r="U360" s="19" t="inlineStr">
        <is>
          <t>ok</t>
        </is>
      </c>
      <c r="V360" s="22">
        <f>O360*S360</f>
        <v/>
      </c>
      <c r="W360" s="16" t="inlineStr">
        <is>
          <t>nur Abholung</t>
        </is>
      </c>
      <c r="X360" s="16" t="inlineStr">
        <is>
          <t>F-448</t>
        </is>
      </c>
      <c r="Y360" s="19" t="inlineStr">
        <is>
          <t>ja</t>
        </is>
      </c>
      <c r="Z360" s="19" t="inlineStr">
        <is>
          <t>reserviert</t>
        </is>
      </c>
      <c r="AA360" s="19" t="n"/>
      <c r="AB360" s="19" t="n"/>
      <c r="AC360" s="19" t="inlineStr">
        <is>
          <t>Webkatalog</t>
        </is>
      </c>
      <c r="AD360" s="19" t="inlineStr">
        <is>
          <t>Simon fronius</t>
        </is>
      </c>
      <c r="AE360" s="21" t="n"/>
      <c r="AF360" s="22">
        <f>IF(N360="","",N360*AE360)</f>
        <v/>
      </c>
      <c r="AG360" s="19" t="n"/>
      <c r="AH360" s="19" t="n"/>
      <c r="AI360" s="19" t="n"/>
      <c r="AJ360" s="19" t="n"/>
      <c r="AK360" s="19" t="n"/>
      <c r="AL360" s="19" t="inlineStr">
        <is>
          <t>01.12.2026 09:00</t>
        </is>
      </c>
      <c r="AM360" s="18" t="n"/>
      <c r="AN360" s="23" t="n"/>
    </row>
    <row r="361" ht="98.8" customHeight="1">
      <c r="A361" s="16" t="n"/>
      <c r="B361" s="16" t="inlineStr">
        <is>
          <t>NE03-11</t>
        </is>
      </c>
      <c r="C361" s="16" t="inlineStr">
        <is>
          <t>NE03</t>
        </is>
      </c>
      <c r="D361" s="16" t="inlineStr">
        <is>
          <t>Krippenschlafraum</t>
        </is>
      </c>
      <c r="E361" s="16" t="inlineStr">
        <is>
          <t>Wolken-Mobile Stoff, weiß</t>
        </is>
      </c>
      <c r="F361" s="17" t="n">
        <v>6</v>
      </c>
      <c r="G361" s="18" t="inlineStr">
        <is>
          <t>Mobile aus drei weißen Stoffwolken, zum Aufhängen.</t>
        </is>
      </c>
      <c r="H361" s="16" t="inlineStr">
        <is>
          <t>Deko</t>
        </is>
      </c>
      <c r="I361" s="16" t="inlineStr">
        <is>
          <t>NE04-05</t>
        </is>
      </c>
      <c r="J361" s="16" t="inlineStr">
        <is>
          <t>C</t>
        </is>
      </c>
      <c r="K361" s="16" t="inlineStr">
        <is>
          <t>Stück</t>
        </is>
      </c>
      <c r="L361" s="19" t="n"/>
      <c r="M361" s="16" t="inlineStr">
        <is>
          <t>gut</t>
        </is>
      </c>
      <c r="N361" s="17" t="n"/>
      <c r="O361" s="20">
        <f>F361-IF(N361="",0,N361)</f>
        <v/>
      </c>
      <c r="P361" s="19" t="inlineStr">
        <is>
          <t>ja</t>
        </is>
      </c>
      <c r="Q361" s="19" t="n"/>
      <c r="R361" s="21" t="n"/>
      <c r="S361" s="21" t="n">
        <v>20</v>
      </c>
      <c r="T361" s="19" t="inlineStr">
        <is>
          <t>Fix</t>
        </is>
      </c>
      <c r="U361" s="19" t="inlineStr">
        <is>
          <t>ok</t>
        </is>
      </c>
      <c r="V361" s="22">
        <f>O361*S361</f>
        <v/>
      </c>
      <c r="W361" s="16" t="inlineStr">
        <is>
          <t>nur Abholung</t>
        </is>
      </c>
      <c r="X361" s="16" t="inlineStr">
        <is>
          <t>F-449</t>
        </is>
      </c>
      <c r="Y361" s="19" t="inlineStr">
        <is>
          <t>ja</t>
        </is>
      </c>
      <c r="Z361" s="19" t="inlineStr">
        <is>
          <t>verfügbar</t>
        </is>
      </c>
      <c r="AA361" s="19" t="n"/>
      <c r="AB361" s="19" t="n"/>
      <c r="AC361" s="19" t="n"/>
      <c r="AD361" s="19" t="n"/>
      <c r="AE361" s="21" t="n"/>
      <c r="AF361" s="22">
        <f>IF(N361="","",N361*AE361)</f>
        <v/>
      </c>
      <c r="AG361" s="19" t="n"/>
      <c r="AH361" s="19" t="n"/>
      <c r="AI361" s="19" t="n"/>
      <c r="AJ361" s="19" t="n"/>
      <c r="AK361" s="19" t="n"/>
      <c r="AL361" s="19" t="n"/>
      <c r="AM361" s="18" t="n"/>
      <c r="AN361" s="23" t="inlineStr">
        <is>
          <t>Zusammengefasste Position über zwei Räume – Post-it-Nummer: NE04-05. Frueherer Mengenhinweis: 6 Mobiles: 2 im Schlafraum 2 (NE03-11) und 4 im Schlafraum 3 (NE04-05). Abgebildet ist eines davon, ein weiteres auf Foto F-455.</t>
        </is>
      </c>
    </row>
    <row r="362" ht="98.8" customHeight="1">
      <c r="A362" s="16" t="n"/>
      <c r="B362" s="16" t="inlineStr">
        <is>
          <t>NE04-03</t>
        </is>
      </c>
      <c r="C362" s="16" t="inlineStr">
        <is>
          <t>NE04</t>
        </is>
      </c>
      <c r="D362" s="16" t="inlineStr">
        <is>
          <t>Krippenschlafraum</t>
        </is>
      </c>
      <c r="E362" s="16" t="inlineStr">
        <is>
          <t>Wanddekoration Wolken schwarz</t>
        </is>
      </c>
      <c r="F362" s="17" t="n">
        <v>1</v>
      </c>
      <c r="G362" s="18" t="inlineStr">
        <is>
          <t>Flache Wandelemente in Wolkenform aus schwarz lackiertem Holz, zum Aufhängen. 1 Set aus 2 Stück</t>
        </is>
      </c>
      <c r="H362" s="16" t="inlineStr">
        <is>
          <t>Deko</t>
        </is>
      </c>
      <c r="I362" s="16" t="n"/>
      <c r="J362" s="16" t="inlineStr">
        <is>
          <t>C</t>
        </is>
      </c>
      <c r="K362" s="16" t="inlineStr">
        <is>
          <t>Stück</t>
        </is>
      </c>
      <c r="L362" s="19" t="n"/>
      <c r="M362" s="16" t="inlineStr">
        <is>
          <t>gut</t>
        </is>
      </c>
      <c r="N362" s="17" t="n"/>
      <c r="O362" s="20">
        <f>F362-IF(N362="",0,N362)</f>
        <v/>
      </c>
      <c r="P362" s="19" t="inlineStr">
        <is>
          <t>ja</t>
        </is>
      </c>
      <c r="Q362" s="19" t="n"/>
      <c r="R362" s="21" t="n"/>
      <c r="S362" s="21" t="n">
        <v>20</v>
      </c>
      <c r="T362" s="19" t="inlineStr">
        <is>
          <t>Fix</t>
        </is>
      </c>
      <c r="U362" s="19" t="inlineStr">
        <is>
          <t>ok</t>
        </is>
      </c>
      <c r="V362" s="22">
        <f>O362*S362</f>
        <v/>
      </c>
      <c r="W362" s="16" t="inlineStr">
        <is>
          <t>nur Abholung</t>
        </is>
      </c>
      <c r="X362" s="16" t="inlineStr">
        <is>
          <t>F-453</t>
        </is>
      </c>
      <c r="Y362" s="19" t="inlineStr">
        <is>
          <t>ja</t>
        </is>
      </c>
      <c r="Z362" s="19" t="inlineStr">
        <is>
          <t>verfügbar</t>
        </is>
      </c>
      <c r="AA362" s="19" t="n"/>
      <c r="AB362" s="19" t="n"/>
      <c r="AC362" s="19" t="n"/>
      <c r="AD362" s="19" t="n"/>
      <c r="AE362" s="21" t="n"/>
      <c r="AF362" s="22">
        <f>IF(N362="","",N362*AE362)</f>
        <v/>
      </c>
      <c r="AG362" s="19" t="n"/>
      <c r="AH362" s="19" t="n"/>
      <c r="AI362" s="19" t="n"/>
      <c r="AJ362" s="19" t="n"/>
      <c r="AK362" s="19" t="n"/>
      <c r="AL362" s="19" t="n"/>
      <c r="AM362" s="18" t="n"/>
      <c r="AN362" s="23" t="inlineStr">
        <is>
          <t>Wolken als Regal stehen unter NE03-01.</t>
        </is>
      </c>
    </row>
    <row r="363" ht="98.8" customHeight="1">
      <c r="A363" s="16" t="n"/>
      <c r="B363" s="16" t="inlineStr">
        <is>
          <t>NE04-04</t>
        </is>
      </c>
      <c r="C363" s="16" t="inlineStr">
        <is>
          <t>NE04</t>
        </is>
      </c>
      <c r="D363" s="16" t="inlineStr">
        <is>
          <t>Krippenschlafraum</t>
        </is>
      </c>
      <c r="E363" s="16" t="inlineStr">
        <is>
          <t>Schrank weiß mit zwei Türen und zwei Schubladen</t>
        </is>
      </c>
      <c r="F363" s="17" t="n">
        <v>1</v>
      </c>
      <c r="G363" s="18" t="inlineStr">
        <is>
          <t>Weißer Schrank mit zwei oberen Türen und zwei breiten Schubladen darunter, Griffmulden ausgeschnitten.</t>
        </is>
      </c>
      <c r="H363" s="16" t="inlineStr">
        <is>
          <t>Möbel</t>
        </is>
      </c>
      <c r="I363" s="16" t="n"/>
      <c r="J363" s="16" t="inlineStr">
        <is>
          <t>B</t>
        </is>
      </c>
      <c r="K363" s="16" t="inlineStr">
        <is>
          <t>Stück</t>
        </is>
      </c>
      <c r="L363" s="19" t="n"/>
      <c r="M363" s="16" t="inlineStr">
        <is>
          <t>gebraucht</t>
        </is>
      </c>
      <c r="N363" s="17" t="n">
        <v>1</v>
      </c>
      <c r="O363" s="20">
        <f>F363-IF(N363="",0,N363)</f>
        <v/>
      </c>
      <c r="P363" s="19" t="inlineStr">
        <is>
          <t>ja</t>
        </is>
      </c>
      <c r="Q363" s="19" t="n"/>
      <c r="R363" s="21" t="n"/>
      <c r="S363" s="21" t="n">
        <v>55</v>
      </c>
      <c r="T363" s="19" t="inlineStr">
        <is>
          <t>Fix</t>
        </is>
      </c>
      <c r="U363" s="19" t="inlineStr">
        <is>
          <t>ok</t>
        </is>
      </c>
      <c r="V363" s="22">
        <f>O363*S363</f>
        <v/>
      </c>
      <c r="W363" s="16" t="inlineStr">
        <is>
          <t>nur Abholung</t>
        </is>
      </c>
      <c r="X363" s="16" t="inlineStr">
        <is>
          <t>F-454</t>
        </is>
      </c>
      <c r="Y363" s="19" t="inlineStr">
        <is>
          <t>ja</t>
        </is>
      </c>
      <c r="Z363" s="19" t="inlineStr">
        <is>
          <t>verkauft</t>
        </is>
      </c>
      <c r="AA363" s="19" t="n"/>
      <c r="AB363" s="19" t="n"/>
      <c r="AC363" s="19" t="inlineStr">
        <is>
          <t>Webkatalog</t>
        </is>
      </c>
      <c r="AD363" s="19" t="n"/>
      <c r="AE363" s="21" t="n">
        <v>55</v>
      </c>
      <c r="AF363" s="22">
        <f>IF(N363="","",N363*AE363)</f>
        <v/>
      </c>
      <c r="AG363" s="19" t="inlineStr">
        <is>
          <t>16.10.2026</t>
        </is>
      </c>
      <c r="AH363" s="19" t="inlineStr">
        <is>
          <t>Christian Migowski</t>
        </is>
      </c>
      <c r="AI363" s="19" t="inlineStr">
        <is>
          <t>4000135</t>
        </is>
      </c>
      <c r="AJ363" s="19" t="inlineStr">
        <is>
          <t>bezahlt</t>
        </is>
      </c>
      <c r="AK363" s="19" t="n"/>
      <c r="AL363" s="19" t="inlineStr">
        <is>
          <t>21.10.2026 07:30</t>
        </is>
      </c>
      <c r="AM363" s="18" t="n"/>
      <c r="AN363" s="23" t="n"/>
    </row>
    <row r="364" ht="98.8" customHeight="1">
      <c r="A364" s="16" t="n"/>
      <c r="B364" s="16" t="inlineStr">
        <is>
          <t>NE04-06</t>
        </is>
      </c>
      <c r="C364" s="16" t="inlineStr">
        <is>
          <t>NE04</t>
        </is>
      </c>
      <c r="D364" s="16" t="inlineStr">
        <is>
          <t>Krippenschlafraum</t>
        </is>
      </c>
      <c r="E364" s="16" t="inlineStr">
        <is>
          <t>Wandspiegel in Wolkenform, weiß</t>
        </is>
      </c>
      <c r="F364" s="17" t="n">
        <v>1</v>
      </c>
      <c r="G364" s="18" t="inlineStr">
        <is>
          <t>Wandspiegel in Wolkenform mit breitem weiß lackiertem Holzrahmen.</t>
        </is>
      </c>
      <c r="H364" s="16" t="inlineStr">
        <is>
          <t>Deko</t>
        </is>
      </c>
      <c r="I364" s="16" t="n"/>
      <c r="J364" s="16" t="inlineStr">
        <is>
          <t>C</t>
        </is>
      </c>
      <c r="K364" s="16" t="inlineStr">
        <is>
          <t>Stück</t>
        </is>
      </c>
      <c r="L364" s="19" t="n"/>
      <c r="M364" s="16" t="inlineStr">
        <is>
          <t>gut</t>
        </is>
      </c>
      <c r="N364" s="17" t="n"/>
      <c r="O364" s="20">
        <f>F364-IF(N364="",0,N364)</f>
        <v/>
      </c>
      <c r="P364" s="19" t="inlineStr">
        <is>
          <t>ja</t>
        </is>
      </c>
      <c r="Q364" s="19" t="n"/>
      <c r="R364" s="21" t="n"/>
      <c r="S364" s="21" t="n">
        <v>25</v>
      </c>
      <c r="T364" s="19" t="inlineStr">
        <is>
          <t>Fix</t>
        </is>
      </c>
      <c r="U364" s="19" t="inlineStr">
        <is>
          <t>ok</t>
        </is>
      </c>
      <c r="V364" s="22">
        <f>O364*S364</f>
        <v/>
      </c>
      <c r="W364" s="16" t="inlineStr">
        <is>
          <t>nur Abholung</t>
        </is>
      </c>
      <c r="X364" s="16" t="inlineStr">
        <is>
          <t>F-456</t>
        </is>
      </c>
      <c r="Y364" s="19" t="inlineStr">
        <is>
          <t>ja</t>
        </is>
      </c>
      <c r="Z364" s="19" t="inlineStr">
        <is>
          <t>verfügbar</t>
        </is>
      </c>
      <c r="AA364" s="19" t="n"/>
      <c r="AB364" s="19" t="n"/>
      <c r="AC364" s="19" t="n"/>
      <c r="AD364" s="19" t="n"/>
      <c r="AE364" s="21" t="n"/>
      <c r="AF364" s="22">
        <f>IF(N364="","",N364*AE364)</f>
        <v/>
      </c>
      <c r="AG364" s="19" t="n"/>
      <c r="AH364" s="19" t="n"/>
      <c r="AI364" s="19" t="n"/>
      <c r="AJ364" s="19" t="n"/>
      <c r="AK364" s="19" t="n"/>
      <c r="AL364" s="19" t="n"/>
      <c r="AM364" s="18" t="n"/>
      <c r="AN364" s="23" t="n"/>
    </row>
    <row r="365" ht="98.8" customHeight="1">
      <c r="A365" s="16" t="n"/>
      <c r="B365" s="16" t="inlineStr">
        <is>
          <t>NE04-07</t>
        </is>
      </c>
      <c r="C365" s="16" t="inlineStr">
        <is>
          <t>NE04</t>
        </is>
      </c>
      <c r="D365" s="16" t="inlineStr">
        <is>
          <t>Krippenschlafraum</t>
        </is>
      </c>
      <c r="E365" s="16" t="inlineStr">
        <is>
          <t>Wesco Wickelauflage beige</t>
        </is>
      </c>
      <c r="F365" s="17" t="n">
        <v>2</v>
      </c>
      <c r="G365" s="18" t="inlineStr">
        <is>
          <t>Große Wickelauflage von Wesco mit beigem Kunstlederbezug und umlaufendem Rand. 98x69</t>
        </is>
      </c>
      <c r="H365" s="16" t="inlineStr">
        <is>
          <t>Kita-Ausstattung</t>
        </is>
      </c>
      <c r="I365" s="16" t="n"/>
      <c r="J365" s="16" t="inlineStr">
        <is>
          <t>C</t>
        </is>
      </c>
      <c r="K365" s="16" t="inlineStr">
        <is>
          <t>Stück</t>
        </is>
      </c>
      <c r="L365" s="19" t="n"/>
      <c r="M365" s="16" t="inlineStr">
        <is>
          <t>gebraucht</t>
        </is>
      </c>
      <c r="N365" s="17" t="n"/>
      <c r="O365" s="20">
        <f>F365-IF(N365="",0,N365)</f>
        <v/>
      </c>
      <c r="P365" s="19" t="inlineStr">
        <is>
          <t>ja</t>
        </is>
      </c>
      <c r="Q365" s="19" t="n"/>
      <c r="R365" s="21" t="n"/>
      <c r="S365" s="21" t="n">
        <v>35</v>
      </c>
      <c r="T365" s="19" t="inlineStr">
        <is>
          <t>Fix</t>
        </is>
      </c>
      <c r="U365" s="19" t="inlineStr">
        <is>
          <t>ok</t>
        </is>
      </c>
      <c r="V365" s="22">
        <f>O365*S365</f>
        <v/>
      </c>
      <c r="W365" s="16" t="inlineStr">
        <is>
          <t>nur Abholung</t>
        </is>
      </c>
      <c r="X365" s="16" t="inlineStr">
        <is>
          <t>F-457</t>
        </is>
      </c>
      <c r="Y365" s="19" t="inlineStr">
        <is>
          <t>ja</t>
        </is>
      </c>
      <c r="Z365" s="19" t="inlineStr">
        <is>
          <t>reserviert</t>
        </is>
      </c>
      <c r="AA365" s="19" t="inlineStr">
        <is>
          <t>Wesco</t>
        </is>
      </c>
      <c r="AB365" s="19" t="inlineStr">
        <is>
          <t>Schlafen und Wickeln</t>
        </is>
      </c>
      <c r="AC365" s="19" t="inlineStr">
        <is>
          <t>Webkatalog</t>
        </is>
      </c>
      <c r="AD365" s="19" t="inlineStr">
        <is>
          <t>Simon fronius</t>
        </is>
      </c>
      <c r="AE365" s="21" t="n"/>
      <c r="AF365" s="22">
        <f>IF(N365="","",N365*AE365)</f>
        <v/>
      </c>
      <c r="AG365" s="19" t="n"/>
      <c r="AH365" s="19" t="n"/>
      <c r="AI365" s="19" t="n"/>
      <c r="AJ365" s="19" t="n"/>
      <c r="AK365" s="19" t="n"/>
      <c r="AL365" s="19" t="inlineStr">
        <is>
          <t>01.12.2026 09:00</t>
        </is>
      </c>
      <c r="AM365" s="18" t="n"/>
      <c r="AN365" s="23" t="n"/>
    </row>
    <row r="366" ht="98.8" customHeight="1">
      <c r="A366" s="16" t="n"/>
      <c r="B366" s="16" t="inlineStr">
        <is>
          <t>NE04-08</t>
        </is>
      </c>
      <c r="C366" s="16" t="inlineStr">
        <is>
          <t>NE04</t>
        </is>
      </c>
      <c r="D366" s="16" t="inlineStr">
        <is>
          <t>Krippenschlafraum</t>
        </is>
      </c>
      <c r="E366" s="16" t="inlineStr">
        <is>
          <t>WESCO Wickelkommode Buche mit zehn Wannen</t>
        </is>
      </c>
      <c r="F366" s="17" t="n">
        <v>1</v>
      </c>
      <c r="G366" s="18" t="inlineStr">
        <is>
          <t>WESCO Wickelkommode aus Buche-Dekor mit weißer Wickelfläche und umlaufender Aufkantung, darunter zehn herausziehbare Kunststoffwannen in zwei Reihen. 70x77x80cm</t>
        </is>
      </c>
      <c r="H366" s="16" t="inlineStr">
        <is>
          <t>Kita-Ausstattung</t>
        </is>
      </c>
      <c r="I366" s="16" t="n"/>
      <c r="J366" s="16" t="inlineStr">
        <is>
          <t>B</t>
        </is>
      </c>
      <c r="K366" s="16" t="inlineStr">
        <is>
          <t>Stück</t>
        </is>
      </c>
      <c r="L366" s="19" t="n"/>
      <c r="M366" s="16" t="inlineStr">
        <is>
          <t>gut</t>
        </is>
      </c>
      <c r="N366" s="17" t="n"/>
      <c r="O366" s="20">
        <f>F366-IF(N366="",0,N366)</f>
        <v/>
      </c>
      <c r="P366" s="19" t="inlineStr">
        <is>
          <t>ja</t>
        </is>
      </c>
      <c r="Q366" s="19" t="n"/>
      <c r="R366" s="21" t="n"/>
      <c r="S366" s="21" t="n">
        <v>180</v>
      </c>
      <c r="T366" s="19" t="inlineStr">
        <is>
          <t>Fix</t>
        </is>
      </c>
      <c r="U366" s="19" t="inlineStr">
        <is>
          <t>ok</t>
        </is>
      </c>
      <c r="V366" s="22">
        <f>O366*S366</f>
        <v/>
      </c>
      <c r="W366" s="16" t="inlineStr">
        <is>
          <t>nur Abholung</t>
        </is>
      </c>
      <c r="X366" s="16" t="inlineStr">
        <is>
          <t>F-458</t>
        </is>
      </c>
      <c r="Y366" s="19" t="inlineStr">
        <is>
          <t>ja</t>
        </is>
      </c>
      <c r="Z366" s="19" t="inlineStr">
        <is>
          <t>verfügbar</t>
        </is>
      </c>
      <c r="AA366" s="19" t="inlineStr">
        <is>
          <t>Wesco</t>
        </is>
      </c>
      <c r="AB366" s="19" t="inlineStr">
        <is>
          <t>Schlafen und Wickeln</t>
        </is>
      </c>
      <c r="AC366" s="19" t="n"/>
      <c r="AD366" s="19" t="n"/>
      <c r="AE366" s="21" t="n"/>
      <c r="AF366" s="22">
        <f>IF(N366="","",N366*AE366)</f>
        <v/>
      </c>
      <c r="AG366" s="19" t="n"/>
      <c r="AH366" s="19" t="n"/>
      <c r="AI366" s="19" t="n"/>
      <c r="AJ366" s="19" t="n"/>
      <c r="AK366" s="19" t="n"/>
      <c r="AL366" s="19" t="n"/>
      <c r="AM366" s="18" t="n"/>
      <c r="AN366" s="23" t="n"/>
    </row>
    <row r="367" ht="98.8" customHeight="1">
      <c r="A367" s="16" t="n"/>
      <c r="B367" s="16" t="inlineStr">
        <is>
          <t>NE04-09</t>
        </is>
      </c>
      <c r="C367" s="16" t="inlineStr">
        <is>
          <t>NE04</t>
        </is>
      </c>
      <c r="D367" s="16" t="inlineStr">
        <is>
          <t>Krippenschlafraum</t>
        </is>
      </c>
      <c r="E367" s="16" t="inlineStr">
        <is>
          <t>WESCO Wickelkommode Buche groß mit Treppe</t>
        </is>
      </c>
      <c r="F367" s="17" t="n">
        <v>2</v>
      </c>
      <c r="G367" s="18" t="inlineStr">
        <is>
          <t>WESCO Große Wickelkommode aus Buche-Dekor mit weißer Wickelfläche und Aufkantung: in der Mitte eine herausrollbare Treppe für den Aufstieg, links und rechts je fünf herausziehbare Kunststoffwannen. 103x80x80</t>
        </is>
      </c>
      <c r="H367" s="16" t="inlineStr">
        <is>
          <t>Kita-Ausstattung</t>
        </is>
      </c>
      <c r="I367" s="16" t="n"/>
      <c r="J367" s="16" t="inlineStr">
        <is>
          <t>A</t>
        </is>
      </c>
      <c r="K367" s="16" t="inlineStr">
        <is>
          <t>Stück</t>
        </is>
      </c>
      <c r="L367" s="19" t="n"/>
      <c r="M367" s="16" t="inlineStr">
        <is>
          <t>gut</t>
        </is>
      </c>
      <c r="N367" s="17" t="n"/>
      <c r="O367" s="20">
        <f>F367-IF(N367="",0,N367)</f>
        <v/>
      </c>
      <c r="P367" s="19" t="inlineStr">
        <is>
          <t>ja</t>
        </is>
      </c>
      <c r="Q367" s="19" t="n"/>
      <c r="R367" s="21" t="n"/>
      <c r="S367" s="21" t="n">
        <v>250</v>
      </c>
      <c r="T367" s="19" t="inlineStr">
        <is>
          <t>VHB</t>
        </is>
      </c>
      <c r="U367" s="19" t="inlineStr">
        <is>
          <t>ok</t>
        </is>
      </c>
      <c r="V367" s="22">
        <f>O367*S367</f>
        <v/>
      </c>
      <c r="W367" s="16" t="inlineStr">
        <is>
          <t>nur Abholung</t>
        </is>
      </c>
      <c r="X367" s="16" t="inlineStr">
        <is>
          <t>F-459</t>
        </is>
      </c>
      <c r="Y367" s="19" t="inlineStr">
        <is>
          <t>ja</t>
        </is>
      </c>
      <c r="Z367" s="19" t="inlineStr">
        <is>
          <t>verfügbar</t>
        </is>
      </c>
      <c r="AA367" s="19" t="inlineStr">
        <is>
          <t>Wesco</t>
        </is>
      </c>
      <c r="AB367" s="19" t="inlineStr">
        <is>
          <t>Schlafen und Wickeln</t>
        </is>
      </c>
      <c r="AC367" s="19" t="n"/>
      <c r="AD367" s="19" t="n"/>
      <c r="AE367" s="21" t="n"/>
      <c r="AF367" s="22">
        <f>IF(N367="","",N367*AE367)</f>
        <v/>
      </c>
      <c r="AG367" s="19" t="n"/>
      <c r="AH367" s="19" t="n"/>
      <c r="AI367" s="19" t="n"/>
      <c r="AJ367" s="19" t="n"/>
      <c r="AK367" s="19" t="n"/>
      <c r="AL367" s="19" t="n"/>
      <c r="AM367" s="18" t="n"/>
      <c r="AN367" s="23" t="n"/>
    </row>
    <row r="368" ht="98.8" customHeight="1">
      <c r="A368" s="16" t="n"/>
      <c r="B368" s="16" t="inlineStr">
        <is>
          <t>NE04-10</t>
        </is>
      </c>
      <c r="C368" s="16" t="inlineStr">
        <is>
          <t>NE04</t>
        </is>
      </c>
      <c r="D368" s="16" t="inlineStr">
        <is>
          <t>Krippenschlafraum</t>
        </is>
      </c>
      <c r="E368" s="16" t="inlineStr">
        <is>
          <t>WESCO Wickelkommode mit Türen und Fachböden</t>
        </is>
      </c>
      <c r="F368" s="17" t="n">
        <v>1</v>
      </c>
      <c r="G368" s="18" t="inlineStr">
        <is>
          <t>WESCO Wickelkommode aus Buche-Dekor mit weißer Wickelfläche und Aufkantung, geschlossener Unterbau mit zwei Türen und drei Fachböden. 70x80x80</t>
        </is>
      </c>
      <c r="H368" s="16" t="inlineStr">
        <is>
          <t>Kita-Ausstattung</t>
        </is>
      </c>
      <c r="I368" s="16" t="n"/>
      <c r="J368" s="16" t="inlineStr">
        <is>
          <t>B</t>
        </is>
      </c>
      <c r="K368" s="16" t="inlineStr">
        <is>
          <t>Stück</t>
        </is>
      </c>
      <c r="L368" s="19" t="n"/>
      <c r="M368" s="16" t="inlineStr">
        <is>
          <t>gut</t>
        </is>
      </c>
      <c r="N368" s="17" t="n"/>
      <c r="O368" s="20">
        <f>F368-IF(N368="",0,N368)</f>
        <v/>
      </c>
      <c r="P368" s="19" t="inlineStr">
        <is>
          <t>ja</t>
        </is>
      </c>
      <c r="Q368" s="19" t="n"/>
      <c r="R368" s="21" t="n"/>
      <c r="S368" s="21" t="n">
        <v>180</v>
      </c>
      <c r="T368" s="19" t="inlineStr">
        <is>
          <t>Fix</t>
        </is>
      </c>
      <c r="U368" s="19" t="inlineStr">
        <is>
          <t>ok</t>
        </is>
      </c>
      <c r="V368" s="22">
        <f>O368*S368</f>
        <v/>
      </c>
      <c r="W368" s="16" t="inlineStr">
        <is>
          <t>nur Abholung</t>
        </is>
      </c>
      <c r="X368" s="16" t="inlineStr">
        <is>
          <t>F-460</t>
        </is>
      </c>
      <c r="Y368" s="19" t="inlineStr">
        <is>
          <t>ja</t>
        </is>
      </c>
      <c r="Z368" s="19" t="inlineStr">
        <is>
          <t>verfügbar</t>
        </is>
      </c>
      <c r="AA368" s="19" t="inlineStr">
        <is>
          <t>Wesco</t>
        </is>
      </c>
      <c r="AB368" s="19" t="inlineStr">
        <is>
          <t>Schlafen und Wickeln</t>
        </is>
      </c>
      <c r="AC368" s="19" t="n"/>
      <c r="AD368" s="19" t="n"/>
      <c r="AE368" s="21" t="n"/>
      <c r="AF368" s="22">
        <f>IF(N368="","",N368*AE368)</f>
        <v/>
      </c>
      <c r="AG368" s="19" t="n"/>
      <c r="AH368" s="19" t="n"/>
      <c r="AI368" s="19" t="n"/>
      <c r="AJ368" s="19" t="n"/>
      <c r="AK368" s="19" t="n"/>
      <c r="AL368" s="19" t="n"/>
      <c r="AM368" s="18" t="n"/>
      <c r="AN368" s="23" t="n"/>
    </row>
    <row r="369" ht="98.8" customHeight="1">
      <c r="A369" s="16" t="n"/>
      <c r="B369" s="16" t="inlineStr">
        <is>
          <t>NE04-11</t>
        </is>
      </c>
      <c r="C369" s="16" t="inlineStr">
        <is>
          <t>NE04</t>
        </is>
      </c>
      <c r="D369" s="16" t="inlineStr">
        <is>
          <t>Krippenschlafraum</t>
        </is>
      </c>
      <c r="E369" s="16" t="inlineStr">
        <is>
          <t>Baby Jogger City Select Kinderwagen, rot</t>
        </is>
      </c>
      <c r="F369" s="17" t="n">
        <v>1</v>
      </c>
      <c r="G369" s="18" t="inlineStr">
        <is>
          <t>Kinderwagen Baby Jogger City Select in Rot mit Verdeck, Fünfpunktgurt, Einkaufskorb und luftbereiften Rädern. Aufdruck am Rahmen: city select by baby jogger. Der Rahmen ist an mehreren Stellen abgeschabt.</t>
        </is>
      </c>
      <c r="H369" s="16" t="inlineStr">
        <is>
          <t>Kita-Ausstattung</t>
        </is>
      </c>
      <c r="I369" s="16" t="n"/>
      <c r="J369" s="16" t="inlineStr">
        <is>
          <t>B</t>
        </is>
      </c>
      <c r="K369" s="16" t="inlineStr">
        <is>
          <t>Stück</t>
        </is>
      </c>
      <c r="L369" s="19" t="n"/>
      <c r="M369" s="16" t="inlineStr">
        <is>
          <t>gebraucht</t>
        </is>
      </c>
      <c r="N369" s="17" t="n"/>
      <c r="O369" s="20">
        <f>F369-IF(N369="",0,N369)</f>
        <v/>
      </c>
      <c r="P369" s="19" t="inlineStr">
        <is>
          <t>ja</t>
        </is>
      </c>
      <c r="Q369" s="19" t="n"/>
      <c r="R369" s="21" t="n"/>
      <c r="S369" s="21" t="n">
        <v>65</v>
      </c>
      <c r="T369" s="19" t="inlineStr">
        <is>
          <t>Fix</t>
        </is>
      </c>
      <c r="U369" s="19" t="inlineStr">
        <is>
          <t>ok</t>
        </is>
      </c>
      <c r="V369" s="22">
        <f>O369*S369</f>
        <v/>
      </c>
      <c r="W369" s="16" t="inlineStr">
        <is>
          <t>nur Abholung</t>
        </is>
      </c>
      <c r="X369" s="16" t="inlineStr">
        <is>
          <t>F-461</t>
        </is>
      </c>
      <c r="Y369" s="19" t="inlineStr">
        <is>
          <t>ja</t>
        </is>
      </c>
      <c r="Z369" s="19" t="inlineStr">
        <is>
          <t>reserviert</t>
        </is>
      </c>
      <c r="AA369" s="19" t="inlineStr">
        <is>
          <t>Baby Jogger</t>
        </is>
      </c>
      <c r="AB369" s="19" t="n"/>
      <c r="AC369" s="19" t="inlineStr">
        <is>
          <t>Webkatalog</t>
        </is>
      </c>
      <c r="AD369" s="19" t="inlineStr">
        <is>
          <t>Simon fronius</t>
        </is>
      </c>
      <c r="AE369" s="21" t="n"/>
      <c r="AF369" s="22">
        <f>IF(N369="","",N369*AE369)</f>
        <v/>
      </c>
      <c r="AG369" s="19" t="n"/>
      <c r="AH369" s="19" t="n"/>
      <c r="AI369" s="19" t="n"/>
      <c r="AJ369" s="19" t="n"/>
      <c r="AK369" s="19" t="n"/>
      <c r="AL369" s="19" t="inlineStr">
        <is>
          <t>01.12.2026 09:00</t>
        </is>
      </c>
      <c r="AM369" s="18" t="n"/>
      <c r="AN369" s="23" t="inlineStr">
        <is>
          <t>Das Gestell mit Rädern ist auf Foto F-462 zu sehen.</t>
        </is>
      </c>
    </row>
    <row r="370" ht="98.8" customHeight="1">
      <c r="A370" s="16" t="n"/>
      <c r="B370" s="16" t="inlineStr">
        <is>
          <t>NE04-12</t>
        </is>
      </c>
      <c r="C370" s="16" t="inlineStr">
        <is>
          <t>NE04</t>
        </is>
      </c>
      <c r="D370" s="16" t="inlineStr">
        <is>
          <t>Krippenschlafraum</t>
        </is>
      </c>
      <c r="E370" s="16" t="inlineStr">
        <is>
          <t>Hochflorteppich rund, rot-orange</t>
        </is>
      </c>
      <c r="F370" s="17" t="n">
        <v>1</v>
      </c>
      <c r="G370" s="18" t="inlineStr">
        <is>
          <t>Runder Hochflorteppich in melierten Rot-, Orange- und Violetttönen.</t>
        </is>
      </c>
      <c r="H370" s="16" t="inlineStr">
        <is>
          <t>Textilien</t>
        </is>
      </c>
      <c r="I370" s="16" t="n"/>
      <c r="J370" s="16" t="inlineStr">
        <is>
          <t>C</t>
        </is>
      </c>
      <c r="K370" s="16" t="inlineStr">
        <is>
          <t>Stück</t>
        </is>
      </c>
      <c r="L370" s="19" t="inlineStr">
        <is>
          <t>Ø ca. 200 cm</t>
        </is>
      </c>
      <c r="M370" s="16" t="inlineStr">
        <is>
          <t>gebraucht</t>
        </is>
      </c>
      <c r="N370" s="17" t="n"/>
      <c r="O370" s="20">
        <f>F370-IF(N370="",0,N370)</f>
        <v/>
      </c>
      <c r="P370" s="19" t="inlineStr">
        <is>
          <t>ja</t>
        </is>
      </c>
      <c r="Q370" s="19" t="n"/>
      <c r="R370" s="21" t="n"/>
      <c r="S370" s="21" t="n">
        <v>30</v>
      </c>
      <c r="T370" s="19" t="inlineStr">
        <is>
          <t>Fix</t>
        </is>
      </c>
      <c r="U370" s="19" t="inlineStr">
        <is>
          <t>ok</t>
        </is>
      </c>
      <c r="V370" s="22">
        <f>O370*S370</f>
        <v/>
      </c>
      <c r="W370" s="16" t="inlineStr">
        <is>
          <t>nur Abholung</t>
        </is>
      </c>
      <c r="X370" s="16" t="inlineStr">
        <is>
          <t>F-463</t>
        </is>
      </c>
      <c r="Y370" s="19" t="inlineStr">
        <is>
          <t>ja</t>
        </is>
      </c>
      <c r="Z370" s="19" t="inlineStr">
        <is>
          <t>reserviert</t>
        </is>
      </c>
      <c r="AA370" s="19" t="n"/>
      <c r="AB370" s="19" t="n"/>
      <c r="AC370" s="19" t="inlineStr">
        <is>
          <t>Webkatalog</t>
        </is>
      </c>
      <c r="AD370" s="19" t="inlineStr">
        <is>
          <t>Hauser Daniela</t>
        </is>
      </c>
      <c r="AE370" s="21" t="n"/>
      <c r="AF370" s="22">
        <f>IF(N370="","",N370*AE370)</f>
        <v/>
      </c>
      <c r="AG370" s="19" t="n"/>
      <c r="AH370" s="19" t="n"/>
      <c r="AI370" s="19" t="inlineStr">
        <is>
          <t>4000146</t>
        </is>
      </c>
      <c r="AJ370" s="19" t="n"/>
      <c r="AK370" s="19" t="n"/>
      <c r="AL370" s="19" t="inlineStr">
        <is>
          <t>23.10.2026 08:30</t>
        </is>
      </c>
      <c r="AM370" s="18" t="n"/>
      <c r="AN370" s="23" t="inlineStr">
        <is>
          <t>Der Flor ist auf Foto F-464 aus der Nähe zu sehen.</t>
        </is>
      </c>
    </row>
    <row r="371" ht="98.8" customHeight="1">
      <c r="A371" s="16" t="n"/>
      <c r="B371" s="16" t="inlineStr">
        <is>
          <t>NE04-13</t>
        </is>
      </c>
      <c r="C371" s="16" t="inlineStr">
        <is>
          <t>NE04</t>
        </is>
      </c>
      <c r="D371" s="16" t="inlineStr">
        <is>
          <t>Krippenschlafraum</t>
        </is>
      </c>
      <c r="E371" s="16" t="inlineStr">
        <is>
          <t>Windeleimer weiß mit Deckel</t>
        </is>
      </c>
      <c r="F371" s="17" t="n">
        <v>2</v>
      </c>
      <c r="G371" s="18" t="inlineStr">
        <is>
          <t>Hoher Windeleimer aus weißem Kunststoff mit aufklappbarem Deckel, Dichtring und Fußpedal.</t>
        </is>
      </c>
      <c r="H371" s="16" t="inlineStr">
        <is>
          <t>Kita-Ausstattung</t>
        </is>
      </c>
      <c r="I371" s="16" t="n"/>
      <c r="J371" s="16" t="inlineStr">
        <is>
          <t>C</t>
        </is>
      </c>
      <c r="K371" s="16" t="inlineStr">
        <is>
          <t>Stück</t>
        </is>
      </c>
      <c r="L371" s="19" t="n"/>
      <c r="M371" s="16" t="inlineStr">
        <is>
          <t>gut</t>
        </is>
      </c>
      <c r="N371" s="17" t="n"/>
      <c r="O371" s="20">
        <f>F371-IF(N371="",0,N371)</f>
        <v/>
      </c>
      <c r="P371" s="19" t="inlineStr">
        <is>
          <t>ja</t>
        </is>
      </c>
      <c r="Q371" s="19" t="n"/>
      <c r="R371" s="21" t="n"/>
      <c r="S371" s="21" t="n">
        <v>25</v>
      </c>
      <c r="T371" s="19" t="inlineStr">
        <is>
          <t>Fix</t>
        </is>
      </c>
      <c r="U371" s="19" t="inlineStr">
        <is>
          <t>ok</t>
        </is>
      </c>
      <c r="V371" s="22">
        <f>O371*S371</f>
        <v/>
      </c>
      <c r="W371" s="16" t="inlineStr">
        <is>
          <t>nur Abholung</t>
        </is>
      </c>
      <c r="X371" s="16" t="inlineStr">
        <is>
          <t>F-465</t>
        </is>
      </c>
      <c r="Y371" s="19" t="inlineStr">
        <is>
          <t>ja</t>
        </is>
      </c>
      <c r="Z371" s="19" t="inlineStr">
        <is>
          <t>verfügbar</t>
        </is>
      </c>
      <c r="AA371" s="19" t="n"/>
      <c r="AB371" s="19" t="n"/>
      <c r="AC371" s="19" t="n"/>
      <c r="AD371" s="19" t="n"/>
      <c r="AE371" s="21" t="n"/>
      <c r="AF371" s="22">
        <f>IF(N371="","",N371*AE371)</f>
        <v/>
      </c>
      <c r="AG371" s="19" t="n"/>
      <c r="AH371" s="19" t="n"/>
      <c r="AI371" s="19" t="n"/>
      <c r="AJ371" s="19" t="n"/>
      <c r="AK371" s="19" t="n"/>
      <c r="AL371" s="19" t="n"/>
      <c r="AM371" s="18" t="n"/>
      <c r="AN371" s="23" t="n"/>
    </row>
    <row r="372" ht="98.8" customHeight="1">
      <c r="A372" s="16" t="n"/>
      <c r="B372" s="16" t="inlineStr">
        <is>
          <t>NE04-14</t>
        </is>
      </c>
      <c r="C372" s="16" t="inlineStr">
        <is>
          <t>NE04</t>
        </is>
      </c>
      <c r="D372" s="16" t="inlineStr">
        <is>
          <t>Krippenschlafraum</t>
        </is>
      </c>
      <c r="E372" s="16" t="inlineStr">
        <is>
          <t>Wandregal in Bergform, Holz</t>
        </is>
      </c>
      <c r="F372" s="17" t="n">
        <v>3</v>
      </c>
      <c r="G372" s="18" t="inlineStr">
        <is>
          <t>Wandregal in Form einer Bergkette aus hellem Holz mit weiß lackierten Gipfeln, durchgehender Ablageboden.</t>
        </is>
      </c>
      <c r="H372" s="16" t="inlineStr">
        <is>
          <t>Deko</t>
        </is>
      </c>
      <c r="I372" s="16" t="n"/>
      <c r="J372" s="16" t="inlineStr">
        <is>
          <t>C</t>
        </is>
      </c>
      <c r="K372" s="16" t="inlineStr">
        <is>
          <t>Stück</t>
        </is>
      </c>
      <c r="L372" s="19" t="n"/>
      <c r="M372" s="16" t="inlineStr">
        <is>
          <t>gut</t>
        </is>
      </c>
      <c r="N372" s="17" t="n"/>
      <c r="O372" s="20">
        <f>F372-IF(N372="",0,N372)</f>
        <v/>
      </c>
      <c r="P372" s="19" t="inlineStr">
        <is>
          <t>ja</t>
        </is>
      </c>
      <c r="Q372" s="19" t="n"/>
      <c r="R372" s="21" t="n"/>
      <c r="S372" s="21" t="n">
        <v>10</v>
      </c>
      <c r="T372" s="19" t="inlineStr">
        <is>
          <t>Fix</t>
        </is>
      </c>
      <c r="U372" s="19" t="inlineStr">
        <is>
          <t>ok</t>
        </is>
      </c>
      <c r="V372" s="22">
        <f>O372*S372</f>
        <v/>
      </c>
      <c r="W372" s="16" t="inlineStr">
        <is>
          <t>nur Abholung</t>
        </is>
      </c>
      <c r="X372" s="16" t="inlineStr">
        <is>
          <t>F-466</t>
        </is>
      </c>
      <c r="Y372" s="19" t="inlineStr">
        <is>
          <t>ja</t>
        </is>
      </c>
      <c r="Z372" s="19" t="inlineStr">
        <is>
          <t>reserviert</t>
        </is>
      </c>
      <c r="AA372" s="19" t="n"/>
      <c r="AB372" s="19" t="n"/>
      <c r="AC372" s="19" t="inlineStr">
        <is>
          <t>Webkatalog</t>
        </is>
      </c>
      <c r="AD372" s="19" t="inlineStr">
        <is>
          <t>Nadine Zythke, Saskia Merz</t>
        </is>
      </c>
      <c r="AE372" s="21" t="n"/>
      <c r="AF372" s="22">
        <f>IF(N372="","",N372*AE372)</f>
        <v/>
      </c>
      <c r="AG372" s="19" t="n"/>
      <c r="AH372" s="19" t="n"/>
      <c r="AI372" s="19" t="inlineStr">
        <is>
          <t>4000145, 4000138</t>
        </is>
      </c>
      <c r="AJ372" s="19" t="n"/>
      <c r="AK372" s="19" t="n"/>
      <c r="AL372" s="19" t="inlineStr">
        <is>
          <t>17.11.2026 09:00, 23.10.2026 13:00</t>
        </is>
      </c>
      <c r="AM372" s="18" t="n"/>
      <c r="AN372" s="23" t="n"/>
    </row>
    <row r="373" ht="98.8" customHeight="1">
      <c r="A373" s="16" t="n"/>
      <c r="B373" s="16" t="inlineStr">
        <is>
          <t>NE04-15</t>
        </is>
      </c>
      <c r="C373" s="16" t="inlineStr">
        <is>
          <t>NE04</t>
        </is>
      </c>
      <c r="D373" s="16" t="inlineStr">
        <is>
          <t>Krippenschlafraum</t>
        </is>
      </c>
      <c r="E373" s="16" t="inlineStr">
        <is>
          <t>Mobile Holzbogen mit Filzkugeln</t>
        </is>
      </c>
      <c r="F373" s="17" t="n">
        <v>3</v>
      </c>
      <c r="G373" s="18" t="inlineStr">
        <is>
          <t>Mobile mit geschwungenem Bogen aus Birkenholz, daran Filzkugeln in Rot, Grau und Weiß sowie Sterne und Häuschen aus Holz und Filz in Schwarz, Grau und Natur.</t>
        </is>
      </c>
      <c r="H373" s="16" t="inlineStr">
        <is>
          <t>Deko</t>
        </is>
      </c>
      <c r="I373" s="16" t="n"/>
      <c r="J373" s="16" t="inlineStr">
        <is>
          <t>C</t>
        </is>
      </c>
      <c r="K373" s="16" t="inlineStr">
        <is>
          <t>Stück</t>
        </is>
      </c>
      <c r="L373" s="19" t="n"/>
      <c r="M373" s="16" t="inlineStr">
        <is>
          <t>gut</t>
        </is>
      </c>
      <c r="N373" s="17" t="n"/>
      <c r="O373" s="20">
        <f>F373-IF(N373="",0,N373)</f>
        <v/>
      </c>
      <c r="P373" s="19" t="inlineStr">
        <is>
          <t>ja</t>
        </is>
      </c>
      <c r="Q373" s="19" t="n"/>
      <c r="R373" s="21" t="n"/>
      <c r="S373" s="21" t="n">
        <v>25</v>
      </c>
      <c r="T373" s="19" t="inlineStr">
        <is>
          <t>Fix</t>
        </is>
      </c>
      <c r="U373" s="19" t="inlineStr">
        <is>
          <t>ok</t>
        </is>
      </c>
      <c r="V373" s="22">
        <f>O373*S373</f>
        <v/>
      </c>
      <c r="W373" s="16" t="inlineStr">
        <is>
          <t>nur Abholung</t>
        </is>
      </c>
      <c r="X373" s="16" t="inlineStr">
        <is>
          <t>F-467</t>
        </is>
      </c>
      <c r="Y373" s="19" t="inlineStr">
        <is>
          <t>ja</t>
        </is>
      </c>
      <c r="Z373" s="19" t="inlineStr">
        <is>
          <t>verfügbar</t>
        </is>
      </c>
      <c r="AA373" s="19" t="n"/>
      <c r="AB373" s="19" t="n"/>
      <c r="AC373" s="19" t="n"/>
      <c r="AD373" s="19" t="n"/>
      <c r="AE373" s="21" t="n"/>
      <c r="AF373" s="22">
        <f>IF(N373="","",N373*AE373)</f>
        <v/>
      </c>
      <c r="AG373" s="19" t="n"/>
      <c r="AH373" s="19" t="n"/>
      <c r="AI373" s="19" t="n"/>
      <c r="AJ373" s="19" t="n"/>
      <c r="AK373" s="19" t="n"/>
      <c r="AL373" s="19" t="n"/>
      <c r="AM373" s="18" t="n"/>
      <c r="AN373" s="23" t="n"/>
    </row>
    <row r="374" ht="98.8" customHeight="1">
      <c r="A374" s="16" t="n"/>
      <c r="B374" s="16" t="inlineStr">
        <is>
          <t>NE05-04</t>
        </is>
      </c>
      <c r="C374" s="16" t="inlineStr">
        <is>
          <t>NE05</t>
        </is>
      </c>
      <c r="D374" s="16" t="inlineStr">
        <is>
          <t>Speisesaal</t>
        </is>
      </c>
      <c r="E374" s="16" t="inlineStr">
        <is>
          <t>Vitra Panton Chair rot, Erwachsenengröße</t>
        </is>
      </c>
      <c r="F374" s="17" t="n">
        <v>1</v>
      </c>
      <c r="G374" s="18" t="inlineStr">
        <is>
          <t>Panton Chair von Vitra, Entwurf Verner Panton: Freischwinger aus einem Stück Kunststoff, rot matt, S-förmig geschwungen. Erwachsenengröße. Aufkleber an der Unterseite: 44003000, 26.03.2019.</t>
        </is>
      </c>
      <c r="H374" s="16" t="inlineStr">
        <is>
          <t>Möbel</t>
        </is>
      </c>
      <c r="I374" s="16" t="n"/>
      <c r="J374" s="16" t="inlineStr">
        <is>
          <t>A</t>
        </is>
      </c>
      <c r="K374" s="16" t="inlineStr">
        <is>
          <t>Stück</t>
        </is>
      </c>
      <c r="L374" s="19" t="n"/>
      <c r="M374" s="16" t="inlineStr">
        <is>
          <t>gebraucht</t>
        </is>
      </c>
      <c r="N374" s="17" t="n"/>
      <c r="O374" s="20">
        <f>F374-IF(N374="",0,N374)</f>
        <v/>
      </c>
      <c r="P374" s="19" t="inlineStr">
        <is>
          <t>ja</t>
        </is>
      </c>
      <c r="Q374" s="19" t="n"/>
      <c r="R374" s="21" t="n"/>
      <c r="S374" s="21" t="n">
        <v>190</v>
      </c>
      <c r="T374" s="19" t="inlineStr">
        <is>
          <t>Fix</t>
        </is>
      </c>
      <c r="U374" s="19" t="inlineStr">
        <is>
          <t>ok</t>
        </is>
      </c>
      <c r="V374" s="22">
        <f>O374*S374</f>
        <v/>
      </c>
      <c r="W374" s="16" t="inlineStr">
        <is>
          <t>nur Abholung</t>
        </is>
      </c>
      <c r="X374" s="16" t="inlineStr">
        <is>
          <t>F-470</t>
        </is>
      </c>
      <c r="Y374" s="19" t="inlineStr">
        <is>
          <t>ja</t>
        </is>
      </c>
      <c r="Z374" s="19" t="inlineStr">
        <is>
          <t>verfügbar</t>
        </is>
      </c>
      <c r="AA374" s="19" t="inlineStr">
        <is>
          <t>Vitra</t>
        </is>
      </c>
      <c r="AB374" s="19" t="inlineStr">
        <is>
          <t>Designklassiker</t>
        </is>
      </c>
      <c r="AC374" s="19" t="n"/>
      <c r="AD374" s="19" t="n"/>
      <c r="AE374" s="21" t="n"/>
      <c r="AF374" s="22">
        <f>IF(N374="","",N374*AE374)</f>
        <v/>
      </c>
      <c r="AG374" s="19" t="n"/>
      <c r="AH374" s="19" t="n"/>
      <c r="AI374" s="19" t="n"/>
      <c r="AJ374" s="19" t="n"/>
      <c r="AK374" s="19" t="n"/>
      <c r="AL374" s="19" t="n"/>
      <c r="AM374" s="18" t="n"/>
      <c r="AN374" s="23" t="inlineStr">
        <is>
          <t>Die Seitenansicht ist auf Foto F-470 zu sehen. Panton Chairs in Kindergröße stehen unter NE05-05 (rot) und NE05-12 (weiß).</t>
        </is>
      </c>
    </row>
    <row r="375" ht="98.8" customHeight="1">
      <c r="A375" s="16" t="n"/>
      <c r="B375" s="16" t="inlineStr">
        <is>
          <t>NE05-05</t>
        </is>
      </c>
      <c r="C375" s="16" t="inlineStr">
        <is>
          <t>NE05</t>
        </is>
      </c>
      <c r="D375" s="16" t="inlineStr">
        <is>
          <t>Speisesaal</t>
        </is>
      </c>
      <c r="E375" s="16" t="inlineStr">
        <is>
          <t>Vitra Panton Chair Junior rot, Kindergröße</t>
        </is>
      </c>
      <c r="F375" s="17" t="n">
        <v>5</v>
      </c>
      <c r="G375" s="18" t="inlineStr">
        <is>
          <t>Panton Chair Junior von Vitra, Entwurf Verner Panton: Freischwinger aus einem Stück Kunststoff, rot matt, S-förmig geschwungen, in Kindergröße. Die Aufkleber an der Unterseite sind nicht mehr lesbar; der Stuhl in Erwachsenengröße aus demselben Raum (NE05-04) trägt den Vitra-Aufkleber.</t>
        </is>
      </c>
      <c r="H375" s="16" t="inlineStr">
        <is>
          <t>Kita-Ausstattung</t>
        </is>
      </c>
      <c r="I375" s="16" t="n"/>
      <c r="J375" s="16" t="inlineStr">
        <is>
          <t>A</t>
        </is>
      </c>
      <c r="K375" s="16" t="inlineStr">
        <is>
          <t>Stück</t>
        </is>
      </c>
      <c r="L375" s="19" t="n"/>
      <c r="M375" s="16" t="inlineStr">
        <is>
          <t>gebraucht</t>
        </is>
      </c>
      <c r="N375" s="17" t="n"/>
      <c r="O375" s="20">
        <f>F375-IF(N375="",0,N375)</f>
        <v/>
      </c>
      <c r="P375" s="19" t="inlineStr">
        <is>
          <t>ja</t>
        </is>
      </c>
      <c r="Q375" s="19" t="n"/>
      <c r="R375" s="21" t="n"/>
      <c r="S375" s="21" t="n">
        <v>100</v>
      </c>
      <c r="T375" s="19" t="inlineStr">
        <is>
          <t>Fix</t>
        </is>
      </c>
      <c r="U375" s="19" t="inlineStr">
        <is>
          <t>ok</t>
        </is>
      </c>
      <c r="V375" s="22">
        <f>O375*S375</f>
        <v/>
      </c>
      <c r="W375" s="16" t="inlineStr">
        <is>
          <t>nur Abholung</t>
        </is>
      </c>
      <c r="X375" s="16" t="inlineStr">
        <is>
          <t>F-471</t>
        </is>
      </c>
      <c r="Y375" s="19" t="inlineStr">
        <is>
          <t>ja</t>
        </is>
      </c>
      <c r="Z375" s="19" t="inlineStr">
        <is>
          <t>verfügbar</t>
        </is>
      </c>
      <c r="AA375" s="19" t="inlineStr">
        <is>
          <t>Vitra</t>
        </is>
      </c>
      <c r="AB375" s="19" t="inlineStr">
        <is>
          <t>Designklassiker</t>
        </is>
      </c>
      <c r="AC375" s="19" t="n"/>
      <c r="AD375" s="19" t="n"/>
      <c r="AE375" s="21" t="n"/>
      <c r="AF375" s="22">
        <f>IF(N375="","",N375*AE375)</f>
        <v/>
      </c>
      <c r="AG375" s="19" t="n"/>
      <c r="AH375" s="19" t="n"/>
      <c r="AI375" s="19" t="n"/>
      <c r="AJ375" s="19" t="n"/>
      <c r="AK375" s="19" t="n"/>
      <c r="AL375" s="19" t="n"/>
      <c r="AM375" s="18" t="n"/>
      <c r="AN375" s="23" t="n"/>
    </row>
    <row r="376" ht="98.8" customHeight="1">
      <c r="A376" s="16" t="n"/>
      <c r="B376" s="16" t="inlineStr">
        <is>
          <t>NE05-06</t>
        </is>
      </c>
      <c r="C376" s="16" t="inlineStr">
        <is>
          <t>NE05</t>
        </is>
      </c>
      <c r="D376" s="16" t="inlineStr">
        <is>
          <t>Speisesaal</t>
        </is>
      </c>
      <c r="E376" s="16" t="inlineStr">
        <is>
          <t>Stokke Steps Treppenhochstuhl, schwarz</t>
        </is>
      </c>
      <c r="F376" s="17" t="n">
        <v>7</v>
      </c>
      <c r="G376" s="18" t="inlineStr">
        <is>
          <t>Stokke Steps: mitwachsender Treppenhochstuhl, Seitenwangen und Platten schwarz, Sitz- und Fußbrett in der Höhe verstellbar, Rückenlehne mit umlaufendem Bügel. Artikelnummer 460002.</t>
        </is>
      </c>
      <c r="H376" s="16" t="inlineStr">
        <is>
          <t>Kita-Ausstattung</t>
        </is>
      </c>
      <c r="I376" s="16" t="n"/>
      <c r="J376" s="16" t="inlineStr">
        <is>
          <t>B</t>
        </is>
      </c>
      <c r="K376" s="16" t="inlineStr">
        <is>
          <t>Stück</t>
        </is>
      </c>
      <c r="L376" s="19" t="n"/>
      <c r="M376" s="16" t="inlineStr">
        <is>
          <t>gebraucht</t>
        </is>
      </c>
      <c r="N376" s="17" t="n">
        <v>1</v>
      </c>
      <c r="O376" s="20">
        <f>F376-IF(N376="",0,N376)</f>
        <v/>
      </c>
      <c r="P376" s="19" t="inlineStr">
        <is>
          <t>ja</t>
        </is>
      </c>
      <c r="Q376" s="19" t="n"/>
      <c r="R376" s="21" t="n"/>
      <c r="S376" s="21" t="n">
        <v>90</v>
      </c>
      <c r="T376" s="19" t="inlineStr">
        <is>
          <t>Fix</t>
        </is>
      </c>
      <c r="U376" s="19" t="inlineStr">
        <is>
          <t>ok</t>
        </is>
      </c>
      <c r="V376" s="22">
        <f>O376*S376</f>
        <v/>
      </c>
      <c r="W376" s="16" t="inlineStr">
        <is>
          <t>nur Abholung</t>
        </is>
      </c>
      <c r="X376" s="16" t="inlineStr">
        <is>
          <t>F-472</t>
        </is>
      </c>
      <c r="Y376" s="19" t="inlineStr">
        <is>
          <t>ja</t>
        </is>
      </c>
      <c r="Z376" s="19" t="inlineStr">
        <is>
          <t>teilverkauft</t>
        </is>
      </c>
      <c r="AA376" s="19" t="inlineStr">
        <is>
          <t>Stokke</t>
        </is>
      </c>
      <c r="AB376" s="19" t="inlineStr">
        <is>
          <t>Designklassiker</t>
        </is>
      </c>
      <c r="AC376" s="19" t="inlineStr">
        <is>
          <t>Webkatalog</t>
        </is>
      </c>
      <c r="AD376" s="19" t="n"/>
      <c r="AE376" s="21" t="n">
        <v>90</v>
      </c>
      <c r="AF376" s="22">
        <f>IF(N376="","",N376*AE376)</f>
        <v/>
      </c>
      <c r="AG376" s="19" t="inlineStr">
        <is>
          <t>15.10.2026</t>
        </is>
      </c>
      <c r="AH376" s="19" t="inlineStr">
        <is>
          <t>Miriam Potthoff</t>
        </is>
      </c>
      <c r="AI376" s="19" t="inlineStr">
        <is>
          <t>4000125</t>
        </is>
      </c>
      <c r="AJ376" s="19" t="inlineStr">
        <is>
          <t>bezahlt</t>
        </is>
      </c>
      <c r="AK376" s="19" t="n"/>
      <c r="AL376" s="19" t="inlineStr">
        <is>
          <t>20.10.2026 08:00</t>
        </is>
      </c>
      <c r="AM376" s="18" t="n"/>
      <c r="AN376" s="23" t="inlineStr">
        <is>
          <t>Dieselbe Reihe in anderen Farben steht unter NE05-07, NE05-08 und NU05-01.</t>
        </is>
      </c>
    </row>
    <row r="377" ht="98.8" customHeight="1">
      <c r="A377" s="16" t="n"/>
      <c r="B377" s="16" t="inlineStr">
        <is>
          <t>NE05-07</t>
        </is>
      </c>
      <c r="C377" s="16" t="inlineStr">
        <is>
          <t>NE05</t>
        </is>
      </c>
      <c r="D377" s="16" t="inlineStr">
        <is>
          <t>Speisesaal</t>
        </is>
      </c>
      <c r="E377" s="16" t="inlineStr">
        <is>
          <t>Stokke Steps Treppenhochstuhl, weiß mit schwarzem Gestell</t>
        </is>
      </c>
      <c r="F377" s="17" t="n">
        <v>4</v>
      </c>
      <c r="G377" s="18" t="inlineStr">
        <is>
          <t>Stokke Steps: mitwachsender Treppenhochstuhl, Seitenwangen schwarz, Sitz- und Fußbrett sowie Rückenlehne mit Bügel in Weiß, in der Höhe verstellbar. Artikelnummer 460001.</t>
        </is>
      </c>
      <c r="H377" s="16" t="inlineStr">
        <is>
          <t>Kita-Ausstattung</t>
        </is>
      </c>
      <c r="I377" s="16" t="n"/>
      <c r="J377" s="16" t="inlineStr">
        <is>
          <t>B</t>
        </is>
      </c>
      <c r="K377" s="16" t="inlineStr">
        <is>
          <t>Stück</t>
        </is>
      </c>
      <c r="L377" s="19" t="n"/>
      <c r="M377" s="16" t="inlineStr">
        <is>
          <t>gebraucht</t>
        </is>
      </c>
      <c r="N377" s="17" t="n"/>
      <c r="O377" s="20">
        <f>F377-IF(N377="",0,N377)</f>
        <v/>
      </c>
      <c r="P377" s="19" t="inlineStr">
        <is>
          <t>ja</t>
        </is>
      </c>
      <c r="Q377" s="19" t="n"/>
      <c r="R377" s="21" t="n"/>
      <c r="S377" s="21" t="n">
        <v>90</v>
      </c>
      <c r="T377" s="19" t="inlineStr">
        <is>
          <t>Fix</t>
        </is>
      </c>
      <c r="U377" s="19" t="inlineStr">
        <is>
          <t>ok</t>
        </is>
      </c>
      <c r="V377" s="22">
        <f>O377*S377</f>
        <v/>
      </c>
      <c r="W377" s="16" t="inlineStr">
        <is>
          <t>nur Abholung</t>
        </is>
      </c>
      <c r="X377" s="16" t="inlineStr">
        <is>
          <t>F-473</t>
        </is>
      </c>
      <c r="Y377" s="19" t="inlineStr">
        <is>
          <t>ja</t>
        </is>
      </c>
      <c r="Z377" s="19" t="inlineStr">
        <is>
          <t>verfügbar</t>
        </is>
      </c>
      <c r="AA377" s="19" t="inlineStr">
        <is>
          <t>Stokke</t>
        </is>
      </c>
      <c r="AB377" s="19" t="inlineStr">
        <is>
          <t>Designklassiker</t>
        </is>
      </c>
      <c r="AC377" s="19" t="n"/>
      <c r="AD377" s="19" t="n"/>
      <c r="AE377" s="21" t="n"/>
      <c r="AF377" s="22">
        <f>IF(N377="","",N377*AE377)</f>
        <v/>
      </c>
      <c r="AG377" s="19" t="n"/>
      <c r="AH377" s="19" t="n"/>
      <c r="AI377" s="19" t="n"/>
      <c r="AJ377" s="19" t="n"/>
      <c r="AK377" s="19" t="n"/>
      <c r="AL377" s="19" t="n"/>
      <c r="AM377" s="18" t="n"/>
      <c r="AN377" s="23" t="inlineStr">
        <is>
          <t>Dieselbe Reihe in anderen Farben steht unter NE05-06, NE05-08 und NU05-01.</t>
        </is>
      </c>
    </row>
    <row r="378" ht="98.8" customHeight="1">
      <c r="A378" s="16" t="n"/>
      <c r="B378" s="16" t="inlineStr">
        <is>
          <t>NE05-08</t>
        </is>
      </c>
      <c r="C378" s="16" t="inlineStr">
        <is>
          <t>NE05</t>
        </is>
      </c>
      <c r="D378" s="16" t="inlineStr">
        <is>
          <t>Speisesaal</t>
        </is>
      </c>
      <c r="E378" s="16" t="inlineStr">
        <is>
          <t>Stokke Steps Treppenhochstuhl, grau mit Buchengestell</t>
        </is>
      </c>
      <c r="F378" s="17" t="n">
        <v>4</v>
      </c>
      <c r="G378" s="18" t="inlineStr">
        <is>
          <t>Stokke Steps: mitwachsender Treppenhochstuhl, Seitenwangen aus Buche natur, Sitz- und Fußbrett sowie Rückenlehne mit Bügel in Grau, in der Höhe verstellbar. Artikelnummer 460003.</t>
        </is>
      </c>
      <c r="H378" s="16" t="inlineStr">
        <is>
          <t>Kita-Ausstattung</t>
        </is>
      </c>
      <c r="I378" s="16" t="n"/>
      <c r="J378" s="16" t="inlineStr">
        <is>
          <t>B</t>
        </is>
      </c>
      <c r="K378" s="16" t="inlineStr">
        <is>
          <t>Stück</t>
        </is>
      </c>
      <c r="L378" s="19" t="n"/>
      <c r="M378" s="16" t="inlineStr">
        <is>
          <t>gebraucht</t>
        </is>
      </c>
      <c r="N378" s="17" t="n"/>
      <c r="O378" s="20">
        <f>F378-IF(N378="",0,N378)</f>
        <v/>
      </c>
      <c r="P378" s="19" t="inlineStr">
        <is>
          <t>ja</t>
        </is>
      </c>
      <c r="Q378" s="19" t="n"/>
      <c r="R378" s="21" t="n"/>
      <c r="S378" s="21" t="n">
        <v>90</v>
      </c>
      <c r="T378" s="19" t="inlineStr">
        <is>
          <t>Fix</t>
        </is>
      </c>
      <c r="U378" s="19" t="inlineStr">
        <is>
          <t>ok</t>
        </is>
      </c>
      <c r="V378" s="22">
        <f>O378*S378</f>
        <v/>
      </c>
      <c r="W378" s="16" t="inlineStr">
        <is>
          <t>nur Abholung</t>
        </is>
      </c>
      <c r="X378" s="16" t="inlineStr">
        <is>
          <t>F-474</t>
        </is>
      </c>
      <c r="Y378" s="19" t="inlineStr">
        <is>
          <t>ja</t>
        </is>
      </c>
      <c r="Z378" s="19" t="inlineStr">
        <is>
          <t>verfügbar</t>
        </is>
      </c>
      <c r="AA378" s="19" t="inlineStr">
        <is>
          <t>Stokke</t>
        </is>
      </c>
      <c r="AB378" s="19" t="inlineStr">
        <is>
          <t>Designklassiker</t>
        </is>
      </c>
      <c r="AC378" s="19" t="n"/>
      <c r="AD378" s="19" t="n"/>
      <c r="AE378" s="21" t="n"/>
      <c r="AF378" s="22">
        <f>IF(N378="","",N378*AE378)</f>
        <v/>
      </c>
      <c r="AG378" s="19" t="n"/>
      <c r="AH378" s="19" t="n"/>
      <c r="AI378" s="19" t="n"/>
      <c r="AJ378" s="19" t="n"/>
      <c r="AK378" s="19" t="n"/>
      <c r="AL378" s="19" t="n"/>
      <c r="AM378" s="18" t="n"/>
      <c r="AN378" s="23" t="inlineStr">
        <is>
          <t>Dieselbe Reihe in anderen Farben steht unter NE05-06, NE05-07 und NU05-01.</t>
        </is>
      </c>
    </row>
    <row r="379" ht="98.8" customHeight="1">
      <c r="A379" s="16" t="n"/>
      <c r="B379" s="16" t="inlineStr">
        <is>
          <t>NE05-09</t>
        </is>
      </c>
      <c r="C379" s="16" t="inlineStr">
        <is>
          <t>NE05</t>
        </is>
      </c>
      <c r="D379" s="16" t="inlineStr">
        <is>
          <t>Speisesaal</t>
        </is>
      </c>
      <c r="E379" s="16" t="inlineStr">
        <is>
          <t>IKEA Ingolf Kinderhochstuhl weiß</t>
        </is>
      </c>
      <c r="F379" s="17" t="n">
        <v>2</v>
      </c>
      <c r="G379" s="18" t="inlineStr">
        <is>
          <t>Hoher Kinderstuhl von IKEA aus Massivholz, weiß lackiert, mit Kreuzstrebe in der Lehne und Fußstütze. Etikett an der Unterseite: Ingolf, 20948, IKEA of Sweden. Die Sitzfläche ist stark verkratzt und die Farbe an den Kanten abgeplatzt.</t>
        </is>
      </c>
      <c r="H379" s="16" t="inlineStr">
        <is>
          <t>Kita-Ausstattung</t>
        </is>
      </c>
      <c r="I379" s="16" t="n"/>
      <c r="J379" s="16" t="inlineStr">
        <is>
          <t>C</t>
        </is>
      </c>
      <c r="K379" s="16" t="inlineStr">
        <is>
          <t>Stück</t>
        </is>
      </c>
      <c r="L379" s="19" t="n"/>
      <c r="M379" s="16" t="inlineStr">
        <is>
          <t>stark gebraucht</t>
        </is>
      </c>
      <c r="N379" s="17" t="n"/>
      <c r="O379" s="20">
        <f>F379-IF(N379="",0,N379)</f>
        <v/>
      </c>
      <c r="P379" s="19" t="inlineStr">
        <is>
          <t>ja</t>
        </is>
      </c>
      <c r="Q379" s="19" t="n"/>
      <c r="R379" s="21" t="n"/>
      <c r="S379" s="21" t="n">
        <v>35</v>
      </c>
      <c r="T379" s="19" t="inlineStr">
        <is>
          <t>Fix</t>
        </is>
      </c>
      <c r="U379" s="19" t="inlineStr">
        <is>
          <t>ok</t>
        </is>
      </c>
      <c r="V379" s="22">
        <f>O379*S379</f>
        <v/>
      </c>
      <c r="W379" s="16" t="inlineStr">
        <is>
          <t>nur Abholung</t>
        </is>
      </c>
      <c r="X379" s="16" t="inlineStr">
        <is>
          <t>F-475</t>
        </is>
      </c>
      <c r="Y379" s="19" t="inlineStr">
        <is>
          <t>ja</t>
        </is>
      </c>
      <c r="Z379" s="19" t="inlineStr">
        <is>
          <t>verfügbar</t>
        </is>
      </c>
      <c r="AA379" s="19" t="inlineStr">
        <is>
          <t>IKEA</t>
        </is>
      </c>
      <c r="AB379" s="19" t="n"/>
      <c r="AC379" s="19" t="n"/>
      <c r="AD379" s="19" t="n"/>
      <c r="AE379" s="21" t="n"/>
      <c r="AF379" s="22">
        <f>IF(N379="","",N379*AE379)</f>
        <v/>
      </c>
      <c r="AG379" s="19" t="n"/>
      <c r="AH379" s="19" t="n"/>
      <c r="AI379" s="19" t="n"/>
      <c r="AJ379" s="19" t="n"/>
      <c r="AK379" s="19" t="n"/>
      <c r="AL379" s="19" t="n"/>
      <c r="AM379" s="18" t="n"/>
      <c r="AN379" s="23" t="inlineStr">
        <is>
          <t>Das Etikett ist auf Foto F-476 zu sehen.</t>
        </is>
      </c>
    </row>
    <row r="380" ht="98.8" customHeight="1">
      <c r="A380" s="16" t="n"/>
      <c r="B380" s="16" t="inlineStr">
        <is>
          <t>NE05-13</t>
        </is>
      </c>
      <c r="C380" s="16" t="inlineStr">
        <is>
          <t>NE05</t>
        </is>
      </c>
      <c r="D380" s="16" t="inlineStr">
        <is>
          <t>Speisesaal</t>
        </is>
      </c>
      <c r="E380" s="16" t="inlineStr">
        <is>
          <t>Rollwagen schwarz mit Holzplatte</t>
        </is>
      </c>
      <c r="F380" s="17" t="n">
        <v>2</v>
      </c>
      <c r="G380" s="18" t="inlineStr">
        <is>
          <t>Rollwagen mit schwarzem Metallgestell, oberer Platte aus Multiplex und zwei schwarzen Ablageböden, auf vier Lenkrollen.</t>
        </is>
      </c>
      <c r="H380" s="16" t="inlineStr">
        <is>
          <t>Möbel</t>
        </is>
      </c>
      <c r="I380" s="16" t="n"/>
      <c r="J380" s="16" t="inlineStr">
        <is>
          <t>B</t>
        </is>
      </c>
      <c r="K380" s="16" t="inlineStr">
        <is>
          <t>Stück</t>
        </is>
      </c>
      <c r="L380" s="19" t="n"/>
      <c r="M380" s="16" t="inlineStr">
        <is>
          <t>gebraucht</t>
        </is>
      </c>
      <c r="N380" s="17" t="n"/>
      <c r="O380" s="20">
        <f>F380-IF(N380="",0,N380)</f>
        <v/>
      </c>
      <c r="P380" s="19" t="inlineStr">
        <is>
          <t>ja</t>
        </is>
      </c>
      <c r="Q380" s="19" t="n"/>
      <c r="R380" s="21" t="n"/>
      <c r="S380" s="21" t="n">
        <v>70</v>
      </c>
      <c r="T380" s="19" t="inlineStr">
        <is>
          <t>Fix</t>
        </is>
      </c>
      <c r="U380" s="19" t="inlineStr">
        <is>
          <t>ok</t>
        </is>
      </c>
      <c r="V380" s="22">
        <f>O380*S380</f>
        <v/>
      </c>
      <c r="W380" s="16" t="inlineStr">
        <is>
          <t>nur Abholung</t>
        </is>
      </c>
      <c r="X380" s="16" t="inlineStr">
        <is>
          <t>F-481</t>
        </is>
      </c>
      <c r="Y380" s="19" t="inlineStr">
        <is>
          <t>ja</t>
        </is>
      </c>
      <c r="Z380" s="19" t="inlineStr">
        <is>
          <t>verfügbar</t>
        </is>
      </c>
      <c r="AA380" s="19" t="n"/>
      <c r="AB380" s="19" t="n"/>
      <c r="AC380" s="19" t="n"/>
      <c r="AD380" s="19" t="n"/>
      <c r="AE380" s="21" t="n"/>
      <c r="AF380" s="22">
        <f>IF(N380="","",N380*AE380)</f>
        <v/>
      </c>
      <c r="AG380" s="19" t="n"/>
      <c r="AH380" s="19" t="n"/>
      <c r="AI380" s="19" t="n"/>
      <c r="AJ380" s="19" t="n"/>
      <c r="AK380" s="19" t="n"/>
      <c r="AL380" s="19" t="n"/>
      <c r="AM380" s="18" t="n"/>
      <c r="AN380" s="23" t="n"/>
    </row>
    <row r="381" ht="98.8" customHeight="1">
      <c r="A381" s="16" t="n"/>
      <c r="B381" s="16" t="inlineStr">
        <is>
          <t>NE05-14</t>
        </is>
      </c>
      <c r="C381" s="16" t="inlineStr">
        <is>
          <t>NE05</t>
        </is>
      </c>
      <c r="D381" s="16" t="inlineStr">
        <is>
          <t>Speisesaal</t>
        </is>
      </c>
      <c r="E381" s="16" t="inlineStr">
        <is>
          <t>Glas-Magnettafel weiß, großformatig</t>
        </is>
      </c>
      <c r="F381" s="17" t="n">
        <v>1</v>
      </c>
      <c r="G381" s="18" t="inlineStr">
        <is>
          <t>Große Schreib- und Magnettafel aus weiß lackiertem Glas, beschreibbar mit Whiteboard-Markern, einschließlich Magneten. 200x120cm</t>
        </is>
      </c>
      <c r="H381" s="16" t="inlineStr">
        <is>
          <t>Büro</t>
        </is>
      </c>
      <c r="I381" s="16" t="n"/>
      <c r="J381" s="16" t="inlineStr">
        <is>
          <t>B</t>
        </is>
      </c>
      <c r="K381" s="16" t="inlineStr">
        <is>
          <t>Stück</t>
        </is>
      </c>
      <c r="L381" s="19" t="n"/>
      <c r="M381" s="16" t="inlineStr">
        <is>
          <t>gut</t>
        </is>
      </c>
      <c r="N381" s="17" t="n"/>
      <c r="O381" s="20">
        <f>F381-IF(N381="",0,N381)</f>
        <v/>
      </c>
      <c r="P381" s="19" t="inlineStr">
        <is>
          <t>ja</t>
        </is>
      </c>
      <c r="Q381" s="19" t="n"/>
      <c r="R381" s="21" t="n"/>
      <c r="S381" s="21" t="n">
        <v>90</v>
      </c>
      <c r="T381" s="19" t="inlineStr">
        <is>
          <t>Fix</t>
        </is>
      </c>
      <c r="U381" s="19" t="inlineStr">
        <is>
          <t>ok</t>
        </is>
      </c>
      <c r="V381" s="22">
        <f>O381*S381</f>
        <v/>
      </c>
      <c r="W381" s="16" t="inlineStr">
        <is>
          <t>nur Abholung</t>
        </is>
      </c>
      <c r="X381" s="16" t="inlineStr">
        <is>
          <t>F-482</t>
        </is>
      </c>
      <c r="Y381" s="19" t="inlineStr">
        <is>
          <t>ja</t>
        </is>
      </c>
      <c r="Z381" s="19" t="inlineStr">
        <is>
          <t>reserviert</t>
        </is>
      </c>
      <c r="AA381" s="19" t="n"/>
      <c r="AB381" s="19" t="n"/>
      <c r="AC381" s="19" t="inlineStr">
        <is>
          <t>Webkatalog</t>
        </is>
      </c>
      <c r="AD381" s="19" t="inlineStr">
        <is>
          <t>Nadine Zythke</t>
        </is>
      </c>
      <c r="AE381" s="21" t="n"/>
      <c r="AF381" s="22">
        <f>IF(N381="","",N381*AE381)</f>
        <v/>
      </c>
      <c r="AG381" s="19" t="n"/>
      <c r="AH381" s="19" t="n"/>
      <c r="AI381" s="19" t="n"/>
      <c r="AJ381" s="19" t="n"/>
      <c r="AK381" s="19" t="n"/>
      <c r="AL381" s="19" t="inlineStr">
        <is>
          <t>17.11.2026 09:00</t>
        </is>
      </c>
      <c r="AM381" s="18" t="n"/>
      <c r="AN381" s="23" t="n"/>
    </row>
    <row r="382" ht="98.8" customHeight="1">
      <c r="A382" s="16" t="n"/>
      <c r="B382" s="16" t="inlineStr">
        <is>
          <t>NE05-15</t>
        </is>
      </c>
      <c r="C382" s="16" t="inlineStr">
        <is>
          <t>NE05</t>
        </is>
      </c>
      <c r="D382" s="16" t="inlineStr">
        <is>
          <t>Speisesaal</t>
        </is>
      </c>
      <c r="E382" s="16" t="inlineStr">
        <is>
          <t>Wandleuchte Rehkitz schwarz</t>
        </is>
      </c>
      <c r="F382" s="17" t="n">
        <v>2</v>
      </c>
      <c r="G382" s="18" t="inlineStr">
        <is>
          <t>Wandleuchte in Form eines Rehkitzes aus schwarz lackiertem Holz, mit Kabel und Schnurschalter.</t>
        </is>
      </c>
      <c r="H382" s="16" t="inlineStr">
        <is>
          <t>Leuchten</t>
        </is>
      </c>
      <c r="I382" s="16" t="n"/>
      <c r="J382" s="16" t="inlineStr">
        <is>
          <t>C</t>
        </is>
      </c>
      <c r="K382" s="16" t="inlineStr">
        <is>
          <t>Stück</t>
        </is>
      </c>
      <c r="L382" s="19" t="n"/>
      <c r="M382" s="16" t="inlineStr">
        <is>
          <t>gut</t>
        </is>
      </c>
      <c r="N382" s="17" t="n"/>
      <c r="O382" s="20">
        <f>F382-IF(N382="",0,N382)</f>
        <v/>
      </c>
      <c r="P382" s="19" t="inlineStr">
        <is>
          <t>ja</t>
        </is>
      </c>
      <c r="Q382" s="19" t="n"/>
      <c r="R382" s="21" t="n"/>
      <c r="S382" s="21" t="n">
        <v>15</v>
      </c>
      <c r="T382" s="19" t="inlineStr">
        <is>
          <t>Fix</t>
        </is>
      </c>
      <c r="U382" s="19" t="inlineStr">
        <is>
          <t>ok</t>
        </is>
      </c>
      <c r="V382" s="22">
        <f>O382*S382</f>
        <v/>
      </c>
      <c r="W382" s="16" t="inlineStr">
        <is>
          <t>nur Abholung</t>
        </is>
      </c>
      <c r="X382" s="16" t="inlineStr">
        <is>
          <t>F-483</t>
        </is>
      </c>
      <c r="Y382" s="19" t="inlineStr">
        <is>
          <t>ja</t>
        </is>
      </c>
      <c r="Z382" s="19" t="inlineStr">
        <is>
          <t>verfügbar</t>
        </is>
      </c>
      <c r="AA382" s="19" t="n"/>
      <c r="AB382" s="19" t="n"/>
      <c r="AC382" s="19" t="n"/>
      <c r="AD382" s="19" t="n"/>
      <c r="AE382" s="21" t="n"/>
      <c r="AF382" s="22">
        <f>IF(N382="","",N382*AE382)</f>
        <v/>
      </c>
      <c r="AG382" s="19" t="n"/>
      <c r="AH382" s="19" t="n"/>
      <c r="AI382" s="19" t="n"/>
      <c r="AJ382" s="19" t="n"/>
      <c r="AK382" s="19" t="n"/>
      <c r="AL382" s="19" t="n"/>
      <c r="AM382" s="18" t="n"/>
      <c r="AN382" s="23" t="n"/>
    </row>
    <row r="383" ht="98.8" customHeight="1">
      <c r="A383" s="16" t="n"/>
      <c r="B383" s="16" t="inlineStr">
        <is>
          <t>NE05-16</t>
        </is>
      </c>
      <c r="C383" s="16" t="inlineStr">
        <is>
          <t>NE05</t>
        </is>
      </c>
      <c r="D383" s="16" t="inlineStr">
        <is>
          <t>Speisesaal</t>
        </is>
      </c>
      <c r="E383" s="16" t="inlineStr">
        <is>
          <t>Deko-Stern Holz</t>
        </is>
      </c>
      <c r="F383" s="17" t="n">
        <v>6</v>
      </c>
      <c r="G383" s="18" t="inlineStr">
        <is>
          <t>Fünfzackiger Stern aus massivem Holz, natur, zum Stellen oder Aufhängen.</t>
        </is>
      </c>
      <c r="H383" s="16" t="inlineStr">
        <is>
          <t>Deko</t>
        </is>
      </c>
      <c r="I383" s="16" t="n"/>
      <c r="J383" s="16" t="inlineStr">
        <is>
          <t>C</t>
        </is>
      </c>
      <c r="K383" s="16" t="inlineStr">
        <is>
          <t>Stück</t>
        </is>
      </c>
      <c r="L383" s="19" t="n"/>
      <c r="M383" s="16" t="inlineStr">
        <is>
          <t>gut</t>
        </is>
      </c>
      <c r="N383" s="17" t="n"/>
      <c r="O383" s="20">
        <f>F383-IF(N383="",0,N383)</f>
        <v/>
      </c>
      <c r="P383" s="19" t="inlineStr">
        <is>
          <t>ja</t>
        </is>
      </c>
      <c r="Q383" s="19" t="n"/>
      <c r="R383" s="21" t="n"/>
      <c r="S383" s="21" t="n">
        <v>7</v>
      </c>
      <c r="T383" s="19" t="inlineStr">
        <is>
          <t>Fix</t>
        </is>
      </c>
      <c r="U383" s="19" t="inlineStr">
        <is>
          <t>ok</t>
        </is>
      </c>
      <c r="V383" s="22">
        <f>O383*S383</f>
        <v/>
      </c>
      <c r="W383" s="16" t="inlineStr">
        <is>
          <t>nur Abholung</t>
        </is>
      </c>
      <c r="X383" s="16" t="inlineStr">
        <is>
          <t>F-484</t>
        </is>
      </c>
      <c r="Y383" s="19" t="inlineStr">
        <is>
          <t>ja</t>
        </is>
      </c>
      <c r="Z383" s="19" t="inlineStr">
        <is>
          <t>verfügbar</t>
        </is>
      </c>
      <c r="AA383" s="19" t="n"/>
      <c r="AB383" s="19" t="n"/>
      <c r="AC383" s="19" t="n"/>
      <c r="AD383" s="19" t="n"/>
      <c r="AE383" s="21" t="n"/>
      <c r="AF383" s="22">
        <f>IF(N383="","",N383*AE383)</f>
        <v/>
      </c>
      <c r="AG383" s="19" t="n"/>
      <c r="AH383" s="19" t="n"/>
      <c r="AI383" s="19" t="n"/>
      <c r="AJ383" s="19" t="n"/>
      <c r="AK383" s="19" t="n"/>
      <c r="AL383" s="19" t="n"/>
      <c r="AM383" s="18" t="n"/>
      <c r="AN383" s="23" t="n"/>
    </row>
    <row r="384" ht="98.8" customHeight="1">
      <c r="A384" s="16" t="n"/>
      <c r="B384" s="16" t="inlineStr">
        <is>
          <t>NE05-17</t>
        </is>
      </c>
      <c r="C384" s="16" t="inlineStr">
        <is>
          <t>NE05</t>
        </is>
      </c>
      <c r="D384" s="16" t="inlineStr">
        <is>
          <t>Speisesaal</t>
        </is>
      </c>
      <c r="E384" s="16" t="inlineStr">
        <is>
          <t>Wandhaken in Stuhlform, schwarz</t>
        </is>
      </c>
      <c r="F384" s="17" t="n">
        <v>4</v>
      </c>
      <c r="G384" s="18" t="inlineStr">
        <is>
          <t>Kleine Wandhaken in Form von Stühlen aus schwarz lackiertem Holz, in zwei verschiedenen Ausführungen.</t>
        </is>
      </c>
      <c r="H384" s="16" t="inlineStr">
        <is>
          <t>Deko</t>
        </is>
      </c>
      <c r="I384" s="16" t="n"/>
      <c r="J384" s="16" t="inlineStr">
        <is>
          <t>C</t>
        </is>
      </c>
      <c r="K384" s="16" t="inlineStr">
        <is>
          <t>Stück</t>
        </is>
      </c>
      <c r="L384" s="19" t="n"/>
      <c r="M384" s="16" t="inlineStr">
        <is>
          <t>gut</t>
        </is>
      </c>
      <c r="N384" s="17" t="n"/>
      <c r="O384" s="20">
        <f>F384-IF(N384="",0,N384)</f>
        <v/>
      </c>
      <c r="P384" s="19" t="inlineStr">
        <is>
          <t>ja</t>
        </is>
      </c>
      <c r="Q384" s="19" t="n"/>
      <c r="R384" s="21" t="n"/>
      <c r="S384" s="21" t="n">
        <v>2</v>
      </c>
      <c r="T384" s="19" t="inlineStr">
        <is>
          <t>Fix</t>
        </is>
      </c>
      <c r="U384" s="19" t="inlineStr">
        <is>
          <t>ok</t>
        </is>
      </c>
      <c r="V384" s="22">
        <f>O384*S384</f>
        <v/>
      </c>
      <c r="W384" s="16" t="inlineStr">
        <is>
          <t>nur Abholung</t>
        </is>
      </c>
      <c r="X384" s="16" t="inlineStr">
        <is>
          <t>F-485</t>
        </is>
      </c>
      <c r="Y384" s="19" t="inlineStr">
        <is>
          <t>ja</t>
        </is>
      </c>
      <c r="Z384" s="19" t="inlineStr">
        <is>
          <t>verfügbar</t>
        </is>
      </c>
      <c r="AA384" s="19" t="n"/>
      <c r="AB384" s="19" t="n"/>
      <c r="AC384" s="19" t="n"/>
      <c r="AD384" s="19" t="n"/>
      <c r="AE384" s="21" t="n"/>
      <c r="AF384" s="22">
        <f>IF(N384="","",N384*AE384)</f>
        <v/>
      </c>
      <c r="AG384" s="19" t="n"/>
      <c r="AH384" s="19" t="n"/>
      <c r="AI384" s="19" t="n"/>
      <c r="AJ384" s="19" t="n"/>
      <c r="AK384" s="19" t="n"/>
      <c r="AL384" s="19" t="n"/>
      <c r="AM384" s="18" t="n"/>
      <c r="AN384" s="23" t="n"/>
    </row>
    <row r="385" ht="98.8" customHeight="1">
      <c r="A385" s="16" t="n"/>
      <c r="B385" s="16" t="inlineStr">
        <is>
          <t>NE05-12</t>
        </is>
      </c>
      <c r="C385" s="16" t="inlineStr">
        <is>
          <t>NE05</t>
        </is>
      </c>
      <c r="D385" s="16" t="inlineStr">
        <is>
          <t>Speisesaal</t>
        </is>
      </c>
      <c r="E385" s="16" t="inlineStr">
        <is>
          <t>Vitra Panton Chair Junior weiß, Kindergröße</t>
        </is>
      </c>
      <c r="F385" s="17" t="n">
        <v>5</v>
      </c>
      <c r="G385" s="18" t="inlineStr">
        <is>
          <t>Panton Chair Junior von Vitra, Entwurf Verner Panton: Freischwinger aus einem Stück Kunststoff, weiß matt, S-förmig geschwungen, in Kindergröße. Die Aufkleber an der Unterseite sind nicht mehr lesbar; der Stuhl in Erwachsenengröße aus demselben Raum (NE05-04) trägt den Vitra-Aufkleber.</t>
        </is>
      </c>
      <c r="H385" s="16" t="inlineStr">
        <is>
          <t>Kita-Ausstattung</t>
        </is>
      </c>
      <c r="I385" s="16" t="n"/>
      <c r="J385" s="16" t="inlineStr">
        <is>
          <t>A</t>
        </is>
      </c>
      <c r="K385" s="16" t="inlineStr">
        <is>
          <t>Stück</t>
        </is>
      </c>
      <c r="L385" s="19" t="n"/>
      <c r="M385" s="16" t="inlineStr">
        <is>
          <t>gebraucht</t>
        </is>
      </c>
      <c r="N385" s="17" t="n"/>
      <c r="O385" s="20">
        <f>F385-IF(N385="",0,N385)</f>
        <v/>
      </c>
      <c r="P385" s="19" t="inlineStr">
        <is>
          <t>ja</t>
        </is>
      </c>
      <c r="Q385" s="19" t="n"/>
      <c r="R385" s="21" t="n"/>
      <c r="S385" s="21" t="n">
        <v>150</v>
      </c>
      <c r="T385" s="19" t="inlineStr">
        <is>
          <t>Fix</t>
        </is>
      </c>
      <c r="U385" s="19" t="inlineStr">
        <is>
          <t>ok</t>
        </is>
      </c>
      <c r="V385" s="22">
        <f>O385*S385</f>
        <v/>
      </c>
      <c r="W385" s="16" t="inlineStr">
        <is>
          <t>nur Abholung</t>
        </is>
      </c>
      <c r="X385" s="16" t="inlineStr">
        <is>
          <t>F-479</t>
        </is>
      </c>
      <c r="Y385" s="19" t="inlineStr">
        <is>
          <t>ja</t>
        </is>
      </c>
      <c r="Z385" s="19" t="inlineStr">
        <is>
          <t>verfügbar</t>
        </is>
      </c>
      <c r="AA385" s="19" t="inlineStr">
        <is>
          <t>Vitra</t>
        </is>
      </c>
      <c r="AB385" s="19" t="inlineStr">
        <is>
          <t>Designklassiker</t>
        </is>
      </c>
      <c r="AC385" s="19" t="n"/>
      <c r="AD385" s="19" t="n"/>
      <c r="AE385" s="21" t="n"/>
      <c r="AF385" s="22">
        <f>IF(N385="","",N385*AE385)</f>
        <v/>
      </c>
      <c r="AG385" s="19" t="n"/>
      <c r="AH385" s="19" t="n"/>
      <c r="AI385" s="19" t="n"/>
      <c r="AJ385" s="19" t="n"/>
      <c r="AK385" s="19" t="n"/>
      <c r="AL385" s="19" t="n"/>
      <c r="AM385" s="18" t="n"/>
      <c r="AN385" s="23" t="inlineStr">
        <is>
          <t>5 Stühle – abgebildet ist einer davon, die Seitenansicht auf Foto F-480.</t>
        </is>
      </c>
    </row>
    <row r="386" ht="98.8" customHeight="1">
      <c r="A386" s="16" t="n"/>
      <c r="B386" s="16" t="inlineStr">
        <is>
          <t>NU02-25</t>
        </is>
      </c>
      <c r="C386" s="16" t="inlineStr">
        <is>
          <t>NU02</t>
        </is>
      </c>
      <c r="D386" s="16" t="inlineStr">
        <is>
          <t>Gruppenraum</t>
        </is>
      </c>
      <c r="E386" s="16" t="inlineStr">
        <is>
          <t>Vitra Eames Elephant, kleine Ausführung, schwarz</t>
        </is>
      </c>
      <c r="F386" s="17" t="n">
        <v>1</v>
      </c>
      <c r="G386" s="18" t="inlineStr">
        <is>
          <t>Eames Elephant Small von Vitra, Entwurf Charles und Ray Eames 1945: Sitz- und Spieltier in Elefantenform aus Kunststoff, kleine Ausführung, schwarz. An der Flanke das runde Vitra-Metallplättchen.</t>
        </is>
      </c>
      <c r="H386" s="16" t="inlineStr">
        <is>
          <t>Deko</t>
        </is>
      </c>
      <c r="I386" s="16" t="n"/>
      <c r="J386" s="16" t="inlineStr">
        <is>
          <t>A</t>
        </is>
      </c>
      <c r="K386" s="16" t="inlineStr">
        <is>
          <t>Stück</t>
        </is>
      </c>
      <c r="L386" s="19" t="n"/>
      <c r="M386" s="16" t="inlineStr">
        <is>
          <t>gebraucht</t>
        </is>
      </c>
      <c r="N386" s="17" t="n"/>
      <c r="O386" s="20">
        <f>F386-IF(N386="",0,N386)</f>
        <v/>
      </c>
      <c r="P386" s="19" t="inlineStr">
        <is>
          <t>ja</t>
        </is>
      </c>
      <c r="Q386" s="19" t="n"/>
      <c r="R386" s="21" t="n"/>
      <c r="S386" s="21" t="n">
        <v>110</v>
      </c>
      <c r="T386" s="19" t="inlineStr">
        <is>
          <t>Fix</t>
        </is>
      </c>
      <c r="U386" s="19" t="inlineStr">
        <is>
          <t>ok</t>
        </is>
      </c>
      <c r="V386" s="22">
        <f>O386*S386</f>
        <v/>
      </c>
      <c r="W386" s="16" t="inlineStr">
        <is>
          <t>nur Abholung</t>
        </is>
      </c>
      <c r="X386" s="16" t="inlineStr">
        <is>
          <t>F-487</t>
        </is>
      </c>
      <c r="Y386" s="19" t="inlineStr">
        <is>
          <t>ja</t>
        </is>
      </c>
      <c r="Z386" s="19" t="inlineStr">
        <is>
          <t>verfügbar</t>
        </is>
      </c>
      <c r="AA386" s="19" t="inlineStr">
        <is>
          <t>Vitra</t>
        </is>
      </c>
      <c r="AB386" s="19" t="inlineStr">
        <is>
          <t>Designklassiker</t>
        </is>
      </c>
      <c r="AC386" s="19" t="n"/>
      <c r="AD386" s="19" t="n"/>
      <c r="AE386" s="21" t="n"/>
      <c r="AF386" s="22">
        <f>IF(N386="","",N386*AE386)</f>
        <v/>
      </c>
      <c r="AG386" s="19" t="n"/>
      <c r="AH386" s="19" t="n"/>
      <c r="AI386" s="19" t="n"/>
      <c r="AJ386" s="19" t="n"/>
      <c r="AK386" s="19" t="n"/>
      <c r="AL386" s="19" t="n"/>
      <c r="AM386" s="18" t="n"/>
      <c r="AN386" s="23" t="inlineStr">
        <is>
          <t>Auf dem Foto steht er neben einem Exemplar der großen Ausführung (NU02-18), sodass der Größenunterschied zu sehen ist.</t>
        </is>
      </c>
    </row>
    <row r="387" ht="98.8" customHeight="1">
      <c r="A387" s="16" t="n"/>
      <c r="B387" s="16" t="inlineStr">
        <is>
          <t>BE01-04</t>
        </is>
      </c>
      <c r="C387" s="16" t="inlineStr">
        <is>
          <t>BE01</t>
        </is>
      </c>
      <c r="D387" s="16" t="inlineStr">
        <is>
          <t>Flur</t>
        </is>
      </c>
      <c r="E387" s="16" t="inlineStr">
        <is>
          <t>Beistelltisch rund, Drahtgestell schwarz</t>
        </is>
      </c>
      <c r="F387" s="17" t="n">
        <v>1</v>
      </c>
      <c r="G387" s="18" t="inlineStr">
        <is>
          <t>Runder Beistelltisch mit taillentem Gestell aus schwarzen Rundstäben und aufgelegter Holzplatte in Nussbaumton.</t>
        </is>
      </c>
      <c r="H387" s="16" t="inlineStr">
        <is>
          <t>Möbel</t>
        </is>
      </c>
      <c r="I387" s="16" t="n"/>
      <c r="J387" s="16" t="inlineStr">
        <is>
          <t>C</t>
        </is>
      </c>
      <c r="K387" s="16" t="inlineStr">
        <is>
          <t>Stück</t>
        </is>
      </c>
      <c r="L387" s="19" t="n"/>
      <c r="M387" s="16" t="inlineStr">
        <is>
          <t>gut</t>
        </is>
      </c>
      <c r="N387" s="17" t="n"/>
      <c r="O387" s="20">
        <f>F387-IF(N387="",0,N387)</f>
        <v/>
      </c>
      <c r="P387" s="19" t="inlineStr">
        <is>
          <t>ja</t>
        </is>
      </c>
      <c r="Q387" s="19" t="n"/>
      <c r="R387" s="21" t="n"/>
      <c r="S387" s="21" t="n">
        <v>45</v>
      </c>
      <c r="T387" s="19" t="inlineStr">
        <is>
          <t>Fix</t>
        </is>
      </c>
      <c r="U387" s="19" t="inlineStr">
        <is>
          <t>ok</t>
        </is>
      </c>
      <c r="V387" s="22">
        <f>O387*S387</f>
        <v/>
      </c>
      <c r="W387" s="16" t="inlineStr">
        <is>
          <t>nur Abholung</t>
        </is>
      </c>
      <c r="X387" s="16" t="inlineStr">
        <is>
          <t>F-489</t>
        </is>
      </c>
      <c r="Y387" s="19" t="inlineStr">
        <is>
          <t>ja</t>
        </is>
      </c>
      <c r="Z387" s="19" t="inlineStr">
        <is>
          <t>reserviert</t>
        </is>
      </c>
      <c r="AA387" s="19" t="n"/>
      <c r="AB387" s="19" t="n"/>
      <c r="AC387" s="19" t="inlineStr">
        <is>
          <t>Webkatalog</t>
        </is>
      </c>
      <c r="AD387" s="19" t="inlineStr">
        <is>
          <t>Simon fronius</t>
        </is>
      </c>
      <c r="AE387" s="21" t="n"/>
      <c r="AF387" s="22">
        <f>IF(N387="","",N387*AE387)</f>
        <v/>
      </c>
      <c r="AG387" s="19" t="n"/>
      <c r="AH387" s="19" t="n"/>
      <c r="AI387" s="19" t="n"/>
      <c r="AJ387" s="19" t="n"/>
      <c r="AK387" s="19" t="n"/>
      <c r="AL387" s="19" t="inlineStr">
        <is>
          <t>01.12.2026 09:00</t>
        </is>
      </c>
      <c r="AM387" s="18" t="n"/>
      <c r="AN387" s="23" t="n"/>
    </row>
    <row r="388" ht="98.8" customHeight="1">
      <c r="A388" s="16" t="n"/>
      <c r="B388" s="16" t="inlineStr">
        <is>
          <t>BE01-05</t>
        </is>
      </c>
      <c r="C388" s="16" t="inlineStr">
        <is>
          <t>BE01</t>
        </is>
      </c>
      <c r="D388" s="16" t="inlineStr">
        <is>
          <t>Flur</t>
        </is>
      </c>
      <c r="E388" s="16" t="inlineStr">
        <is>
          <t>IKEA Trofast Wandhängeregal weiß, drei Fächer</t>
        </is>
      </c>
      <c r="F388" s="17" t="n">
        <v>2</v>
      </c>
      <c r="G388" s="18" t="inlineStr">
        <is>
          <t>IKEA Trofast Weißes Wandregal mit drei offenen Fächern und seitlichen Aufhängungen, zum Einhängen an eine Schiene. 99x20x33cm</t>
        </is>
      </c>
      <c r="H388" s="16" t="inlineStr">
        <is>
          <t>Möbel</t>
        </is>
      </c>
      <c r="I388" s="16" t="n"/>
      <c r="J388" s="16" t="inlineStr">
        <is>
          <t>C</t>
        </is>
      </c>
      <c r="K388" s="16" t="inlineStr">
        <is>
          <t>Stück</t>
        </is>
      </c>
      <c r="L388" s="19" t="n"/>
      <c r="M388" s="16" t="inlineStr">
        <is>
          <t>gebraucht</t>
        </is>
      </c>
      <c r="N388" s="17" t="n"/>
      <c r="O388" s="20">
        <f>F388-IF(N388="",0,N388)</f>
        <v/>
      </c>
      <c r="P388" s="19" t="inlineStr">
        <is>
          <t>ja</t>
        </is>
      </c>
      <c r="Q388" s="19" t="n"/>
      <c r="R388" s="21" t="n"/>
      <c r="S388" s="21" t="n">
        <v>35</v>
      </c>
      <c r="T388" s="19" t="inlineStr">
        <is>
          <t>Fix</t>
        </is>
      </c>
      <c r="U388" s="19" t="inlineStr">
        <is>
          <t>ok</t>
        </is>
      </c>
      <c r="V388" s="22">
        <f>O388*S388</f>
        <v/>
      </c>
      <c r="W388" s="16" t="inlineStr">
        <is>
          <t>nur Abholung</t>
        </is>
      </c>
      <c r="X388" s="16" t="inlineStr">
        <is>
          <t>F-490</t>
        </is>
      </c>
      <c r="Y388" s="19" t="inlineStr">
        <is>
          <t>ja</t>
        </is>
      </c>
      <c r="Z388" s="19" t="inlineStr">
        <is>
          <t>verfügbar</t>
        </is>
      </c>
      <c r="AA388" s="19" t="inlineStr">
        <is>
          <t>IKEA</t>
        </is>
      </c>
      <c r="AB388" s="19" t="n"/>
      <c r="AC388" s="19" t="n"/>
      <c r="AD388" s="19" t="n"/>
      <c r="AE388" s="21" t="n"/>
      <c r="AF388" s="22">
        <f>IF(N388="","",N388*AE388)</f>
        <v/>
      </c>
      <c r="AG388" s="19" t="n"/>
      <c r="AH388" s="19" t="n"/>
      <c r="AI388" s="19" t="n"/>
      <c r="AJ388" s="19" t="n"/>
      <c r="AK388" s="19" t="n"/>
      <c r="AL388" s="19" t="n"/>
      <c r="AM388" s="18" t="n"/>
      <c r="AN388" s="23" t="n"/>
    </row>
    <row r="389" ht="98.8" customHeight="1">
      <c r="A389" s="16" t="n"/>
      <c r="B389" s="16" t="inlineStr">
        <is>
          <t>BE01-06</t>
        </is>
      </c>
      <c r="C389" s="16" t="inlineStr">
        <is>
          <t>BE01</t>
        </is>
      </c>
      <c r="D389" s="16" t="inlineStr">
        <is>
          <t>Flur</t>
        </is>
      </c>
      <c r="E389" s="16" t="inlineStr">
        <is>
          <t>Wandregal in Hausform, Holz</t>
        </is>
      </c>
      <c r="F389" s="17" t="n">
        <v>2</v>
      </c>
      <c r="G389" s="18" t="inlineStr">
        <is>
          <t>Wandelement in Hausform aus hellem Holz mit offener Front, als Bilder- oder Dekoablage.</t>
        </is>
      </c>
      <c r="H389" s="16" t="inlineStr">
        <is>
          <t>Deko</t>
        </is>
      </c>
      <c r="I389" s="16" t="n"/>
      <c r="J389" s="16" t="inlineStr">
        <is>
          <t>C</t>
        </is>
      </c>
      <c r="K389" s="16" t="inlineStr">
        <is>
          <t>Stück</t>
        </is>
      </c>
      <c r="L389" s="19" t="n"/>
      <c r="M389" s="16" t="inlineStr">
        <is>
          <t>gut</t>
        </is>
      </c>
      <c r="N389" s="17" t="n"/>
      <c r="O389" s="20">
        <f>F389-IF(N389="",0,N389)</f>
        <v/>
      </c>
      <c r="P389" s="19" t="inlineStr">
        <is>
          <t>ja</t>
        </is>
      </c>
      <c r="Q389" s="19" t="n"/>
      <c r="R389" s="21" t="n"/>
      <c r="S389" s="21" t="n">
        <v>20</v>
      </c>
      <c r="T389" s="19" t="inlineStr">
        <is>
          <t>Fix</t>
        </is>
      </c>
      <c r="U389" s="19" t="inlineStr">
        <is>
          <t>ok</t>
        </is>
      </c>
      <c r="V389" s="22">
        <f>O389*S389</f>
        <v/>
      </c>
      <c r="W389" s="16" t="inlineStr">
        <is>
          <t>nur Abholung</t>
        </is>
      </c>
      <c r="X389" s="16" t="inlineStr">
        <is>
          <t>F-491</t>
        </is>
      </c>
      <c r="Y389" s="19" t="inlineStr">
        <is>
          <t>ja</t>
        </is>
      </c>
      <c r="Z389" s="19" t="inlineStr">
        <is>
          <t>verfügbar</t>
        </is>
      </c>
      <c r="AA389" s="19" t="n"/>
      <c r="AB389" s="19" t="n"/>
      <c r="AC389" s="19" t="n"/>
      <c r="AD389" s="19" t="n"/>
      <c r="AE389" s="21" t="n"/>
      <c r="AF389" s="22">
        <f>IF(N389="","",N389*AE389)</f>
        <v/>
      </c>
      <c r="AG389" s="19" t="n"/>
      <c r="AH389" s="19" t="n"/>
      <c r="AI389" s="19" t="n"/>
      <c r="AJ389" s="19" t="n"/>
      <c r="AK389" s="19" t="n"/>
      <c r="AL389" s="19" t="n"/>
      <c r="AM389" s="18" t="n"/>
      <c r="AN389" s="23" t="n"/>
    </row>
    <row r="390" ht="98.8" customHeight="1">
      <c r="A390" s="16" t="n"/>
      <c r="B390" s="16" t="inlineStr">
        <is>
          <t>BE01-07</t>
        </is>
      </c>
      <c r="C390" s="16" t="inlineStr">
        <is>
          <t>BE01</t>
        </is>
      </c>
      <c r="D390" s="16" t="inlineStr">
        <is>
          <t>Flur</t>
        </is>
      </c>
      <c r="E390" s="16" t="inlineStr">
        <is>
          <t>Wanddeko Hirschkopf mit Holzgeweih</t>
        </is>
      </c>
      <c r="F390" s="17" t="n">
        <v>1</v>
      </c>
      <c r="G390" s="18" t="inlineStr">
        <is>
          <t>Hirschkopf als Wanddekoration: facettierter Kopf in Braun-Grau mit aufgestecktem Geweih aus hellem Holz.</t>
        </is>
      </c>
      <c r="H390" s="16" t="inlineStr">
        <is>
          <t>Deko</t>
        </is>
      </c>
      <c r="I390" s="16" t="n"/>
      <c r="J390" s="16" t="inlineStr">
        <is>
          <t>C</t>
        </is>
      </c>
      <c r="K390" s="16" t="inlineStr">
        <is>
          <t>Stück</t>
        </is>
      </c>
      <c r="L390" s="19" t="n"/>
      <c r="M390" s="16" t="inlineStr">
        <is>
          <t>gut</t>
        </is>
      </c>
      <c r="N390" s="17" t="n"/>
      <c r="O390" s="20">
        <f>F390-IF(N390="",0,N390)</f>
        <v/>
      </c>
      <c r="P390" s="19" t="inlineStr">
        <is>
          <t>ja</t>
        </is>
      </c>
      <c r="Q390" s="19" t="n"/>
      <c r="R390" s="21" t="n"/>
      <c r="S390" s="21" t="n">
        <v>35</v>
      </c>
      <c r="T390" s="19" t="inlineStr">
        <is>
          <t>Fix</t>
        </is>
      </c>
      <c r="U390" s="19" t="inlineStr">
        <is>
          <t>ok</t>
        </is>
      </c>
      <c r="V390" s="22">
        <f>O390*S390</f>
        <v/>
      </c>
      <c r="W390" s="16" t="inlineStr">
        <is>
          <t>nur Abholung</t>
        </is>
      </c>
      <c r="X390" s="16" t="inlineStr">
        <is>
          <t>F-492</t>
        </is>
      </c>
      <c r="Y390" s="19" t="inlineStr">
        <is>
          <t>ja</t>
        </is>
      </c>
      <c r="Z390" s="19" t="inlineStr">
        <is>
          <t>verfügbar</t>
        </is>
      </c>
      <c r="AA390" s="19" t="n"/>
      <c r="AB390" s="19" t="n"/>
      <c r="AC390" s="19" t="n"/>
      <c r="AD390" s="19" t="n"/>
      <c r="AE390" s="21" t="n"/>
      <c r="AF390" s="22">
        <f>IF(N390="","",N390*AE390)</f>
        <v/>
      </c>
      <c r="AG390" s="19" t="n"/>
      <c r="AH390" s="19" t="n"/>
      <c r="AI390" s="19" t="n"/>
      <c r="AJ390" s="19" t="n"/>
      <c r="AK390" s="19" t="n"/>
      <c r="AL390" s="19" t="n"/>
      <c r="AM390" s="18" t="n"/>
      <c r="AN390" s="23" t="inlineStr">
        <is>
          <t>Flache Hirschköpfe aus Sperrholz stehen unter NU04-01.</t>
        </is>
      </c>
    </row>
    <row r="391" ht="98.8" customHeight="1">
      <c r="A391" s="16" t="n"/>
      <c r="B391" s="16" t="inlineStr">
        <is>
          <t>BE10-05</t>
        </is>
      </c>
      <c r="C391" s="16" t="inlineStr">
        <is>
          <t>BE10</t>
        </is>
      </c>
      <c r="D391" s="16" t="inlineStr">
        <is>
          <t>Büro und Besprechung</t>
        </is>
      </c>
      <c r="E391" s="16" t="inlineStr">
        <is>
          <t>Schalenstuhl weiß mit Holzbeinen</t>
        </is>
      </c>
      <c r="F391" s="17" t="n">
        <v>10</v>
      </c>
      <c r="G391" s="18" t="inlineStr">
        <is>
          <t>Stuhl mit weißer Kunststoff-Sitzschale auf konischen Beinen aus hellem Holz mit schwarzer Drahtstrebe. Kein Original: Das Etikett an der Unterseite nennt P and N Homewares Ltd, Leicester, Item No. EC101.</t>
        </is>
      </c>
      <c r="H391" s="16" t="inlineStr">
        <is>
          <t>Möbel</t>
        </is>
      </c>
      <c r="I391" s="16" t="n"/>
      <c r="J391" s="16" t="inlineStr">
        <is>
          <t>B</t>
        </is>
      </c>
      <c r="K391" s="16" t="inlineStr">
        <is>
          <t>Stück</t>
        </is>
      </c>
      <c r="L391" s="19" t="n"/>
      <c r="M391" s="16" t="inlineStr">
        <is>
          <t>gut</t>
        </is>
      </c>
      <c r="N391" s="17" t="n"/>
      <c r="O391" s="20">
        <f>F391-IF(N391="",0,N391)</f>
        <v/>
      </c>
      <c r="P391" s="19" t="inlineStr">
        <is>
          <t>ja</t>
        </is>
      </c>
      <c r="Q391" s="19" t="n"/>
      <c r="R391" s="21" t="n"/>
      <c r="S391" s="21" t="n">
        <v>30</v>
      </c>
      <c r="T391" s="19" t="inlineStr">
        <is>
          <t>Fix</t>
        </is>
      </c>
      <c r="U391" s="19" t="inlineStr">
        <is>
          <t>ok</t>
        </is>
      </c>
      <c r="V391" s="22">
        <f>O391*S391</f>
        <v/>
      </c>
      <c r="W391" s="16" t="inlineStr">
        <is>
          <t>nur Abholung</t>
        </is>
      </c>
      <c r="X391" s="16" t="inlineStr">
        <is>
          <t>F-495</t>
        </is>
      </c>
      <c r="Y391" s="19" t="inlineStr">
        <is>
          <t>ja</t>
        </is>
      </c>
      <c r="Z391" s="19" t="inlineStr">
        <is>
          <t>verfügbar</t>
        </is>
      </c>
      <c r="AA391" s="19" t="n"/>
      <c r="AB391" s="19" t="n"/>
      <c r="AC391" s="19" t="n"/>
      <c r="AD391" s="19" t="n"/>
      <c r="AE391" s="21" t="n"/>
      <c r="AF391" s="22">
        <f>IF(N391="","",N391*AE391)</f>
        <v/>
      </c>
      <c r="AG391" s="19" t="n"/>
      <c r="AH391" s="19" t="n"/>
      <c r="AI391" s="19" t="n"/>
      <c r="AJ391" s="19" t="n"/>
      <c r="AK391" s="19" t="n"/>
      <c r="AL391" s="19" t="n"/>
      <c r="AM391" s="18" t="n"/>
      <c r="AN391" s="23" t="inlineStr">
        <is>
          <t>Das Etikett ist auf Foto F-496 zu sehen.</t>
        </is>
      </c>
    </row>
    <row r="392" ht="98.8" customHeight="1">
      <c r="A392" s="16" t="n"/>
      <c r="B392" s="16" t="inlineStr">
        <is>
          <t>BE10-06</t>
        </is>
      </c>
      <c r="C392" s="16" t="inlineStr">
        <is>
          <t>BE10</t>
        </is>
      </c>
      <c r="D392" s="16" t="inlineStr">
        <is>
          <t>Büro und Besprechung</t>
        </is>
      </c>
      <c r="E392" s="16" t="inlineStr">
        <is>
          <t>Acrylbild abstrakt, schwarz-weiß-beige, großformatig</t>
        </is>
      </c>
      <c r="F392" s="17" t="n">
        <v>1</v>
      </c>
      <c r="G392" s="18" t="inlineStr">
        <is>
          <t>Acryl auf Leinwand im Querformat: breite Pinselzüge und Spachtelflächen in Schwarz, Weiß, Grau und Beige. Eigenarbeit einer Privatperson</t>
        </is>
      </c>
      <c r="H392" s="16" t="inlineStr">
        <is>
          <t>Kunst</t>
        </is>
      </c>
      <c r="I392" s="16" t="n"/>
      <c r="J392" s="16" t="inlineStr">
        <is>
          <t>B</t>
        </is>
      </c>
      <c r="K392" s="16" t="inlineStr">
        <is>
          <t>Stück</t>
        </is>
      </c>
      <c r="L392" s="19" t="n"/>
      <c r="M392" s="16" t="inlineStr">
        <is>
          <t>gut</t>
        </is>
      </c>
      <c r="N392" s="17" t="n"/>
      <c r="O392" s="20">
        <f>F392-IF(N392="",0,N392)</f>
        <v/>
      </c>
      <c r="P392" s="19" t="inlineStr">
        <is>
          <t>ja</t>
        </is>
      </c>
      <c r="Q392" s="19" t="n"/>
      <c r="R392" s="21" t="n"/>
      <c r="S392" s="21" t="n">
        <v>180</v>
      </c>
      <c r="T392" s="19" t="inlineStr">
        <is>
          <t>Fix</t>
        </is>
      </c>
      <c r="U392" s="19" t="inlineStr">
        <is>
          <t>ok</t>
        </is>
      </c>
      <c r="V392" s="22">
        <f>O392*S392</f>
        <v/>
      </c>
      <c r="W392" s="16" t="inlineStr">
        <is>
          <t>nur Abholung</t>
        </is>
      </c>
      <c r="X392" s="16" t="inlineStr">
        <is>
          <t>F-497</t>
        </is>
      </c>
      <c r="Y392" s="19" t="inlineStr">
        <is>
          <t>ja</t>
        </is>
      </c>
      <c r="Z392" s="19" t="inlineStr">
        <is>
          <t>verfügbar</t>
        </is>
      </c>
      <c r="AA392" s="19" t="n"/>
      <c r="AB392" s="19" t="n"/>
      <c r="AC392" s="19" t="n"/>
      <c r="AD392" s="19" t="n"/>
      <c r="AE392" s="21" t="n"/>
      <c r="AF392" s="22">
        <f>IF(N392="","",N392*AE392)</f>
        <v/>
      </c>
      <c r="AG392" s="19" t="n"/>
      <c r="AH392" s="19" t="n"/>
      <c r="AI392" s="19" t="n"/>
      <c r="AJ392" s="19" t="n"/>
      <c r="AK392" s="19" t="n"/>
      <c r="AL392" s="19" t="n"/>
      <c r="AM392" s="18" t="n"/>
      <c r="AN392" s="23" t="n"/>
    </row>
    <row r="393" ht="98.8" customHeight="1">
      <c r="A393" s="16" t="n"/>
      <c r="B393" s="16" t="inlineStr">
        <is>
          <t>BE10-07</t>
        </is>
      </c>
      <c r="C393" s="16" t="inlineStr">
        <is>
          <t>BE10</t>
        </is>
      </c>
      <c r="D393" s="16" t="inlineStr">
        <is>
          <t>Büro und Besprechung</t>
        </is>
      </c>
      <c r="E393" s="16" t="inlineStr">
        <is>
          <t>Flipchart fahrbar mit Papierrolle</t>
        </is>
      </c>
      <c r="F393" s="17" t="n">
        <v>1</v>
      </c>
      <c r="G393" s="18" t="inlineStr">
        <is>
          <t>Flipchart auf einem Standfuß mit weißer Säule, mit eingehängter Papierrolle. Aufdruck am unteren Rand der Rolle: Staufen.</t>
        </is>
      </c>
      <c r="H393" s="16" t="inlineStr">
        <is>
          <t>Büro</t>
        </is>
      </c>
      <c r="I393" s="16" t="n"/>
      <c r="J393" s="16" t="inlineStr">
        <is>
          <t>C</t>
        </is>
      </c>
      <c r="K393" s="16" t="inlineStr">
        <is>
          <t>Stück</t>
        </is>
      </c>
      <c r="L393" s="19" t="n"/>
      <c r="M393" s="16" t="inlineStr">
        <is>
          <t>gut</t>
        </is>
      </c>
      <c r="N393" s="17" t="n"/>
      <c r="O393" s="20">
        <f>F393-IF(N393="",0,N393)</f>
        <v/>
      </c>
      <c r="P393" s="19" t="inlineStr">
        <is>
          <t>entfällt</t>
        </is>
      </c>
      <c r="Q393" s="19" t="n"/>
      <c r="R393" s="21" t="n"/>
      <c r="S393" s="21" t="n">
        <v>90</v>
      </c>
      <c r="T393" s="19" t="inlineStr">
        <is>
          <t>Fix</t>
        </is>
      </c>
      <c r="U393" s="19" t="n"/>
      <c r="V393" s="22">
        <f>O393*S393</f>
        <v/>
      </c>
      <c r="W393" s="16" t="inlineStr">
        <is>
          <t>nur Abholung</t>
        </is>
      </c>
      <c r="X393" s="16" t="inlineStr">
        <is>
          <t>F-499</t>
        </is>
      </c>
      <c r="Y393" s="19" t="inlineStr">
        <is>
          <t>ja</t>
        </is>
      </c>
      <c r="Z393" s="19" t="inlineStr">
        <is>
          <t>verfügbar</t>
        </is>
      </c>
      <c r="AA393" s="19" t="n"/>
      <c r="AB393" s="19" t="n"/>
      <c r="AC393" s="19" t="n"/>
      <c r="AD393" s="19" t="n"/>
      <c r="AE393" s="21" t="n"/>
      <c r="AF393" s="22">
        <f>IF(N393="","",N393*AE393)</f>
        <v/>
      </c>
      <c r="AG393" s="19" t="n"/>
      <c r="AH393" s="19" t="n"/>
      <c r="AI393" s="19" t="n"/>
      <c r="AJ393" s="19" t="n"/>
      <c r="AK393" s="19" t="n"/>
      <c r="AL393" s="19" t="n"/>
      <c r="AM393" s="18" t="n"/>
      <c r="AN393" s="23" t="n"/>
    </row>
    <row r="394" ht="98.8" customHeight="1">
      <c r="A394" s="16" t="n"/>
      <c r="B394" s="16" t="inlineStr">
        <is>
          <t>BE10-08</t>
        </is>
      </c>
      <c r="C394" s="16" t="inlineStr">
        <is>
          <t>BE10</t>
        </is>
      </c>
      <c r="D394" s="16" t="inlineStr">
        <is>
          <t>Büro und Besprechung</t>
        </is>
      </c>
      <c r="E394" s="16" t="inlineStr">
        <is>
          <t>Eckschreibtisch weiß</t>
        </is>
      </c>
      <c r="F394" s="17" t="n">
        <v>1</v>
      </c>
      <c r="G394" s="18" t="inlineStr">
        <is>
          <t>Eckschreibtisch mit weißer Platte und ausgeschnittener Vorderkante auf weißem Metallgestell mit Säulenfüßen.</t>
        </is>
      </c>
      <c r="H394" s="16" t="inlineStr">
        <is>
          <t>Büro</t>
        </is>
      </c>
      <c r="I394" s="16" t="n"/>
      <c r="J394" s="16" t="inlineStr">
        <is>
          <t>B</t>
        </is>
      </c>
      <c r="K394" s="16" t="inlineStr">
        <is>
          <t>Stück</t>
        </is>
      </c>
      <c r="L394" s="19" t="n"/>
      <c r="M394" s="16" t="inlineStr">
        <is>
          <t>gebraucht</t>
        </is>
      </c>
      <c r="N394" s="17" t="n"/>
      <c r="O394" s="20">
        <f>F394-IF(N394="",0,N394)</f>
        <v/>
      </c>
      <c r="P394" s="19" t="inlineStr">
        <is>
          <t>ja</t>
        </is>
      </c>
      <c r="Q394" s="19" t="n"/>
      <c r="R394" s="21" t="n"/>
      <c r="S394" s="21" t="n">
        <v>150</v>
      </c>
      <c r="T394" s="19" t="inlineStr">
        <is>
          <t>Fix</t>
        </is>
      </c>
      <c r="U394" s="19" t="inlineStr">
        <is>
          <t>ok</t>
        </is>
      </c>
      <c r="V394" s="22">
        <f>O394*S394</f>
        <v/>
      </c>
      <c r="W394" s="16" t="inlineStr">
        <is>
          <t>nur Abholung</t>
        </is>
      </c>
      <c r="X394" s="16" t="inlineStr">
        <is>
          <t>F-500</t>
        </is>
      </c>
      <c r="Y394" s="19" t="inlineStr">
        <is>
          <t>ja</t>
        </is>
      </c>
      <c r="Z394" s="19" t="inlineStr">
        <is>
          <t>verfügbar</t>
        </is>
      </c>
      <c r="AA394" s="19" t="n"/>
      <c r="AB394" s="19" t="n"/>
      <c r="AC394" s="19" t="n"/>
      <c r="AD394" s="19" t="n"/>
      <c r="AE394" s="21" t="n"/>
      <c r="AF394" s="22">
        <f>IF(N394="","",N394*AE394)</f>
        <v/>
      </c>
      <c r="AG394" s="19" t="n"/>
      <c r="AH394" s="19" t="n"/>
      <c r="AI394" s="19" t="n"/>
      <c r="AJ394" s="19" t="n"/>
      <c r="AK394" s="19" t="n"/>
      <c r="AL394" s="19" t="n"/>
      <c r="AM394" s="18" t="n"/>
      <c r="AN394" s="23" t="inlineStr">
        <is>
          <t>Das Post-it ist auf Foto F-501 zu lesen.</t>
        </is>
      </c>
    </row>
    <row r="395" ht="98.8" customHeight="1">
      <c r="A395" s="16" t="n"/>
      <c r="B395" s="16" t="inlineStr">
        <is>
          <t>TE02-07</t>
        </is>
      </c>
      <c r="C395" s="16" t="inlineStr">
        <is>
          <t>TE02</t>
        </is>
      </c>
      <c r="D395" s="16" t="inlineStr">
        <is>
          <t>Dachterrasse</t>
        </is>
      </c>
      <c r="E395" s="16" t="inlineStr">
        <is>
          <t>KidKraft Kinder-Strandliege mit Sonnendach</t>
        </is>
      </c>
      <c r="F395" s="17" t="n">
        <v>1</v>
      </c>
      <c r="G395" s="18" t="inlineStr">
        <is>
          <t>Liege für Kinder aus lasiertem Holz mit Lattenrost, hochgestellter Rückenlehne, Sonnendach aus grauem Stoff und einer Mittelkonsole mit zwei Bechereinsätzen. Das Holz ist wettergrau, der Stoff verschmutzt.</t>
        </is>
      </c>
      <c r="H395" s="16" t="inlineStr">
        <is>
          <t>Garten</t>
        </is>
      </c>
      <c r="I395" s="16" t="n"/>
      <c r="J395" s="16" t="inlineStr">
        <is>
          <t>C</t>
        </is>
      </c>
      <c r="K395" s="16" t="inlineStr">
        <is>
          <t>Stück</t>
        </is>
      </c>
      <c r="L395" s="19" t="n"/>
      <c r="M395" s="16" t="inlineStr">
        <is>
          <t>gebraucht</t>
        </is>
      </c>
      <c r="N395" s="17" t="n"/>
      <c r="O395" s="20">
        <f>F395-IF(N395="",0,N395)</f>
        <v/>
      </c>
      <c r="P395" s="19" t="inlineStr">
        <is>
          <t>ja</t>
        </is>
      </c>
      <c r="Q395" s="19" t="n"/>
      <c r="R395" s="21" t="n"/>
      <c r="S395" s="21" t="n">
        <v>45</v>
      </c>
      <c r="T395" s="19" t="inlineStr">
        <is>
          <t>Fix</t>
        </is>
      </c>
      <c r="U395" s="19" t="inlineStr">
        <is>
          <t>ok</t>
        </is>
      </c>
      <c r="V395" s="22">
        <f>O395*S395</f>
        <v/>
      </c>
      <c r="W395" s="16" t="inlineStr">
        <is>
          <t>nur Abholung</t>
        </is>
      </c>
      <c r="X395" s="16" t="inlineStr">
        <is>
          <t>F-504</t>
        </is>
      </c>
      <c r="Y395" s="19" t="inlineStr">
        <is>
          <t>ja</t>
        </is>
      </c>
      <c r="Z395" s="19" t="inlineStr">
        <is>
          <t>verfügbar</t>
        </is>
      </c>
      <c r="AA395" s="19" t="inlineStr">
        <is>
          <t>KidKraft</t>
        </is>
      </c>
      <c r="AB395" s="19" t="inlineStr">
        <is>
          <t>Außenbereich</t>
        </is>
      </c>
      <c r="AC395" s="19" t="n"/>
      <c r="AD395" s="19" t="n"/>
      <c r="AE395" s="21" t="n"/>
      <c r="AF395" s="22">
        <f>IF(N395="","",N395*AE395)</f>
        <v/>
      </c>
      <c r="AG395" s="19" t="n"/>
      <c r="AH395" s="19" t="n"/>
      <c r="AI395" s="19" t="n"/>
      <c r="AJ395" s="19" t="n"/>
      <c r="AK395" s="19" t="n"/>
      <c r="AL395" s="19" t="n"/>
      <c r="AM395" s="18" t="n"/>
      <c r="AN395" s="23" t="n"/>
    </row>
    <row r="396" ht="98.8" customHeight="1">
      <c r="A396" s="16" t="n"/>
      <c r="B396" s="16" t="inlineStr">
        <is>
          <t>TE02-08</t>
        </is>
      </c>
      <c r="C396" s="16" t="inlineStr">
        <is>
          <t>TE02</t>
        </is>
      </c>
      <c r="D396" s="16" t="inlineStr">
        <is>
          <t>Dachterrasse</t>
        </is>
      </c>
      <c r="E396" s="16" t="inlineStr">
        <is>
          <t>IKEA Skarpö Sessel weiß</t>
        </is>
      </c>
      <c r="F396" s="17" t="n">
        <v>4</v>
      </c>
      <c r="G396" s="18" t="inlineStr">
        <is>
          <t>Gartensessel IKEA Skarpö, Entwurf Magnus Elebäck: weißer Kunststoff in einem Stück, stapelbar. Etikett an der Unterseite: Skarpö, 702.341.85, 18809.</t>
        </is>
      </c>
      <c r="H396" s="16" t="inlineStr">
        <is>
          <t>Garten</t>
        </is>
      </c>
      <c r="I396" s="16" t="n"/>
      <c r="J396" s="16" t="inlineStr">
        <is>
          <t>C</t>
        </is>
      </c>
      <c r="K396" s="16" t="inlineStr">
        <is>
          <t>Stück</t>
        </is>
      </c>
      <c r="L396" s="19" t="n"/>
      <c r="M396" s="16" t="inlineStr">
        <is>
          <t>gebraucht</t>
        </is>
      </c>
      <c r="N396" s="17" t="n"/>
      <c r="O396" s="20">
        <f>F396-IF(N396="",0,N396)</f>
        <v/>
      </c>
      <c r="P396" s="19" t="inlineStr">
        <is>
          <t>ja</t>
        </is>
      </c>
      <c r="Q396" s="19" t="n"/>
      <c r="R396" s="21" t="n"/>
      <c r="S396" s="21" t="n">
        <v>25</v>
      </c>
      <c r="T396" s="19" t="inlineStr">
        <is>
          <t>Fix</t>
        </is>
      </c>
      <c r="U396" s="19" t="inlineStr">
        <is>
          <t>ok</t>
        </is>
      </c>
      <c r="V396" s="22">
        <f>O396*S396</f>
        <v/>
      </c>
      <c r="W396" s="16" t="inlineStr">
        <is>
          <t>nur Abholung</t>
        </is>
      </c>
      <c r="X396" s="16" t="inlineStr">
        <is>
          <t>F-506</t>
        </is>
      </c>
      <c r="Y396" s="19" t="inlineStr">
        <is>
          <t>ja</t>
        </is>
      </c>
      <c r="Z396" s="19" t="inlineStr">
        <is>
          <t>verfügbar</t>
        </is>
      </c>
      <c r="AA396" s="19" t="inlineStr">
        <is>
          <t>IKEA</t>
        </is>
      </c>
      <c r="AB396" s="19" t="inlineStr">
        <is>
          <t>Außenbereich</t>
        </is>
      </c>
      <c r="AC396" s="19" t="n"/>
      <c r="AD396" s="19" t="n"/>
      <c r="AE396" s="21" t="n"/>
      <c r="AF396" s="22">
        <f>IF(N396="","",N396*AE396)</f>
        <v/>
      </c>
      <c r="AG396" s="19" t="n"/>
      <c r="AH396" s="19" t="n"/>
      <c r="AI396" s="19" t="n"/>
      <c r="AJ396" s="19" t="n"/>
      <c r="AK396" s="19" t="n"/>
      <c r="AL396" s="19" t="n"/>
      <c r="AM396" s="18" t="n"/>
      <c r="AN396" s="23" t="inlineStr">
        <is>
          <t>Das Etikett ist auf Foto F-505 zu sehen.</t>
        </is>
      </c>
    </row>
    <row r="397" ht="98.8" customHeight="1">
      <c r="A397" s="16" t="n"/>
      <c r="B397" s="16" t="inlineStr">
        <is>
          <t>TE02-09</t>
        </is>
      </c>
      <c r="C397" s="16" t="inlineStr">
        <is>
          <t>TE02</t>
        </is>
      </c>
      <c r="D397" s="16" t="inlineStr">
        <is>
          <t>Dachterrasse</t>
        </is>
      </c>
      <c r="E397" s="16" t="inlineStr">
        <is>
          <t>IKEA Mammut Kinderstuhl rot</t>
        </is>
      </c>
      <c r="F397" s="17" t="n">
        <v>20</v>
      </c>
      <c r="G397" s="18" t="inlineStr">
        <is>
          <t>Kinderstuhl IKEA Mammut aus rotem Kunststoff mit runden Beinen und breiter Rückenlehne, für drinnen und draußen.</t>
        </is>
      </c>
      <c r="H397" s="16" t="inlineStr">
        <is>
          <t>Garten</t>
        </is>
      </c>
      <c r="I397" s="16" t="inlineStr">
        <is>
          <t>TE02-16</t>
        </is>
      </c>
      <c r="J397" s="16" t="inlineStr">
        <is>
          <t>C</t>
        </is>
      </c>
      <c r="K397" s="16" t="inlineStr">
        <is>
          <t>Stück</t>
        </is>
      </c>
      <c r="L397" s="19" t="n"/>
      <c r="M397" s="16" t="inlineStr">
        <is>
          <t>gebraucht</t>
        </is>
      </c>
      <c r="N397" s="17" t="n">
        <v>3</v>
      </c>
      <c r="O397" s="20">
        <f>F397-IF(N397="",0,N397)</f>
        <v/>
      </c>
      <c r="P397" s="19" t="inlineStr">
        <is>
          <t>ja</t>
        </is>
      </c>
      <c r="Q397" s="19" t="n"/>
      <c r="R397" s="21" t="n"/>
      <c r="S397" s="21" t="n">
        <v>12</v>
      </c>
      <c r="T397" s="19" t="inlineStr">
        <is>
          <t>Fix</t>
        </is>
      </c>
      <c r="U397" s="19" t="inlineStr">
        <is>
          <t>ok</t>
        </is>
      </c>
      <c r="V397" s="22">
        <f>O397*S397</f>
        <v/>
      </c>
      <c r="W397" s="16" t="inlineStr">
        <is>
          <t>nur Abholung</t>
        </is>
      </c>
      <c r="X397" s="16" t="inlineStr">
        <is>
          <t>F-507</t>
        </is>
      </c>
      <c r="Y397" s="19" t="inlineStr">
        <is>
          <t>ja</t>
        </is>
      </c>
      <c r="Z397" s="19" t="inlineStr">
        <is>
          <t>teilverkauft</t>
        </is>
      </c>
      <c r="AA397" s="19" t="inlineStr">
        <is>
          <t>IKEA</t>
        </is>
      </c>
      <c r="AB397" s="19" t="inlineStr">
        <is>
          <t>Außenbereich</t>
        </is>
      </c>
      <c r="AC397" s="19" t="inlineStr">
        <is>
          <t>Webkatalog</t>
        </is>
      </c>
      <c r="AD397" s="19" t="n"/>
      <c r="AE397" s="21" t="n">
        <v>12</v>
      </c>
      <c r="AF397" s="22">
        <f>IF(N397="","",N397*AE397)</f>
        <v/>
      </c>
      <c r="AG397" s="19" t="inlineStr">
        <is>
          <t>16.10.2026</t>
        </is>
      </c>
      <c r="AH397" s="19" t="inlineStr">
        <is>
          <t>Seltmann Felix</t>
        </is>
      </c>
      <c r="AI397" s="19" t="inlineStr">
        <is>
          <t>4000130</t>
        </is>
      </c>
      <c r="AJ397" s="19" t="inlineStr">
        <is>
          <t>bezahlt</t>
        </is>
      </c>
      <c r="AK397" s="19" t="n"/>
      <c r="AL397" s="19" t="inlineStr">
        <is>
          <t>20.10.2026 09:00</t>
        </is>
      </c>
      <c r="AM397" s="18" t="inlineStr">
        <is>
          <t>10 Stück guter Zustand; 10 Stück gebraucht. Insgesamt  68 Mammut-Kinderstühle in 5 Farben;</t>
        </is>
      </c>
      <c r="AN397" s="23" t="inlineStr">
        <is>
          <t>Zusammengefasste Position aus zwei Nummern desselben Raums – Post-it-Nummer: TE02-16. Frueherer Mengenhinweis: 20 Stühle insgesamt. Zehn davon sind in gutem Zustand (auf dem Erfassungsblatt TE02-09), zehn weitere sind gebraucht (dort TE02-16) und auf Foto F-514 gestapelt zu sehen. Insgesamt stehen 68 Mammut-Kinderstühle zum Verkauf: 20 rot (TE02-09), 20 weiß (TE02-13 und GA01-06), 16 grün (TE02-10 und NU02-14), 6 rosa (TE02-14, GA01-08 und NU02-14) und 6 blau (GA01-07). Sie stehen als eigene Positionen, weil Zustand und Standort sich unterscheiden.</t>
        </is>
      </c>
    </row>
    <row r="398" ht="98.8" customHeight="1">
      <c r="A398" s="16" t="n"/>
      <c r="B398" s="16" t="inlineStr">
        <is>
          <t>TE02-10</t>
        </is>
      </c>
      <c r="C398" s="16" t="inlineStr">
        <is>
          <t>TE02</t>
        </is>
      </c>
      <c r="D398" s="16" t="inlineStr">
        <is>
          <t>Dachterrasse</t>
        </is>
      </c>
      <c r="E398" s="16" t="inlineStr">
        <is>
          <t>IKEA Mammut Kinderstuhl grün</t>
        </is>
      </c>
      <c r="F398" s="17" t="n">
        <v>15</v>
      </c>
      <c r="G398" s="18" t="inlineStr">
        <is>
          <t>Kinderstuhl IKEA Mammut aus grünem Kunststoff. Die Stühle standen lange im Freien: Farbe ausgeblichen, Oberflächen stumpf und stark verkratzt.</t>
        </is>
      </c>
      <c r="H398" s="16" t="inlineStr">
        <is>
          <t>Garten</t>
        </is>
      </c>
      <c r="I398" s="16" t="n"/>
      <c r="J398" s="16" t="inlineStr">
        <is>
          <t>C</t>
        </is>
      </c>
      <c r="K398" s="16" t="inlineStr">
        <is>
          <t>Stück</t>
        </is>
      </c>
      <c r="L398" s="19" t="n"/>
      <c r="M398" s="16" t="inlineStr">
        <is>
          <t>stark gebraucht</t>
        </is>
      </c>
      <c r="N398" s="17" t="n"/>
      <c r="O398" s="20">
        <f>F398-IF(N398="",0,N398)</f>
        <v/>
      </c>
      <c r="P398" s="19" t="inlineStr">
        <is>
          <t>ja</t>
        </is>
      </c>
      <c r="Q398" s="19" t="n"/>
      <c r="R398" s="21" t="n"/>
      <c r="S398" s="21" t="n">
        <v>5</v>
      </c>
      <c r="T398" s="19" t="inlineStr">
        <is>
          <t>Fix</t>
        </is>
      </c>
      <c r="U398" s="19" t="inlineStr">
        <is>
          <t>ok</t>
        </is>
      </c>
      <c r="V398" s="22">
        <f>O398*S398</f>
        <v/>
      </c>
      <c r="W398" s="16" t="inlineStr">
        <is>
          <t>nur Abholung</t>
        </is>
      </c>
      <c r="X398" s="16" t="inlineStr">
        <is>
          <t>F-508</t>
        </is>
      </c>
      <c r="Y398" s="19" t="inlineStr">
        <is>
          <t>ja</t>
        </is>
      </c>
      <c r="Z398" s="19" t="inlineStr">
        <is>
          <t>verfügbar</t>
        </is>
      </c>
      <c r="AA398" s="19" t="inlineStr">
        <is>
          <t>IKEA</t>
        </is>
      </c>
      <c r="AB398" s="19" t="inlineStr">
        <is>
          <t>Außenbereich</t>
        </is>
      </c>
      <c r="AC398" s="19" t="n"/>
      <c r="AD398" s="19" t="n"/>
      <c r="AE398" s="21" t="n"/>
      <c r="AF398" s="22">
        <f>IF(N398="","",N398*AE398)</f>
        <v/>
      </c>
      <c r="AG398" s="19" t="n"/>
      <c r="AH398" s="19" t="n"/>
      <c r="AI398" s="19" t="n"/>
      <c r="AJ398" s="19" t="n"/>
      <c r="AK398" s="19" t="n"/>
      <c r="AL398" s="19" t="n"/>
      <c r="AM398" s="18" t="inlineStr">
        <is>
          <t>stark verwittert; Insgesamt 68 Mammut-Kinderstühle in 5 Farben; eigene Positionen, da unterschiedlicher Zustand</t>
        </is>
      </c>
      <c r="AN398" s="23" t="inlineStr">
        <is>
          <t>Insgesamt stehen 68 Mammut-Kinderstühle zum Verkauf: 20 rot (TE02-09), 20 weiß (TE02-13 und GA01-06), 16 grün (TE02-10 und NU02-14), 6 rosa (TE02-14, GA01-08 und NU02-14) und 6 blau (GA01-07).</t>
        </is>
      </c>
    </row>
    <row r="399" ht="98.8" customHeight="1">
      <c r="A399" s="16" t="n"/>
      <c r="B399" s="16" t="inlineStr">
        <is>
          <t>TE02-11</t>
        </is>
      </c>
      <c r="C399" s="16" t="inlineStr">
        <is>
          <t>TE02</t>
        </is>
      </c>
      <c r="D399" s="16" t="inlineStr">
        <is>
          <t>Dachterrasse</t>
        </is>
      </c>
      <c r="E399" s="16" t="inlineStr">
        <is>
          <t>IKEA Mammut Kindertisch grün, rund</t>
        </is>
      </c>
      <c r="F399" s="17" t="n">
        <v>2</v>
      </c>
      <c r="G399" s="18" t="inlineStr">
        <is>
          <t>Runder Kindertisch IKEA Mammut aus grünem Kunststoff auf drei konischen Beinen.</t>
        </is>
      </c>
      <c r="H399" s="16" t="inlineStr">
        <is>
          <t>Garten</t>
        </is>
      </c>
      <c r="I399" s="16" t="n"/>
      <c r="J399" s="16" t="inlineStr">
        <is>
          <t>C</t>
        </is>
      </c>
      <c r="K399" s="16" t="inlineStr">
        <is>
          <t>Stück</t>
        </is>
      </c>
      <c r="L399" s="19" t="n"/>
      <c r="M399" s="16" t="inlineStr">
        <is>
          <t>stark gebraucht</t>
        </is>
      </c>
      <c r="N399" s="17" t="n"/>
      <c r="O399" s="20">
        <f>F399-IF(N399="",0,N399)</f>
        <v/>
      </c>
      <c r="P399" s="19" t="inlineStr">
        <is>
          <t>ja</t>
        </is>
      </c>
      <c r="Q399" s="19" t="n"/>
      <c r="R399" s="21" t="n"/>
      <c r="S399" s="21" t="n">
        <v>15</v>
      </c>
      <c r="T399" s="19" t="inlineStr">
        <is>
          <t>Fix</t>
        </is>
      </c>
      <c r="U399" s="19" t="inlineStr">
        <is>
          <t>ok</t>
        </is>
      </c>
      <c r="V399" s="22">
        <f>O399*S399</f>
        <v/>
      </c>
      <c r="W399" s="16" t="inlineStr">
        <is>
          <t>nur Abholung</t>
        </is>
      </c>
      <c r="X399" s="16" t="inlineStr">
        <is>
          <t>F-509</t>
        </is>
      </c>
      <c r="Y399" s="19" t="inlineStr">
        <is>
          <t>ja</t>
        </is>
      </c>
      <c r="Z399" s="19" t="inlineStr">
        <is>
          <t>verfügbar</t>
        </is>
      </c>
      <c r="AA399" s="19" t="inlineStr">
        <is>
          <t>IKEA</t>
        </is>
      </c>
      <c r="AB399" s="19" t="inlineStr">
        <is>
          <t>Außenbereich</t>
        </is>
      </c>
      <c r="AC399" s="19" t="n"/>
      <c r="AD399" s="19" t="n"/>
      <c r="AE399" s="21" t="n"/>
      <c r="AF399" s="22">
        <f>IF(N399="","",N399*AE399)</f>
        <v/>
      </c>
      <c r="AG399" s="19" t="n"/>
      <c r="AH399" s="19" t="n"/>
      <c r="AI399" s="19" t="n"/>
      <c r="AJ399" s="19" t="n"/>
      <c r="AK399" s="19" t="n"/>
      <c r="AL399" s="19" t="n"/>
      <c r="AM399" s="18" t="n"/>
      <c r="AN399" s="23" t="n"/>
    </row>
    <row r="400" ht="98.8" customHeight="1">
      <c r="A400" s="16" t="n"/>
      <c r="B400" s="16" t="inlineStr">
        <is>
          <t>TE02-12</t>
        </is>
      </c>
      <c r="C400" s="16" t="inlineStr">
        <is>
          <t>TE02</t>
        </is>
      </c>
      <c r="D400" s="16" t="inlineStr">
        <is>
          <t>Dachterrasse</t>
        </is>
      </c>
      <c r="E400" s="16" t="inlineStr">
        <is>
          <t>IKEA Mammut Kindertisch grün, rund, stark verwittert</t>
        </is>
      </c>
      <c r="F400" s="17" t="n">
        <v>2</v>
      </c>
      <c r="G400" s="18" t="inlineStr">
        <is>
          <t>Runder Kindertisch IKEA Mammut aus grünem Kunststoff. Die Platte ist vom Wetter ausgebleicht und großflächig grau verfärbt.</t>
        </is>
      </c>
      <c r="H400" s="16" t="inlineStr">
        <is>
          <t>Garten</t>
        </is>
      </c>
      <c r="I400" s="16" t="n"/>
      <c r="J400" s="16" t="inlineStr">
        <is>
          <t>C</t>
        </is>
      </c>
      <c r="K400" s="16" t="inlineStr">
        <is>
          <t>Stück</t>
        </is>
      </c>
      <c r="L400" s="19" t="n"/>
      <c r="M400" s="16" t="inlineStr">
        <is>
          <t>stark gebraucht</t>
        </is>
      </c>
      <c r="N400" s="17" t="n"/>
      <c r="O400" s="20">
        <f>F400-IF(N400="",0,N400)</f>
        <v/>
      </c>
      <c r="P400" s="19" t="inlineStr">
        <is>
          <t>ja</t>
        </is>
      </c>
      <c r="Q400" s="19" t="n"/>
      <c r="R400" s="21" t="n"/>
      <c r="S400" s="21" t="n">
        <v>10</v>
      </c>
      <c r="T400" s="19" t="inlineStr">
        <is>
          <t>Fix</t>
        </is>
      </c>
      <c r="U400" s="19" t="inlineStr">
        <is>
          <t>ok</t>
        </is>
      </c>
      <c r="V400" s="22">
        <f>O400*S400</f>
        <v/>
      </c>
      <c r="W400" s="16" t="inlineStr">
        <is>
          <t>nur Abholung</t>
        </is>
      </c>
      <c r="X400" s="16" t="inlineStr">
        <is>
          <t>F-510</t>
        </is>
      </c>
      <c r="Y400" s="19" t="inlineStr">
        <is>
          <t>ja</t>
        </is>
      </c>
      <c r="Z400" s="19" t="inlineStr">
        <is>
          <t>verfügbar</t>
        </is>
      </c>
      <c r="AA400" s="19" t="inlineStr">
        <is>
          <t>IKEA</t>
        </is>
      </c>
      <c r="AB400" s="19" t="inlineStr">
        <is>
          <t>Außenbereich</t>
        </is>
      </c>
      <c r="AC400" s="19" t="n"/>
      <c r="AD400" s="19" t="n"/>
      <c r="AE400" s="21" t="n"/>
      <c r="AF400" s="22">
        <f>IF(N400="","",N400*AE400)</f>
        <v/>
      </c>
      <c r="AG400" s="19" t="n"/>
      <c r="AH400" s="19" t="n"/>
      <c r="AI400" s="19" t="n"/>
      <c r="AJ400" s="19" t="n"/>
      <c r="AK400" s="19" t="n"/>
      <c r="AL400" s="19" t="n"/>
      <c r="AM400" s="18" t="n"/>
      <c r="AN400" s="23" t="inlineStr">
        <is>
          <t>Weniger stark bewitterte Tische gleicher Bauart stehen unter TE02-11.</t>
        </is>
      </c>
    </row>
    <row r="401" ht="98.8" customHeight="1">
      <c r="A401" s="16" t="n"/>
      <c r="B401" s="16" t="inlineStr">
        <is>
          <t>TE02-13</t>
        </is>
      </c>
      <c r="C401" s="16" t="inlineStr">
        <is>
          <t>TE02</t>
        </is>
      </c>
      <c r="D401" s="16" t="inlineStr">
        <is>
          <t>Dachterrasse</t>
        </is>
      </c>
      <c r="E401" s="16" t="inlineStr">
        <is>
          <t>IKEA Mammut Kinderstuhl weiß</t>
        </is>
      </c>
      <c r="F401" s="17" t="n">
        <v>14</v>
      </c>
      <c r="G401" s="18" t="inlineStr">
        <is>
          <t>Kinderstuhl IKEA Mammut aus weißem Kunststoff mit runden Beinen und breiter Rückenlehne.</t>
        </is>
      </c>
      <c r="H401" s="16" t="inlineStr">
        <is>
          <t>Garten</t>
        </is>
      </c>
      <c r="I401" s="16" t="inlineStr">
        <is>
          <t>TE02-18</t>
        </is>
      </c>
      <c r="J401" s="16" t="inlineStr">
        <is>
          <t>C</t>
        </is>
      </c>
      <c r="K401" s="16" t="inlineStr">
        <is>
          <t>Stück</t>
        </is>
      </c>
      <c r="L401" s="19" t="n"/>
      <c r="M401" s="16" t="inlineStr">
        <is>
          <t>gebraucht</t>
        </is>
      </c>
      <c r="N401" s="17" t="n"/>
      <c r="O401" s="20">
        <f>F401-IF(N401="",0,N401)</f>
        <v/>
      </c>
      <c r="P401" s="19" t="inlineStr">
        <is>
          <t>ja</t>
        </is>
      </c>
      <c r="Q401" s="19" t="n"/>
      <c r="R401" s="21" t="n"/>
      <c r="S401" s="21" t="n">
        <v>10</v>
      </c>
      <c r="T401" s="19" t="inlineStr">
        <is>
          <t>Fix</t>
        </is>
      </c>
      <c r="U401" s="19" t="inlineStr">
        <is>
          <t>ok</t>
        </is>
      </c>
      <c r="V401" s="22">
        <f>O401*S401</f>
        <v/>
      </c>
      <c r="W401" s="16" t="inlineStr">
        <is>
          <t>nur Abholung</t>
        </is>
      </c>
      <c r="X401" s="16" t="inlineStr">
        <is>
          <t>F-511</t>
        </is>
      </c>
      <c r="Y401" s="19" t="inlineStr">
        <is>
          <t>ja</t>
        </is>
      </c>
      <c r="Z401" s="19" t="inlineStr">
        <is>
          <t>verfügbar</t>
        </is>
      </c>
      <c r="AA401" s="19" t="inlineStr">
        <is>
          <t>IKEA</t>
        </is>
      </c>
      <c r="AB401" s="19" t="inlineStr">
        <is>
          <t>Außenbereich</t>
        </is>
      </c>
      <c r="AC401" s="19" t="n"/>
      <c r="AD401" s="19" t="n"/>
      <c r="AE401" s="21" t="n"/>
      <c r="AF401" s="22">
        <f>IF(N401="","",N401*AE401)</f>
        <v/>
      </c>
      <c r="AG401" s="19" t="n"/>
      <c r="AH401" s="19" t="n"/>
      <c r="AI401" s="19" t="n"/>
      <c r="AJ401" s="19" t="n"/>
      <c r="AK401" s="19" t="n"/>
      <c r="AL401" s="19" t="n"/>
      <c r="AM401" s="18" t="inlineStr">
        <is>
          <t>Insgesamt 68 Mammut-Kinderstühle in 5 Farben; eigene Positionen, da unterschiedlicher Zustand und Farben</t>
        </is>
      </c>
      <c r="AN401" s="23" t="inlineStr">
        <is>
          <t>Zusammengefasste Position aus zwei Nummern desselben Raums – Post-it-Nummer: TE02-18. Frueherer Mengenhinweis: 14 Stühle insgesamt – abgebildet ist einer davon. Auf dem Erfassungsblatt stehen sie unter TE02-13 (5 Stück) und TE02-18 (9 Stück). Insgesamt stehen 68 Mammut-Kinderstühle zum Verkauf: 20 rot (TE02-09), 20 weiß (TE02-13 und GA01-06), 16 grün (TE02-10 und NU02-14), 6 rosa (TE02-14, GA01-08 und NU02-14) und 6 blau (GA01-07). Sie stehen als eigene Positionen, weil Zustand und Standort sich unterscheiden.</t>
        </is>
      </c>
    </row>
    <row r="402" ht="98.8" customHeight="1">
      <c r="A402" s="16" t="n"/>
      <c r="B402" s="16" t="inlineStr">
        <is>
          <t>TE02-14</t>
        </is>
      </c>
      <c r="C402" s="16" t="inlineStr">
        <is>
          <t>TE02</t>
        </is>
      </c>
      <c r="D402" s="16" t="inlineStr">
        <is>
          <t>Dachterrasse</t>
        </is>
      </c>
      <c r="E402" s="16" t="inlineStr">
        <is>
          <t>IKEA Mammut Kinderstuhl rosa</t>
        </is>
      </c>
      <c r="F402" s="17" t="n">
        <v>4</v>
      </c>
      <c r="G402" s="18" t="inlineStr">
        <is>
          <t>Kinderstuhl IKEA Mammut aus rosa Kunststoff, Farbe an Sitz und Lehne ausgeblichen.</t>
        </is>
      </c>
      <c r="H402" s="16" t="inlineStr">
        <is>
          <t>Garten</t>
        </is>
      </c>
      <c r="I402" s="16" t="n"/>
      <c r="J402" s="16" t="inlineStr">
        <is>
          <t>C</t>
        </is>
      </c>
      <c r="K402" s="16" t="inlineStr">
        <is>
          <t>Stück</t>
        </is>
      </c>
      <c r="L402" s="19" t="n"/>
      <c r="M402" s="16" t="inlineStr">
        <is>
          <t>gebraucht</t>
        </is>
      </c>
      <c r="N402" s="17" t="n"/>
      <c r="O402" s="20">
        <f>F402-IF(N402="",0,N402)</f>
        <v/>
      </c>
      <c r="P402" s="19" t="inlineStr">
        <is>
          <t>ja</t>
        </is>
      </c>
      <c r="Q402" s="19" t="n"/>
      <c r="R402" s="21" t="n"/>
      <c r="S402" s="21" t="n">
        <v>10</v>
      </c>
      <c r="T402" s="19" t="inlineStr">
        <is>
          <t>Fix</t>
        </is>
      </c>
      <c r="U402" s="19" t="inlineStr">
        <is>
          <t>ok</t>
        </is>
      </c>
      <c r="V402" s="22">
        <f>O402*S402</f>
        <v/>
      </c>
      <c r="W402" s="16" t="inlineStr">
        <is>
          <t>nur Abholung</t>
        </is>
      </c>
      <c r="X402" s="16" t="inlineStr">
        <is>
          <t>F-512</t>
        </is>
      </c>
      <c r="Y402" s="19" t="inlineStr">
        <is>
          <t>ja</t>
        </is>
      </c>
      <c r="Z402" s="19" t="inlineStr">
        <is>
          <t>verfügbar</t>
        </is>
      </c>
      <c r="AA402" s="19" t="inlineStr">
        <is>
          <t>IKEA</t>
        </is>
      </c>
      <c r="AB402" s="19" t="inlineStr">
        <is>
          <t>Außenbereich</t>
        </is>
      </c>
      <c r="AC402" s="19" t="n"/>
      <c r="AD402" s="19" t="n"/>
      <c r="AE402" s="21" t="n"/>
      <c r="AF402" s="22">
        <f>IF(N402="","",N402*AE402)</f>
        <v/>
      </c>
      <c r="AG402" s="19" t="n"/>
      <c r="AH402" s="19" t="n"/>
      <c r="AI402" s="19" t="n"/>
      <c r="AJ402" s="19" t="n"/>
      <c r="AK402" s="19" t="n"/>
      <c r="AL402" s="19" t="n"/>
      <c r="AM402" s="18" t="inlineStr">
        <is>
          <t>Insgesamt 68 Mammut-Kinderstühle in 5 Farben; eigene Positionen, da unterschiedlicher Zustand und Farben</t>
        </is>
      </c>
      <c r="AN402" s="23" t="inlineStr">
        <is>
          <t>Insgesamt stehen 68 Mammut-Kinderstühle zum Verkauf: 20 rot (TE02-09), 20 weiß (TE02-13 und GA01-06), 16 grün (TE02-10 und NU02-14), 6 rosa (TE02-14, GA01-08 und NU02-14) und 6 blau (GA01-07).</t>
        </is>
      </c>
    </row>
    <row r="403" ht="98.8" customHeight="1">
      <c r="A403" s="16" t="n"/>
      <c r="B403" s="16" t="inlineStr">
        <is>
          <t>TE02-15</t>
        </is>
      </c>
      <c r="C403" s="16" t="inlineStr">
        <is>
          <t>TE02</t>
        </is>
      </c>
      <c r="D403" s="16" t="inlineStr">
        <is>
          <t>Dachterrasse</t>
        </is>
      </c>
      <c r="E403" s="16" t="inlineStr">
        <is>
          <t>IKEA Mammut Kindertisch rot</t>
        </is>
      </c>
      <c r="F403" s="17" t="n">
        <v>5</v>
      </c>
      <c r="G403" s="18" t="inlineStr">
        <is>
          <t>Kindertisch IKEA Mammut aus rotem Kunststoff auf konischen Beinen.</t>
        </is>
      </c>
      <c r="H403" s="16" t="inlineStr">
        <is>
          <t>Garten</t>
        </is>
      </c>
      <c r="I403" s="16" t="n"/>
      <c r="J403" s="16" t="inlineStr">
        <is>
          <t>C</t>
        </is>
      </c>
      <c r="K403" s="16" t="inlineStr">
        <is>
          <t>Stück</t>
        </is>
      </c>
      <c r="L403" s="19" t="n"/>
      <c r="M403" s="16" t="inlineStr">
        <is>
          <t>gebraucht</t>
        </is>
      </c>
      <c r="N403" s="17" t="n"/>
      <c r="O403" s="20">
        <f>F403-IF(N403="",0,N403)</f>
        <v/>
      </c>
      <c r="P403" s="19" t="inlineStr">
        <is>
          <t>ja</t>
        </is>
      </c>
      <c r="Q403" s="19" t="n"/>
      <c r="R403" s="21" t="n"/>
      <c r="S403" s="21" t="n">
        <v>20</v>
      </c>
      <c r="T403" s="19" t="inlineStr">
        <is>
          <t>Fix</t>
        </is>
      </c>
      <c r="U403" s="19" t="inlineStr">
        <is>
          <t>ok</t>
        </is>
      </c>
      <c r="V403" s="22">
        <f>O403*S403</f>
        <v/>
      </c>
      <c r="W403" s="16" t="inlineStr">
        <is>
          <t>nur Abholung</t>
        </is>
      </c>
      <c r="X403" s="16" t="inlineStr">
        <is>
          <t>F-514</t>
        </is>
      </c>
      <c r="Y403" s="19" t="inlineStr">
        <is>
          <t>ja</t>
        </is>
      </c>
      <c r="Z403" s="19" t="inlineStr">
        <is>
          <t>verfügbar</t>
        </is>
      </c>
      <c r="AA403" s="19" t="inlineStr">
        <is>
          <t>IKEA</t>
        </is>
      </c>
      <c r="AB403" s="19" t="inlineStr">
        <is>
          <t>Außenbereich</t>
        </is>
      </c>
      <c r="AC403" s="19" t="n"/>
      <c r="AD403" s="19" t="n"/>
      <c r="AE403" s="21" t="n"/>
      <c r="AF403" s="22">
        <f>IF(N403="","",N403*AE403)</f>
        <v/>
      </c>
      <c r="AG403" s="19" t="n"/>
      <c r="AH403" s="19" t="n"/>
      <c r="AI403" s="19" t="n"/>
      <c r="AJ403" s="19" t="n"/>
      <c r="AK403" s="19" t="n"/>
      <c r="AL403" s="19" t="n"/>
      <c r="AM403" s="18" t="n"/>
      <c r="AN403" s="23" t="inlineStr">
        <is>
          <t>Auf dem Foto sind sie mit den roten Stühlen aus TE02-09 aufeinandergestellt.</t>
        </is>
      </c>
    </row>
    <row r="404" ht="98.8" customHeight="1">
      <c r="A404" s="16" t="n"/>
      <c r="B404" s="16" t="inlineStr">
        <is>
          <t>TE02-17</t>
        </is>
      </c>
      <c r="C404" s="16" t="inlineStr">
        <is>
          <t>TE02</t>
        </is>
      </c>
      <c r="D404" s="16" t="inlineStr">
        <is>
          <t>Dachterrasse</t>
        </is>
      </c>
      <c r="E404" s="16" t="inlineStr">
        <is>
          <t>IKEA Mammut Kindertisch weiß</t>
        </is>
      </c>
      <c r="F404" s="17" t="n">
        <v>5</v>
      </c>
      <c r="G404" s="18" t="inlineStr">
        <is>
          <t>Rechteckiger Kindertisch IKEA Mammut aus weißem Kunststoff auf konischen Beinen. Die Platte ist fleckig und vom Wetter gezeichnet.</t>
        </is>
      </c>
      <c r="H404" s="16" t="inlineStr">
        <is>
          <t>Garten</t>
        </is>
      </c>
      <c r="I404" s="16" t="n"/>
      <c r="J404" s="16" t="inlineStr">
        <is>
          <t>C</t>
        </is>
      </c>
      <c r="K404" s="16" t="inlineStr">
        <is>
          <t>Stück</t>
        </is>
      </c>
      <c r="L404" s="19" t="n"/>
      <c r="M404" s="16" t="inlineStr">
        <is>
          <t>gebraucht</t>
        </is>
      </c>
      <c r="N404" s="17" t="n"/>
      <c r="O404" s="20">
        <f>F404-IF(N404="",0,N404)</f>
        <v/>
      </c>
      <c r="P404" s="19" t="inlineStr">
        <is>
          <t>ja</t>
        </is>
      </c>
      <c r="Q404" s="19" t="n"/>
      <c r="R404" s="21" t="n"/>
      <c r="S404" s="21" t="n">
        <v>20</v>
      </c>
      <c r="T404" s="19" t="inlineStr">
        <is>
          <t>Fix</t>
        </is>
      </c>
      <c r="U404" s="19" t="inlineStr">
        <is>
          <t>ok</t>
        </is>
      </c>
      <c r="V404" s="22">
        <f>O404*S404</f>
        <v/>
      </c>
      <c r="W404" s="16" t="inlineStr">
        <is>
          <t>nur Abholung</t>
        </is>
      </c>
      <c r="X404" s="16" t="inlineStr">
        <is>
          <t>F-513</t>
        </is>
      </c>
      <c r="Y404" s="19" t="inlineStr">
        <is>
          <t>ja</t>
        </is>
      </c>
      <c r="Z404" s="19" t="inlineStr">
        <is>
          <t>verfügbar</t>
        </is>
      </c>
      <c r="AA404" s="19" t="inlineStr">
        <is>
          <t>IKEA</t>
        </is>
      </c>
      <c r="AB404" s="19" t="inlineStr">
        <is>
          <t>Außenbereich</t>
        </is>
      </c>
      <c r="AC404" s="19" t="n"/>
      <c r="AD404" s="19" t="n"/>
      <c r="AE404" s="21" t="n"/>
      <c r="AF404" s="22">
        <f>IF(N404="","",N404*AE404)</f>
        <v/>
      </c>
      <c r="AG404" s="19" t="n"/>
      <c r="AH404" s="19" t="n"/>
      <c r="AI404" s="19" t="n"/>
      <c r="AJ404" s="19" t="n"/>
      <c r="AK404" s="19" t="n"/>
      <c r="AL404" s="19" t="n"/>
      <c r="AM404" s="18" t="n"/>
      <c r="AN404" s="23" t="inlineStr">
        <is>
          <t>Durchsicht 01.10.2026: 2 weiße Tische aus dem Garten (GA01-09) dazugenommen.</t>
        </is>
      </c>
    </row>
    <row r="405" ht="98.8" customHeight="1">
      <c r="A405" s="16" t="n"/>
      <c r="B405" s="16" t="inlineStr">
        <is>
          <t>GA01-02</t>
        </is>
      </c>
      <c r="C405" s="16" t="inlineStr">
        <is>
          <t>GA01</t>
        </is>
      </c>
      <c r="D405" s="16" t="inlineStr">
        <is>
          <t>Garten</t>
        </is>
      </c>
      <c r="E405" s="16" t="inlineStr">
        <is>
          <t>Smoby Kinderrutsche</t>
        </is>
      </c>
      <c r="F405" s="17" t="n">
        <v>2</v>
      </c>
      <c r="G405" s="18" t="inlineStr">
        <is>
          <t>Freistehende Kinderrutsche von Smoby aus Kunststoff mit Leiter und Handläufen. Logo am Gestell eingeprägt: Smoby.</t>
        </is>
      </c>
      <c r="H405" s="16" t="inlineStr">
        <is>
          <t>Garten</t>
        </is>
      </c>
      <c r="I405" s="16" t="n"/>
      <c r="J405" s="16" t="inlineStr">
        <is>
          <t>C</t>
        </is>
      </c>
      <c r="K405" s="16" t="inlineStr">
        <is>
          <t>Stück</t>
        </is>
      </c>
      <c r="L405" s="19" t="n"/>
      <c r="M405" s="16" t="inlineStr">
        <is>
          <t>gebraucht</t>
        </is>
      </c>
      <c r="N405" s="17" t="n"/>
      <c r="O405" s="20">
        <f>F405-IF(N405="",0,N405)</f>
        <v/>
      </c>
      <c r="P405" s="19" t="inlineStr">
        <is>
          <t>ja</t>
        </is>
      </c>
      <c r="Q405" s="19" t="n"/>
      <c r="R405" s="21" t="n"/>
      <c r="S405" s="21" t="n">
        <v>15</v>
      </c>
      <c r="T405" s="19" t="inlineStr">
        <is>
          <t>Fix</t>
        </is>
      </c>
      <c r="U405" s="19" t="inlineStr">
        <is>
          <t>ok</t>
        </is>
      </c>
      <c r="V405" s="22">
        <f>O405*S405</f>
        <v/>
      </c>
      <c r="W405" s="16" t="inlineStr">
        <is>
          <t>nur Abholung</t>
        </is>
      </c>
      <c r="X405" s="16" t="inlineStr">
        <is>
          <t>F-533</t>
        </is>
      </c>
      <c r="Y405" s="19" t="inlineStr">
        <is>
          <t>ja</t>
        </is>
      </c>
      <c r="Z405" s="19" t="inlineStr">
        <is>
          <t>verfügbar</t>
        </is>
      </c>
      <c r="AA405" s="19" t="inlineStr">
        <is>
          <t>Smoby</t>
        </is>
      </c>
      <c r="AB405" s="19" t="inlineStr">
        <is>
          <t>Außenbereich</t>
        </is>
      </c>
      <c r="AC405" s="19" t="n"/>
      <c r="AD405" s="19" t="n"/>
      <c r="AE405" s="21" t="n"/>
      <c r="AF405" s="22">
        <f>IF(N405="","",N405*AE405)</f>
        <v/>
      </c>
      <c r="AG405" s="19" t="n"/>
      <c r="AH405" s="19" t="n"/>
      <c r="AI405" s="19" t="n"/>
      <c r="AJ405" s="19" t="n"/>
      <c r="AK405" s="19" t="n"/>
      <c r="AL405" s="19" t="n"/>
      <c r="AM405" s="18" t="inlineStr">
        <is>
          <t>unterschiedlichen Farben: die abgebildete in Rot-Grün, die zweite in Rot-Blau.</t>
        </is>
      </c>
      <c r="AN405" s="23" t="inlineStr">
        <is>
          <t>2 Rutschen in unterschiedlichen Farben: rot-grün auf dem Foto, rot-blau auf Foto F-539. Das Logo ist auf den Fotos F-534 und F-540 zu sehen.</t>
        </is>
      </c>
    </row>
    <row r="406" ht="98.8" customHeight="1">
      <c r="A406" s="16" t="n"/>
      <c r="B406" s="16" t="inlineStr">
        <is>
          <t>GA01-03</t>
        </is>
      </c>
      <c r="C406" s="16" t="inlineStr">
        <is>
          <t>GA01</t>
        </is>
      </c>
      <c r="D406" s="16" t="inlineStr">
        <is>
          <t>Garten</t>
        </is>
      </c>
      <c r="E406" s="16" t="inlineStr">
        <is>
          <t>Schaukelanlage Holz mit Leiter und Hängehöhle</t>
        </is>
      </c>
      <c r="F406" s="17" t="n">
        <v>1</v>
      </c>
      <c r="G406" s="18" t="inlineStr">
        <is>
          <t>Schaukelgerüst aus massiven Holzbalken mit zwei Schaukelsitzen an Seilen, einer Stoff-Hängehöhle und einer angebauten Leiter. Das Holz ist wettergrau.</t>
        </is>
      </c>
      <c r="H406" s="16" t="inlineStr">
        <is>
          <t>Kita-Ausstattung</t>
        </is>
      </c>
      <c r="I406" s="16" t="n"/>
      <c r="J406" s="16" t="inlineStr">
        <is>
          <t>B</t>
        </is>
      </c>
      <c r="K406" s="16" t="inlineStr">
        <is>
          <t>Stück</t>
        </is>
      </c>
      <c r="L406" s="19" t="n"/>
      <c r="M406" s="16" t="inlineStr">
        <is>
          <t>gebraucht</t>
        </is>
      </c>
      <c r="N406" s="17" t="n"/>
      <c r="O406" s="20">
        <f>F406-IF(N406="",0,N406)</f>
        <v/>
      </c>
      <c r="P406" s="19" t="inlineStr">
        <is>
          <t>entfällt</t>
        </is>
      </c>
      <c r="Q406" s="19" t="n"/>
      <c r="R406" s="21" t="n"/>
      <c r="S406" s="21" t="n">
        <v>200</v>
      </c>
      <c r="T406" s="19" t="inlineStr">
        <is>
          <t>VHB</t>
        </is>
      </c>
      <c r="U406" s="19" t="n"/>
      <c r="V406" s="22">
        <f>O406*S406</f>
        <v/>
      </c>
      <c r="W406" s="16" t="inlineStr">
        <is>
          <t>nur Abholung</t>
        </is>
      </c>
      <c r="X406" s="16" t="inlineStr">
        <is>
          <t>F-536</t>
        </is>
      </c>
      <c r="Y406" s="19" t="inlineStr">
        <is>
          <t>nein</t>
        </is>
      </c>
      <c r="Z406" s="19" t="inlineStr">
        <is>
          <t>verfügbar</t>
        </is>
      </c>
      <c r="AA406" s="19" t="n"/>
      <c r="AB406" s="19" t="inlineStr">
        <is>
          <t>Außenbereich</t>
        </is>
      </c>
      <c r="AC406" s="19" t="n"/>
      <c r="AD406" s="19" t="n"/>
      <c r="AE406" s="21" t="n"/>
      <c r="AF406" s="22">
        <f>IF(N406="","",N406*AE406)</f>
        <v/>
      </c>
      <c r="AG406" s="19" t="n"/>
      <c r="AH406" s="19" t="n"/>
      <c r="AI406" s="19" t="n"/>
      <c r="AJ406" s="19" t="n"/>
      <c r="AK406" s="19" t="n"/>
      <c r="AL406" s="19" t="n"/>
      <c r="AM406" s="18" t="n"/>
      <c r="AN406" s="23" t="inlineStr">
        <is>
          <t>13.10.2026: wieder aktiv (vorher entfällt). Veröffentlichung ca. 20.10. mit NEU; Preis vorläufig, final prüfen. | 15.10.2026: entfällt (Excel der Nutzerin).</t>
        </is>
      </c>
    </row>
    <row r="407" ht="98.8" customHeight="1">
      <c r="A407" s="16" t="n"/>
      <c r="B407" s="16" t="inlineStr">
        <is>
          <t>GA01-04</t>
        </is>
      </c>
      <c r="C407" s="16" t="inlineStr">
        <is>
          <t>GA01</t>
        </is>
      </c>
      <c r="D407" s="16" t="inlineStr">
        <is>
          <t>Garten</t>
        </is>
      </c>
      <c r="E407" s="16" t="inlineStr">
        <is>
          <t>Schaukelanlage Holz mit Rutsche und Strickleiter</t>
        </is>
      </c>
      <c r="F407" s="17" t="n">
        <v>1</v>
      </c>
      <c r="G407" s="18" t="inlineStr">
        <is>
          <t>Schaukelgerüst aus Rundhölzern mit Schaukelsitz, Tellerschaukel, Strickleiter, Aufstiegsleiter und angebauter blauer Wellenrutsche. Das Holz ist wettergrau.</t>
        </is>
      </c>
      <c r="H407" s="16" t="inlineStr">
        <is>
          <t>Kita-Ausstattung</t>
        </is>
      </c>
      <c r="I407" s="16" t="n"/>
      <c r="J407" s="16" t="inlineStr">
        <is>
          <t>B</t>
        </is>
      </c>
      <c r="K407" s="16" t="inlineStr">
        <is>
          <t>Stück</t>
        </is>
      </c>
      <c r="L407" s="19" t="n"/>
      <c r="M407" s="16" t="inlineStr">
        <is>
          <t>gebraucht</t>
        </is>
      </c>
      <c r="N407" s="17" t="n"/>
      <c r="O407" s="20">
        <f>F407-IF(N407="",0,N407)</f>
        <v/>
      </c>
      <c r="P407" s="19" t="inlineStr">
        <is>
          <t>ja</t>
        </is>
      </c>
      <c r="Q407" s="19" t="n"/>
      <c r="R407" s="21" t="n"/>
      <c r="S407" s="21" t="n">
        <v>320</v>
      </c>
      <c r="T407" s="19" t="inlineStr">
        <is>
          <t>Fix</t>
        </is>
      </c>
      <c r="U407" s="19" t="inlineStr">
        <is>
          <t>ok</t>
        </is>
      </c>
      <c r="V407" s="22">
        <f>O407*S407</f>
        <v/>
      </c>
      <c r="W407" s="16" t="inlineStr">
        <is>
          <t>nur Abholung</t>
        </is>
      </c>
      <c r="X407" s="16" t="inlineStr">
        <is>
          <t>F-537</t>
        </is>
      </c>
      <c r="Y407" s="19" t="inlineStr">
        <is>
          <t>ja</t>
        </is>
      </c>
      <c r="Z407" s="19" t="inlineStr">
        <is>
          <t>verfügbar</t>
        </is>
      </c>
      <c r="AA407" s="19" t="n"/>
      <c r="AB407" s="19" t="inlineStr">
        <is>
          <t>Außenbereich</t>
        </is>
      </c>
      <c r="AC407" s="19" t="n"/>
      <c r="AD407" s="19" t="n"/>
      <c r="AE407" s="21" t="n"/>
      <c r="AF407" s="22">
        <f>IF(N407="","",N407*AE407)</f>
        <v/>
      </c>
      <c r="AG407" s="19" t="n"/>
      <c r="AH407" s="19" t="n"/>
      <c r="AI407" s="19" t="n"/>
      <c r="AJ407" s="19" t="n"/>
      <c r="AK407" s="19" t="n"/>
      <c r="AL407" s="19" t="n"/>
      <c r="AM407" s="18" t="n"/>
      <c r="AN407" s="23" t="inlineStr">
        <is>
          <t>13.10.2026: wieder aktiv (vorher entfällt). Veröffentlichung ca. 20.10. mit NEU; Preis vorläufig, final prüfen. | 15.10.2026: Preis 320 € Fix von der Nutzerin geprüft (bewusst Fix trotz ≥ 200 €). Online am 20.10. Am 21.10.2026 freigegeben (Preis geprüft).</t>
        </is>
      </c>
    </row>
    <row r="408" ht="98.8" customHeight="1">
      <c r="A408" s="16" t="n"/>
      <c r="B408" s="16" t="inlineStr">
        <is>
          <t>GA01-05</t>
        </is>
      </c>
      <c r="C408" s="16" t="inlineStr">
        <is>
          <t>GA01</t>
        </is>
      </c>
      <c r="D408" s="16" t="inlineStr">
        <is>
          <t>Garten</t>
        </is>
      </c>
      <c r="E408" s="16" t="inlineStr">
        <is>
          <t>Smoby Kindertisch mit zwei Stühlen</t>
        </is>
      </c>
      <c r="F408" s="17" t="n">
        <v>1</v>
      </c>
      <c r="G408" s="18" t="inlineStr">
        <is>
          <t>Kindersitzgruppe von Smoby aus Kunststoff: rechteckiger Tisch in Rot und Weiß sowie zwei Schalenstühle in Rot mit weißer Sitzfläche. Die Platte ist ausgeblichen und verschmutzt.</t>
        </is>
      </c>
      <c r="H408" s="16" t="inlineStr">
        <is>
          <t>Garten</t>
        </is>
      </c>
      <c r="I408" s="16" t="n"/>
      <c r="J408" s="16" t="inlineStr">
        <is>
          <t>C</t>
        </is>
      </c>
      <c r="K408" s="16" t="inlineStr">
        <is>
          <t>Set</t>
        </is>
      </c>
      <c r="L408" s="19" t="n"/>
      <c r="M408" s="16" t="inlineStr">
        <is>
          <t>gebraucht</t>
        </is>
      </c>
      <c r="N408" s="17" t="n"/>
      <c r="O408" s="20">
        <f>F408-IF(N408="",0,N408)</f>
        <v/>
      </c>
      <c r="P408" s="19" t="inlineStr">
        <is>
          <t>ja</t>
        </is>
      </c>
      <c r="Q408" s="19" t="n"/>
      <c r="R408" s="21" t="n"/>
      <c r="S408" s="21" t="n">
        <v>15</v>
      </c>
      <c r="T408" s="19" t="inlineStr">
        <is>
          <t>Fix</t>
        </is>
      </c>
      <c r="U408" s="19" t="inlineStr">
        <is>
          <t>ok</t>
        </is>
      </c>
      <c r="V408" s="22">
        <f>O408*S408</f>
        <v/>
      </c>
      <c r="W408" s="16" t="inlineStr">
        <is>
          <t>nur Abholung</t>
        </is>
      </c>
      <c r="X408" s="16" t="inlineStr">
        <is>
          <t>F-535</t>
        </is>
      </c>
      <c r="Y408" s="19" t="inlineStr">
        <is>
          <t>ja</t>
        </is>
      </c>
      <c r="Z408" s="19" t="inlineStr">
        <is>
          <t>verfügbar</t>
        </is>
      </c>
      <c r="AA408" s="19" t="inlineStr">
        <is>
          <t>Smoby</t>
        </is>
      </c>
      <c r="AB408" s="19" t="inlineStr">
        <is>
          <t>Außenbereich</t>
        </is>
      </c>
      <c r="AC408" s="19" t="n"/>
      <c r="AD408" s="19" t="n"/>
      <c r="AE408" s="21" t="n"/>
      <c r="AF408" s="22">
        <f>IF(N408="","",N408*AE408)</f>
        <v/>
      </c>
      <c r="AG408" s="19" t="n"/>
      <c r="AH408" s="19" t="n"/>
      <c r="AI408" s="19" t="n"/>
      <c r="AJ408" s="19" t="n"/>
      <c r="AK408" s="19" t="n"/>
      <c r="AL408" s="19" t="n"/>
      <c r="AM408" s="18" t="n"/>
      <c r="AN408" s="23" t="n"/>
    </row>
    <row r="409" ht="98.8" customHeight="1">
      <c r="A409" s="16" t="n"/>
      <c r="B409" s="16" t="inlineStr">
        <is>
          <t>GA01-06</t>
        </is>
      </c>
      <c r="C409" s="16" t="inlineStr">
        <is>
          <t>GA01</t>
        </is>
      </c>
      <c r="D409" s="16" t="inlineStr">
        <is>
          <t>Garten</t>
        </is>
      </c>
      <c r="E409" s="16" t="inlineStr">
        <is>
          <t>IKEA Mammut Kinderstuhl weiß</t>
        </is>
      </c>
      <c r="F409" s="17" t="n">
        <v>6</v>
      </c>
      <c r="G409" s="18" t="inlineStr">
        <is>
          <t>Kinderstuhl IKEA Mammut aus weißem Kunststoff mit runden Beinen und breiter Rückenlehne.</t>
        </is>
      </c>
      <c r="H409" s="16" t="inlineStr">
        <is>
          <t>Garten</t>
        </is>
      </c>
      <c r="I409" s="16" t="n"/>
      <c r="J409" s="16" t="inlineStr">
        <is>
          <t>C</t>
        </is>
      </c>
      <c r="K409" s="16" t="inlineStr">
        <is>
          <t>Stück</t>
        </is>
      </c>
      <c r="L409" s="19" t="n"/>
      <c r="M409" s="16" t="inlineStr">
        <is>
          <t>gut</t>
        </is>
      </c>
      <c r="N409" s="17" t="n"/>
      <c r="O409" s="20">
        <f>F409-IF(N409="",0,N409)</f>
        <v/>
      </c>
      <c r="P409" s="19" t="inlineStr">
        <is>
          <t>ja</t>
        </is>
      </c>
      <c r="Q409" s="19" t="n"/>
      <c r="R409" s="21" t="n"/>
      <c r="S409" s="21" t="n">
        <v>10</v>
      </c>
      <c r="T409" s="19" t="inlineStr">
        <is>
          <t>Fix</t>
        </is>
      </c>
      <c r="U409" s="19" t="inlineStr">
        <is>
          <t>ok</t>
        </is>
      </c>
      <c r="V409" s="22">
        <f>O409*S409</f>
        <v/>
      </c>
      <c r="W409" s="16" t="inlineStr">
        <is>
          <t>nur Abholung</t>
        </is>
      </c>
      <c r="X409" s="16" t="inlineStr">
        <is>
          <t>F-520</t>
        </is>
      </c>
      <c r="Y409" s="19" t="inlineStr">
        <is>
          <t>ja</t>
        </is>
      </c>
      <c r="Z409" s="19" t="inlineStr">
        <is>
          <t>verfügbar</t>
        </is>
      </c>
      <c r="AA409" s="19" t="inlineStr">
        <is>
          <t>IKEA</t>
        </is>
      </c>
      <c r="AB409" s="19" t="inlineStr">
        <is>
          <t>Außenbereich</t>
        </is>
      </c>
      <c r="AC409" s="19" t="n"/>
      <c r="AD409" s="19" t="n"/>
      <c r="AE409" s="21" t="n"/>
      <c r="AF409" s="22">
        <f>IF(N409="","",N409*AE409)</f>
        <v/>
      </c>
      <c r="AG409" s="19" t="n"/>
      <c r="AH409" s="19" t="n"/>
      <c r="AI409" s="19" t="n"/>
      <c r="AJ409" s="19" t="n"/>
      <c r="AK409" s="19" t="n"/>
      <c r="AL409" s="19" t="n"/>
      <c r="AM409" s="18" t="n"/>
      <c r="AN409" s="23" t="inlineStr">
        <is>
          <t>Insgesamt stehen 68 Mammut-Kinderstühle zum Verkauf: 20 rot (TE02-09), 20 weiß (TE02-13 und GA01-06), 16 grün (TE02-10 und NU02-14), 6 rosa (TE02-14, GA01-08 und NU02-14) und 6 blau (GA01-07).</t>
        </is>
      </c>
    </row>
    <row r="410" ht="98.8" customHeight="1">
      <c r="A410" s="16" t="n"/>
      <c r="B410" s="16" t="inlineStr">
        <is>
          <t>GA01-07</t>
        </is>
      </c>
      <c r="C410" s="16" t="inlineStr">
        <is>
          <t>GA01</t>
        </is>
      </c>
      <c r="D410" s="16" t="inlineStr">
        <is>
          <t>Garten</t>
        </is>
      </c>
      <c r="E410" s="16" t="inlineStr">
        <is>
          <t>IKEA Mammut Kinderstuhl blau</t>
        </is>
      </c>
      <c r="F410" s="17" t="n">
        <v>6</v>
      </c>
      <c r="G410" s="18" t="inlineStr">
        <is>
          <t>Kinderstuhl IKEA Mammut aus blauem Kunststoff. Die Stühle standen lange im Freien: Farbe ausgeblichen, Oberflächen stumpf und verschmutzt.</t>
        </is>
      </c>
      <c r="H410" s="16" t="inlineStr">
        <is>
          <t>Garten</t>
        </is>
      </c>
      <c r="I410" s="16" t="n"/>
      <c r="J410" s="16" t="inlineStr">
        <is>
          <t>C</t>
        </is>
      </c>
      <c r="K410" s="16" t="inlineStr">
        <is>
          <t>Stück</t>
        </is>
      </c>
      <c r="L410" s="19" t="n"/>
      <c r="M410" s="16" t="inlineStr">
        <is>
          <t>stark gebraucht</t>
        </is>
      </c>
      <c r="N410" s="17" t="n"/>
      <c r="O410" s="20">
        <f>F410-IF(N410="",0,N410)</f>
        <v/>
      </c>
      <c r="P410" s="19" t="inlineStr">
        <is>
          <t>ja</t>
        </is>
      </c>
      <c r="Q410" s="19" t="n"/>
      <c r="R410" s="21" t="n"/>
      <c r="S410" s="21" t="n">
        <v>5</v>
      </c>
      <c r="T410" s="19" t="inlineStr">
        <is>
          <t>Fix</t>
        </is>
      </c>
      <c r="U410" s="19" t="inlineStr">
        <is>
          <t>ok</t>
        </is>
      </c>
      <c r="V410" s="22">
        <f>O410*S410</f>
        <v/>
      </c>
      <c r="W410" s="16" t="inlineStr">
        <is>
          <t>nur Abholung</t>
        </is>
      </c>
      <c r="X410" s="16" t="inlineStr">
        <is>
          <t>F-538</t>
        </is>
      </c>
      <c r="Y410" s="19" t="inlineStr">
        <is>
          <t>ja</t>
        </is>
      </c>
      <c r="Z410" s="19" t="inlineStr">
        <is>
          <t>verfügbar</t>
        </is>
      </c>
      <c r="AA410" s="19" t="inlineStr">
        <is>
          <t>IKEA</t>
        </is>
      </c>
      <c r="AB410" s="19" t="inlineStr">
        <is>
          <t>Außenbereich</t>
        </is>
      </c>
      <c r="AC410" s="19" t="n"/>
      <c r="AD410" s="19" t="n"/>
      <c r="AE410" s="21" t="n"/>
      <c r="AF410" s="22">
        <f>IF(N410="","",N410*AE410)</f>
        <v/>
      </c>
      <c r="AG410" s="19" t="n"/>
      <c r="AH410" s="19" t="n"/>
      <c r="AI410" s="19" t="n"/>
      <c r="AJ410" s="19" t="n"/>
      <c r="AK410" s="19" t="n"/>
      <c r="AL410" s="19" t="n"/>
      <c r="AM410" s="18" t="n"/>
      <c r="AN410" s="23" t="inlineStr">
        <is>
          <t>Insgesamt stehen 68 Mammut-Kinderstühle zum Verkauf: 20 rot (TE02-09), 20 weiß (TE02-13 und GA01-06), 16 grün (TE02-10 und NU02-14), 6 rosa (TE02-14, GA01-08 und NU02-14) und 6 blau (GA01-07).</t>
        </is>
      </c>
    </row>
    <row r="411" ht="98.8" customHeight="1">
      <c r="A411" s="16" t="n"/>
      <c r="B411" s="16" t="inlineStr">
        <is>
          <t>GA01-08</t>
        </is>
      </c>
      <c r="C411" s="16" t="inlineStr">
        <is>
          <t>GA01</t>
        </is>
      </c>
      <c r="D411" s="16" t="inlineStr">
        <is>
          <t>Garten</t>
        </is>
      </c>
      <c r="E411" s="16" t="inlineStr">
        <is>
          <t>IKEA Mammut Kinderstuhl rosa</t>
        </is>
      </c>
      <c r="F411" s="17" t="n">
        <v>3</v>
      </c>
      <c r="G411" s="18" t="inlineStr">
        <is>
          <t>Kinderstuhl IKEA Mammut aus rosa Kunststoff. Die Stühle standen lange im Freien: Farbe ausgeblichen, Oberflächen stumpf.</t>
        </is>
      </c>
      <c r="H411" s="16" t="inlineStr">
        <is>
          <t>Garten</t>
        </is>
      </c>
      <c r="I411" s="16" t="n"/>
      <c r="J411" s="16" t="inlineStr">
        <is>
          <t>C</t>
        </is>
      </c>
      <c r="K411" s="16" t="inlineStr">
        <is>
          <t>Stück</t>
        </is>
      </c>
      <c r="L411" s="19" t="n"/>
      <c r="M411" s="16" t="inlineStr">
        <is>
          <t>stark gebraucht</t>
        </is>
      </c>
      <c r="N411" s="17" t="n"/>
      <c r="O411" s="20">
        <f>F411-IF(N411="",0,N411)</f>
        <v/>
      </c>
      <c r="P411" s="19" t="inlineStr">
        <is>
          <t>entfällt</t>
        </is>
      </c>
      <c r="Q411" s="19" t="n"/>
      <c r="R411" s="21" t="n"/>
      <c r="S411" s="21" t="n">
        <v>5</v>
      </c>
      <c r="T411" s="19" t="inlineStr">
        <is>
          <t>Fix</t>
        </is>
      </c>
      <c r="U411" s="19" t="n"/>
      <c r="V411" s="22">
        <f>O411*S411</f>
        <v/>
      </c>
      <c r="W411" s="16" t="inlineStr">
        <is>
          <t>nur Abholung</t>
        </is>
      </c>
      <c r="X411" s="16" t="inlineStr">
        <is>
          <t>F-530</t>
        </is>
      </c>
      <c r="Y411" s="19" t="inlineStr">
        <is>
          <t>ja</t>
        </is>
      </c>
      <c r="Z411" s="19" t="inlineStr">
        <is>
          <t>verfügbar</t>
        </is>
      </c>
      <c r="AA411" s="19" t="inlineStr">
        <is>
          <t>IKEA</t>
        </is>
      </c>
      <c r="AB411" s="19" t="inlineStr">
        <is>
          <t>Außenbereich</t>
        </is>
      </c>
      <c r="AC411" s="19" t="n"/>
      <c r="AD411" s="19" t="n"/>
      <c r="AE411" s="21" t="n"/>
      <c r="AF411" s="22">
        <f>IF(N411="","",N411*AE411)</f>
        <v/>
      </c>
      <c r="AG411" s="19" t="n"/>
      <c r="AH411" s="19" t="n"/>
      <c r="AI411" s="19" t="n"/>
      <c r="AJ411" s="19" t="n"/>
      <c r="AK411" s="19" t="n"/>
      <c r="AL411" s="19" t="n"/>
      <c r="AM411" s="18" t="n"/>
      <c r="AN411" s="23" t="inlineStr">
        <is>
          <t>Durchsicht 01.10.2026: in TE02-14 aufgegangen.</t>
        </is>
      </c>
    </row>
    <row r="412" ht="98.8" customHeight="1">
      <c r="A412" s="16" t="n"/>
      <c r="B412" s="16" t="inlineStr">
        <is>
          <t>GA01-09</t>
        </is>
      </c>
      <c r="C412" s="16" t="inlineStr">
        <is>
          <t>GA01</t>
        </is>
      </c>
      <c r="D412" s="16" t="inlineStr">
        <is>
          <t>Garten</t>
        </is>
      </c>
      <c r="E412" s="16" t="inlineStr">
        <is>
          <t>IKEA Mammut Kindertisch weiß</t>
        </is>
      </c>
      <c r="F412" s="17" t="n">
        <v>2</v>
      </c>
      <c r="G412" s="18" t="inlineStr">
        <is>
          <t>Kindertisch IKEA Mammut aus weißem Kunststoff auf konischen Beinen.</t>
        </is>
      </c>
      <c r="H412" s="16" t="inlineStr">
        <is>
          <t>Garten</t>
        </is>
      </c>
      <c r="I412" s="16" t="n"/>
      <c r="J412" s="16" t="inlineStr">
        <is>
          <t>C</t>
        </is>
      </c>
      <c r="K412" s="16" t="inlineStr">
        <is>
          <t>Stück</t>
        </is>
      </c>
      <c r="L412" s="19" t="n"/>
      <c r="M412" s="16" t="inlineStr">
        <is>
          <t>gut</t>
        </is>
      </c>
      <c r="N412" s="17" t="n"/>
      <c r="O412" s="20">
        <f>F412-IF(N412="",0,N412)</f>
        <v/>
      </c>
      <c r="P412" s="19" t="inlineStr">
        <is>
          <t>entfällt</t>
        </is>
      </c>
      <c r="Q412" s="19" t="n"/>
      <c r="R412" s="21" t="n"/>
      <c r="S412" s="21" t="n">
        <v>25</v>
      </c>
      <c r="T412" s="19" t="inlineStr">
        <is>
          <t>Fix</t>
        </is>
      </c>
      <c r="U412" s="19" t="n"/>
      <c r="V412" s="22">
        <f>O412*S412</f>
        <v/>
      </c>
      <c r="W412" s="16" t="inlineStr">
        <is>
          <t>nur Abholung</t>
        </is>
      </c>
      <c r="X412" s="16" t="inlineStr">
        <is>
          <t>F-530</t>
        </is>
      </c>
      <c r="Y412" s="19" t="inlineStr">
        <is>
          <t>ja</t>
        </is>
      </c>
      <c r="Z412" s="19" t="inlineStr">
        <is>
          <t>verfügbar</t>
        </is>
      </c>
      <c r="AA412" s="19" t="inlineStr">
        <is>
          <t>IKEA</t>
        </is>
      </c>
      <c r="AB412" s="19" t="inlineStr">
        <is>
          <t>Außenbereich</t>
        </is>
      </c>
      <c r="AC412" s="19" t="n"/>
      <c r="AD412" s="19" t="n"/>
      <c r="AE412" s="21" t="n"/>
      <c r="AF412" s="22">
        <f>IF(N412="","",N412*AE412)</f>
        <v/>
      </c>
      <c r="AG412" s="19" t="n"/>
      <c r="AH412" s="19" t="n"/>
      <c r="AI412" s="19" t="n"/>
      <c r="AJ412" s="19" t="n"/>
      <c r="AK412" s="19" t="n"/>
      <c r="AL412" s="19" t="n"/>
      <c r="AM412" s="18" t="n"/>
      <c r="AN412" s="23" t="inlineStr">
        <is>
          <t>Durchsicht 01.10.2026: in TE02-17 aufgegangen.</t>
        </is>
      </c>
    </row>
    <row r="413" ht="98.8" customHeight="1">
      <c r="A413" s="16" t="n"/>
      <c r="B413" s="16" t="inlineStr">
        <is>
          <t>GA01-10</t>
        </is>
      </c>
      <c r="C413" s="16" t="inlineStr">
        <is>
          <t>GA01</t>
        </is>
      </c>
      <c r="D413" s="16" t="inlineStr">
        <is>
          <t>Garten</t>
        </is>
      </c>
      <c r="E413" s="16" t="inlineStr">
        <is>
          <t>IKEA Mammut Kindertisch rot</t>
        </is>
      </c>
      <c r="F413" s="17" t="n">
        <v>2</v>
      </c>
      <c r="G413" s="18" t="inlineStr">
        <is>
          <t>Kindertisch IKEA Mammut aus rotem Kunststoff auf konischen Beinen.</t>
        </is>
      </c>
      <c r="H413" s="16" t="inlineStr">
        <is>
          <t>Garten</t>
        </is>
      </c>
      <c r="I413" s="16" t="n"/>
      <c r="J413" s="16" t="inlineStr">
        <is>
          <t>C</t>
        </is>
      </c>
      <c r="K413" s="16" t="inlineStr">
        <is>
          <t>Stück</t>
        </is>
      </c>
      <c r="L413" s="19" t="n"/>
      <c r="M413" s="16" t="inlineStr">
        <is>
          <t>gut</t>
        </is>
      </c>
      <c r="N413" s="17" t="n"/>
      <c r="O413" s="20">
        <f>F413-IF(N413="",0,N413)</f>
        <v/>
      </c>
      <c r="P413" s="19" t="inlineStr">
        <is>
          <t>entfällt</t>
        </is>
      </c>
      <c r="Q413" s="19" t="n"/>
      <c r="R413" s="21" t="n"/>
      <c r="S413" s="21" t="n">
        <v>25</v>
      </c>
      <c r="T413" s="19" t="inlineStr">
        <is>
          <t>Fix</t>
        </is>
      </c>
      <c r="U413" s="19" t="n"/>
      <c r="V413" s="22">
        <f>O413*S413</f>
        <v/>
      </c>
      <c r="W413" s="16" t="inlineStr">
        <is>
          <t>nur Abholung</t>
        </is>
      </c>
      <c r="X413" s="16" t="inlineStr">
        <is>
          <t>F-530</t>
        </is>
      </c>
      <c r="Y413" s="19" t="inlineStr">
        <is>
          <t>ja</t>
        </is>
      </c>
      <c r="Z413" s="19" t="inlineStr">
        <is>
          <t>verfügbar</t>
        </is>
      </c>
      <c r="AA413" s="19" t="inlineStr">
        <is>
          <t>IKEA</t>
        </is>
      </c>
      <c r="AB413" s="19" t="inlineStr">
        <is>
          <t>Außenbereich</t>
        </is>
      </c>
      <c r="AC413" s="19" t="n"/>
      <c r="AD413" s="19" t="n"/>
      <c r="AE413" s="21" t="n"/>
      <c r="AF413" s="22">
        <f>IF(N413="","",N413*AE413)</f>
        <v/>
      </c>
      <c r="AG413" s="19" t="n"/>
      <c r="AH413" s="19" t="n"/>
      <c r="AI413" s="19" t="n"/>
      <c r="AJ413" s="19" t="n"/>
      <c r="AK413" s="19" t="n"/>
      <c r="AL413" s="19" t="n"/>
      <c r="AM413" s="18" t="n"/>
      <c r="AN413" s="23" t="inlineStr">
        <is>
          <t>Durchsicht 01.10.2026: in TE02-15 aufgegangen.</t>
        </is>
      </c>
    </row>
    <row r="414" ht="98.8" customHeight="1">
      <c r="A414" s="16" t="n"/>
      <c r="B414" s="16" t="inlineStr">
        <is>
          <t>GA01-11</t>
        </is>
      </c>
      <c r="C414" s="16" t="inlineStr">
        <is>
          <t>GA01</t>
        </is>
      </c>
      <c r="D414" s="16" t="inlineStr">
        <is>
          <t>Garten</t>
        </is>
      </c>
      <c r="E414" s="16" t="inlineStr">
        <is>
          <t>Fenwick Trettraktor Gabelstapler</t>
        </is>
      </c>
      <c r="F414" s="17" t="n">
        <v>2</v>
      </c>
      <c r="G414" s="18" t="inlineStr">
        <is>
          <t>Tretfahrzeug in Gabelstaplerform, rot mit schwarzem Hubmast und Stollenreifen, Hubgabel über eine Kurbel bedienbar. Aufdruck an der Seite: FENWICK.</t>
        </is>
      </c>
      <c r="H414" s="16" t="inlineStr">
        <is>
          <t>Kita-Ausstattung</t>
        </is>
      </c>
      <c r="I414" s="16" t="n"/>
      <c r="J414" s="16" t="inlineStr">
        <is>
          <t>B</t>
        </is>
      </c>
      <c r="K414" s="16" t="inlineStr">
        <is>
          <t>Stück</t>
        </is>
      </c>
      <c r="L414" s="19" t="n"/>
      <c r="M414" s="16" t="inlineStr">
        <is>
          <t>gebraucht</t>
        </is>
      </c>
      <c r="N414" s="17" t="n"/>
      <c r="O414" s="20">
        <f>F414-IF(N414="",0,N414)</f>
        <v/>
      </c>
      <c r="P414" s="19" t="inlineStr">
        <is>
          <t>entfällt</t>
        </is>
      </c>
      <c r="Q414" s="19" t="n"/>
      <c r="R414" s="21" t="n"/>
      <c r="S414" s="21" t="n">
        <v>70</v>
      </c>
      <c r="T414" s="19" t="inlineStr">
        <is>
          <t>Fix</t>
        </is>
      </c>
      <c r="U414" s="19" t="n"/>
      <c r="V414" s="22">
        <f>O414*S414</f>
        <v/>
      </c>
      <c r="W414" s="16" t="inlineStr">
        <is>
          <t>nur Abholung</t>
        </is>
      </c>
      <c r="X414" s="16" t="inlineStr">
        <is>
          <t>F-528</t>
        </is>
      </c>
      <c r="Y414" s="19" t="inlineStr">
        <is>
          <t>ja</t>
        </is>
      </c>
      <c r="Z414" s="19" t="inlineStr">
        <is>
          <t>verfügbar</t>
        </is>
      </c>
      <c r="AA414" s="19" t="inlineStr">
        <is>
          <t>Fenwick</t>
        </is>
      </c>
      <c r="AB414" s="19" t="inlineStr">
        <is>
          <t>Außenbereich</t>
        </is>
      </c>
      <c r="AC414" s="19" t="n"/>
      <c r="AD414" s="19" t="n"/>
      <c r="AE414" s="21" t="n"/>
      <c r="AF414" s="22">
        <f>IF(N414="","",N414*AE414)</f>
        <v/>
      </c>
      <c r="AG414" s="19" t="n"/>
      <c r="AH414" s="19" t="n"/>
      <c r="AI414" s="19" t="n"/>
      <c r="AJ414" s="19" t="n"/>
      <c r="AK414" s="19" t="n"/>
      <c r="AL414" s="19" t="n"/>
      <c r="AM414" s="18" t="n"/>
      <c r="AN414" s="23" t="inlineStr">
        <is>
          <t>Entfällt laut Durchsicht 05.10.2026.</t>
        </is>
      </c>
    </row>
    <row r="415" ht="98.8" customHeight="1">
      <c r="A415" s="16" t="n"/>
      <c r="B415" s="16" t="inlineStr">
        <is>
          <t>GA01-12</t>
        </is>
      </c>
      <c r="C415" s="16" t="inlineStr">
        <is>
          <t>GA01</t>
        </is>
      </c>
      <c r="D415" s="16" t="inlineStr">
        <is>
          <t>Garten</t>
        </is>
      </c>
      <c r="E415" s="16" t="inlineStr">
        <is>
          <t>Claas Axos 340 Trettraktor</t>
        </is>
      </c>
      <c r="F415" s="17" t="n">
        <v>4</v>
      </c>
      <c r="G415" s="18" t="inlineStr">
        <is>
          <t>Tretfahrzeug in Traktorform mit Claas-Aufdruck, grün-grau, mit Lenkrad, verstellbarem Sitz, Anhängerkupplung und Stollenreifen. Aufdruck an der Motorhaube: CLAAS 340 AXOS.</t>
        </is>
      </c>
      <c r="H415" s="16" t="inlineStr">
        <is>
          <t>Kita-Ausstattung</t>
        </is>
      </c>
      <c r="I415" s="16" t="n"/>
      <c r="J415" s="16" t="inlineStr">
        <is>
          <t>B</t>
        </is>
      </c>
      <c r="K415" s="16" t="inlineStr">
        <is>
          <t>Stück</t>
        </is>
      </c>
      <c r="L415" s="19" t="n"/>
      <c r="M415" s="16" t="inlineStr">
        <is>
          <t>gebraucht</t>
        </is>
      </c>
      <c r="N415" s="17" t="n">
        <v>4</v>
      </c>
      <c r="O415" s="20">
        <f>F415-IF(N415="",0,N415)</f>
        <v/>
      </c>
      <c r="P415" s="19" t="inlineStr">
        <is>
          <t>ja</t>
        </is>
      </c>
      <c r="Q415" s="19" t="n"/>
      <c r="R415" s="21" t="n"/>
      <c r="S415" s="21" t="n">
        <v>30</v>
      </c>
      <c r="T415" s="19" t="inlineStr">
        <is>
          <t>Fix</t>
        </is>
      </c>
      <c r="U415" s="19" t="inlineStr">
        <is>
          <t>ok</t>
        </is>
      </c>
      <c r="V415" s="22">
        <f>O415*S415</f>
        <v/>
      </c>
      <c r="W415" s="16" t="inlineStr">
        <is>
          <t>nur Abholung</t>
        </is>
      </c>
      <c r="X415" s="16" t="inlineStr">
        <is>
          <t>F-529</t>
        </is>
      </c>
      <c r="Y415" s="19" t="inlineStr">
        <is>
          <t>ja</t>
        </is>
      </c>
      <c r="Z415" s="19" t="inlineStr">
        <is>
          <t>verkauft</t>
        </is>
      </c>
      <c r="AA415" s="19" t="inlineStr">
        <is>
          <t>Claas</t>
        </is>
      </c>
      <c r="AB415" s="19" t="inlineStr">
        <is>
          <t>Außenbereich</t>
        </is>
      </c>
      <c r="AC415" s="19" t="inlineStr">
        <is>
          <t>Webkatalog</t>
        </is>
      </c>
      <c r="AD415" s="19" t="n"/>
      <c r="AE415" s="21" t="n">
        <v>30</v>
      </c>
      <c r="AF415" s="22">
        <f>IF(N415="","",N415*AE415)</f>
        <v/>
      </c>
      <c r="AG415" s="19" t="inlineStr">
        <is>
          <t>16.10.2026</t>
        </is>
      </c>
      <c r="AH415" s="19" t="inlineStr">
        <is>
          <t>Hauser Daniela, Aljona Dura, Mareike Lüdtke</t>
        </is>
      </c>
      <c r="AI415" s="19" t="inlineStr">
        <is>
          <t>4000136, 4000118, 4000121</t>
        </is>
      </c>
      <c r="AJ415" s="19" t="inlineStr">
        <is>
          <t>bezahlt</t>
        </is>
      </c>
      <c r="AK415" s="19" t="n"/>
      <c r="AL415" s="19" t="inlineStr">
        <is>
          <t>abgeholt 19.10.2026, abgeholt 13.10.2026</t>
        </is>
      </c>
      <c r="AM415" s="18" t="n"/>
      <c r="AN415" s="23" t="n"/>
    </row>
    <row r="416" ht="98.8" customHeight="1">
      <c r="A416" s="16" t="n"/>
      <c r="B416" s="16" t="inlineStr">
        <is>
          <t>GA01-13</t>
        </is>
      </c>
      <c r="C416" s="16" t="inlineStr">
        <is>
          <t>GA01</t>
        </is>
      </c>
      <c r="D416" s="16" t="inlineStr">
        <is>
          <t>Garten</t>
        </is>
      </c>
      <c r="E416" s="16" t="inlineStr">
        <is>
          <t>Kinder-Liege Kunststoff orange</t>
        </is>
      </c>
      <c r="F416" s="17" t="n">
        <v>2</v>
      </c>
      <c r="G416" s="18" t="inlineStr">
        <is>
          <t>Niedrige Kinderliege aus orangefarbenem Kunststoff in einem Stück, stapelbar. Die Sitzfläche hat einen kleinen Riss an der Vorderkante.</t>
        </is>
      </c>
      <c r="H416" s="16" t="inlineStr">
        <is>
          <t>Garten</t>
        </is>
      </c>
      <c r="I416" s="16" t="n"/>
      <c r="J416" s="16" t="inlineStr">
        <is>
          <t>C</t>
        </is>
      </c>
      <c r="K416" s="16" t="inlineStr">
        <is>
          <t>Stück</t>
        </is>
      </c>
      <c r="L416" s="19" t="n"/>
      <c r="M416" s="16" t="inlineStr">
        <is>
          <t>gebraucht</t>
        </is>
      </c>
      <c r="N416" s="17" t="n"/>
      <c r="O416" s="20">
        <f>F416-IF(N416="",0,N416)</f>
        <v/>
      </c>
      <c r="P416" s="19" t="inlineStr">
        <is>
          <t>ja</t>
        </is>
      </c>
      <c r="Q416" s="19" t="n"/>
      <c r="R416" s="21" t="n"/>
      <c r="S416" s="21" t="n">
        <v>15</v>
      </c>
      <c r="T416" s="19" t="inlineStr">
        <is>
          <t>Fix</t>
        </is>
      </c>
      <c r="U416" s="19" t="inlineStr">
        <is>
          <t>ok</t>
        </is>
      </c>
      <c r="V416" s="22">
        <f>O416*S416</f>
        <v/>
      </c>
      <c r="W416" s="16" t="inlineStr">
        <is>
          <t>nur Abholung</t>
        </is>
      </c>
      <c r="X416" s="16" t="inlineStr">
        <is>
          <t>F-531</t>
        </is>
      </c>
      <c r="Y416" s="19" t="inlineStr">
        <is>
          <t>ja</t>
        </is>
      </c>
      <c r="Z416" s="19" t="inlineStr">
        <is>
          <t>verfügbar</t>
        </is>
      </c>
      <c r="AA416" s="19" t="n"/>
      <c r="AB416" s="19" t="inlineStr">
        <is>
          <t>Außenbereich</t>
        </is>
      </c>
      <c r="AC416" s="19" t="n"/>
      <c r="AD416" s="19" t="n"/>
      <c r="AE416" s="21" t="n"/>
      <c r="AF416" s="22">
        <f>IF(N416="","",N416*AE416)</f>
        <v/>
      </c>
      <c r="AG416" s="19" t="n"/>
      <c r="AH416" s="19" t="n"/>
      <c r="AI416" s="19" t="n"/>
      <c r="AJ416" s="19" t="n"/>
      <c r="AK416" s="19" t="n"/>
      <c r="AL416" s="19" t="n"/>
      <c r="AM416" s="18" t="inlineStr">
        <is>
          <t>Farbe ausgebleicht</t>
        </is>
      </c>
      <c r="AN416" s="23" t="n"/>
    </row>
    <row r="417" ht="98.8" customHeight="1">
      <c r="A417" s="16" t="n"/>
      <c r="B417" s="16" t="inlineStr">
        <is>
          <t>GA01-14</t>
        </is>
      </c>
      <c r="C417" s="16" t="inlineStr">
        <is>
          <t>GA01</t>
        </is>
      </c>
      <c r="D417" s="16" t="inlineStr">
        <is>
          <t>Garten</t>
        </is>
      </c>
      <c r="E417" s="16" t="inlineStr">
        <is>
          <t>Wehrfritz Spielanlage Burg mit zwei Rutschen</t>
        </is>
      </c>
      <c r="F417" s="17" t="n">
        <v>1</v>
      </c>
      <c r="G417" s="18" t="inlineStr">
        <is>
          <t>Große Spielanlage in Burgform aus Holz mit zwei Türmen, Hängebrücke mit Kletternetz, Kletterwand mit Griffen, Kriechtunnel, Spielhaus und zwei Rutschen in Rot und Gelb. Typenschild am Pfosten: ein TERRAMO Spielgerät von Wehrfritz, Kommission 30/1157, Baujahr 2012, entspricht DIN EN 1176:2008. Das Holz ist wettergrau.</t>
        </is>
      </c>
      <c r="H417" s="16" t="inlineStr">
        <is>
          <t>Kita-Ausstattung</t>
        </is>
      </c>
      <c r="I417" s="16" t="n"/>
      <c r="J417" s="16" t="inlineStr">
        <is>
          <t>A</t>
        </is>
      </c>
      <c r="K417" s="16" t="inlineStr">
        <is>
          <t>Stück</t>
        </is>
      </c>
      <c r="L417" s="19" t="n"/>
      <c r="M417" s="16" t="inlineStr">
        <is>
          <t>gebraucht</t>
        </is>
      </c>
      <c r="N417" s="17" t="n"/>
      <c r="O417" s="20">
        <f>F417-IF(N417="",0,N417)</f>
        <v/>
      </c>
      <c r="P417" s="19" t="inlineStr">
        <is>
          <t>ja</t>
        </is>
      </c>
      <c r="Q417" s="19" t="n"/>
      <c r="R417" s="21" t="n"/>
      <c r="S417" s="21" t="n">
        <v>15000</v>
      </c>
      <c r="T417" s="19" t="inlineStr">
        <is>
          <t>VHB</t>
        </is>
      </c>
      <c r="U417" s="19" t="inlineStr">
        <is>
          <t>ok</t>
        </is>
      </c>
      <c r="V417" s="22">
        <f>O417*S417</f>
        <v/>
      </c>
      <c r="W417" s="16" t="inlineStr">
        <is>
          <t>nur Abholung</t>
        </is>
      </c>
      <c r="X417" s="16" t="inlineStr">
        <is>
          <t>F-522</t>
        </is>
      </c>
      <c r="Y417" s="19" t="inlineStr">
        <is>
          <t>ja</t>
        </is>
      </c>
      <c r="Z417" s="19" t="inlineStr">
        <is>
          <t>verfügbar</t>
        </is>
      </c>
      <c r="AA417" s="19" t="inlineStr">
        <is>
          <t>Wehrfritz</t>
        </is>
      </c>
      <c r="AB417" s="19" t="inlineStr">
        <is>
          <t>Außenbereich</t>
        </is>
      </c>
      <c r="AC417" s="19" t="n"/>
      <c r="AD417" s="19" t="n"/>
      <c r="AE417" s="21" t="n"/>
      <c r="AF417" s="22">
        <f>IF(N417="","",N417*AE417)</f>
        <v/>
      </c>
      <c r="AG417" s="19" t="n"/>
      <c r="AH417" s="19" t="n"/>
      <c r="AI417" s="19" t="n"/>
      <c r="AJ417" s="19" t="n"/>
      <c r="AK417" s="19" t="n"/>
      <c r="AL417" s="19" t="n"/>
      <c r="AM417" s="18" t="inlineStr">
        <is>
          <t>Abbau und Transport durch den Käufer</t>
        </is>
      </c>
      <c r="AN417" s="23" t="inlineStr">
        <is>
          <t>Eine zweite Ansicht steht auf Foto F-523, das Typenschild auf Foto F-521.</t>
        </is>
      </c>
    </row>
    <row r="418" ht="98.8" customHeight="1">
      <c r="A418" s="16" t="n"/>
      <c r="B418" s="16" t="inlineStr">
        <is>
          <t>GA01-15</t>
        </is>
      </c>
      <c r="C418" s="16" t="inlineStr">
        <is>
          <t>GA01</t>
        </is>
      </c>
      <c r="D418" s="16" t="inlineStr">
        <is>
          <t>Garten</t>
        </is>
      </c>
      <c r="E418" s="16" t="inlineStr">
        <is>
          <t>Sitzgruppe Holz, sechseckig</t>
        </is>
      </c>
      <c r="F418" s="17" t="n">
        <v>2</v>
      </c>
      <c r="G418" s="18" t="inlineStr">
        <is>
          <t>Sechseckige Sitzgruppe aus Massivholz: Tischplatte mit umlaufenden Bänken, fest verschraubt. Das Holz ist durchgehend wettergrau.</t>
        </is>
      </c>
      <c r="H418" s="16" t="inlineStr">
        <is>
          <t>Garten</t>
        </is>
      </c>
      <c r="I418" s="16" t="n"/>
      <c r="J418" s="16" t="inlineStr">
        <is>
          <t>B</t>
        </is>
      </c>
      <c r="K418" s="16" t="inlineStr">
        <is>
          <t>Stück</t>
        </is>
      </c>
      <c r="L418" s="19" t="n"/>
      <c r="M418" s="16" t="inlineStr">
        <is>
          <t>stark gebraucht</t>
        </is>
      </c>
      <c r="N418" s="17" t="n"/>
      <c r="O418" s="20">
        <f>F418-IF(N418="",0,N418)</f>
        <v/>
      </c>
      <c r="P418" s="19" t="inlineStr">
        <is>
          <t>ja</t>
        </is>
      </c>
      <c r="Q418" s="19" t="n"/>
      <c r="R418" s="21" t="n"/>
      <c r="S418" s="21" t="n">
        <v>40</v>
      </c>
      <c r="T418" s="19" t="inlineStr">
        <is>
          <t>Fix</t>
        </is>
      </c>
      <c r="U418" s="19" t="inlineStr">
        <is>
          <t>ok</t>
        </is>
      </c>
      <c r="V418" s="22">
        <f>O418*S418</f>
        <v/>
      </c>
      <c r="W418" s="16" t="inlineStr">
        <is>
          <t>nur Abholung</t>
        </is>
      </c>
      <c r="X418" s="16" t="inlineStr">
        <is>
          <t>F-532</t>
        </is>
      </c>
      <c r="Y418" s="19" t="inlineStr">
        <is>
          <t>ja</t>
        </is>
      </c>
      <c r="Z418" s="19" t="inlineStr">
        <is>
          <t>verfügbar</t>
        </is>
      </c>
      <c r="AA418" s="19" t="n"/>
      <c r="AB418" s="19" t="inlineStr">
        <is>
          <t>Außenbereich</t>
        </is>
      </c>
      <c r="AC418" s="19" t="n"/>
      <c r="AD418" s="19" t="n"/>
      <c r="AE418" s="21" t="n"/>
      <c r="AF418" s="22">
        <f>IF(N418="","",N418*AE418)</f>
        <v/>
      </c>
      <c r="AG418" s="19" t="n"/>
      <c r="AH418" s="19" t="n"/>
      <c r="AI418" s="19" t="n"/>
      <c r="AJ418" s="19" t="n"/>
      <c r="AK418" s="19" t="n"/>
      <c r="AL418" s="19" t="n"/>
      <c r="AM418" s="18" t="n"/>
      <c r="AN418" s="23" t="n"/>
    </row>
    <row r="419" ht="98.8" customHeight="1">
      <c r="A419" s="16" t="n"/>
      <c r="B419" s="16" t="inlineStr">
        <is>
          <t>GA01-16</t>
        </is>
      </c>
      <c r="C419" s="16" t="inlineStr">
        <is>
          <t>GA01</t>
        </is>
      </c>
      <c r="D419" s="16" t="inlineStr">
        <is>
          <t>Garten</t>
        </is>
      </c>
      <c r="E419" s="16" t="inlineStr">
        <is>
          <t>Pinolino Kindersitzgarnitur mit Tisch</t>
        </is>
      </c>
      <c r="F419" s="17" t="n">
        <v>4</v>
      </c>
      <c r="G419" s="18" t="inlineStr">
        <is>
          <t>Kindersitzgarnitur von Pinolino aus Massivholz: Tisch mit zwei fest verbundenen Bänken. Brandzeichen auf der Platte: Pinolino. Das Holz ist durchgehend wettergrau.</t>
        </is>
      </c>
      <c r="H419" s="16" t="inlineStr">
        <is>
          <t>Garten</t>
        </is>
      </c>
      <c r="I419" s="16" t="n"/>
      <c r="J419" s="16" t="inlineStr">
        <is>
          <t>C</t>
        </is>
      </c>
      <c r="K419" s="16" t="inlineStr">
        <is>
          <t>Stück</t>
        </is>
      </c>
      <c r="L419" s="19" t="n"/>
      <c r="M419" s="16" t="inlineStr">
        <is>
          <t>stark gebraucht</t>
        </is>
      </c>
      <c r="N419" s="17" t="n"/>
      <c r="O419" s="20">
        <f>F419-IF(N419="",0,N419)</f>
        <v/>
      </c>
      <c r="P419" s="19" t="inlineStr">
        <is>
          <t>ja</t>
        </is>
      </c>
      <c r="Q419" s="19" t="n"/>
      <c r="R419" s="21" t="n"/>
      <c r="S419" s="21" t="n">
        <v>20</v>
      </c>
      <c r="T419" s="19" t="inlineStr">
        <is>
          <t>Fix</t>
        </is>
      </c>
      <c r="U419" s="19" t="inlineStr">
        <is>
          <t>ok</t>
        </is>
      </c>
      <c r="V419" s="22">
        <f>O419*S419</f>
        <v/>
      </c>
      <c r="W419" s="16" t="inlineStr">
        <is>
          <t>nur Abholung</t>
        </is>
      </c>
      <c r="X419" s="16" t="inlineStr">
        <is>
          <t>F-518</t>
        </is>
      </c>
      <c r="Y419" s="19" t="inlineStr">
        <is>
          <t>ja</t>
        </is>
      </c>
      <c r="Z419" s="19" t="inlineStr">
        <is>
          <t>verfügbar</t>
        </is>
      </c>
      <c r="AA419" s="19" t="inlineStr">
        <is>
          <t>Pinolino</t>
        </is>
      </c>
      <c r="AB419" s="19" t="inlineStr">
        <is>
          <t>Außenbereich</t>
        </is>
      </c>
      <c r="AC419" s="19" t="n"/>
      <c r="AD419" s="19" t="n"/>
      <c r="AE419" s="21" t="n"/>
      <c r="AF419" s="22">
        <f>IF(N419="","",N419*AE419)</f>
        <v/>
      </c>
      <c r="AG419" s="19" t="n"/>
      <c r="AH419" s="19" t="n"/>
      <c r="AI419" s="19" t="n"/>
      <c r="AJ419" s="19" t="n"/>
      <c r="AK419" s="19" t="n"/>
      <c r="AL419" s="19" t="n"/>
      <c r="AM419" s="18" t="n"/>
      <c r="AN419" s="23" t="inlineStr">
        <is>
          <t>Das Brandzeichen ist auf Foto F-519 zu sehen.</t>
        </is>
      </c>
    </row>
    <row r="420" ht="98.8" customHeight="1">
      <c r="A420" s="16" t="n"/>
      <c r="B420" s="16" t="inlineStr">
        <is>
          <t>BA08-15</t>
        </is>
      </c>
      <c r="C420" s="16" t="inlineStr">
        <is>
          <t>BA08</t>
        </is>
      </c>
      <c r="D420" s="16" t="inlineStr">
        <is>
          <t>Atelier</t>
        </is>
      </c>
      <c r="E420" s="16" t="inlineStr">
        <is>
          <t>Buntes Kopierpapier DIN A4, Konvolut</t>
        </is>
      </c>
      <c r="F420" s="17" t="n">
        <v>1</v>
      </c>
      <c r="G420" s="18" t="inlineStr">
        <is>
          <t>Farbiges Kopierpapier in DIN A4: ein ungeöffnetes Set crelando Farbpapier-Mix mit 200 Blatt in zehn Farben, eine angebrochene Packung M-Office in Rosa (500 Blatt, 80 g/m²), ein Block Regenbogenpapier sowie ein loser Stapel in vielen Farben.</t>
        </is>
      </c>
      <c r="H420" s="16" t="inlineStr">
        <is>
          <t>Verbrauchsmaterial</t>
        </is>
      </c>
      <c r="I420" s="16" t="n"/>
      <c r="J420" s="16" t="inlineStr">
        <is>
          <t>C</t>
        </is>
      </c>
      <c r="K420" s="16" t="inlineStr">
        <is>
          <t>Konvolut</t>
        </is>
      </c>
      <c r="L420" s="19" t="n"/>
      <c r="M420" s="16" t="inlineStr">
        <is>
          <t>neuwertig</t>
        </is>
      </c>
      <c r="N420" s="17" t="n"/>
      <c r="O420" s="20">
        <f>F420-IF(N420="",0,N420)</f>
        <v/>
      </c>
      <c r="P420" s="19" t="inlineStr">
        <is>
          <t>ja</t>
        </is>
      </c>
      <c r="Q420" s="19" t="n"/>
      <c r="R420" s="21" t="n"/>
      <c r="S420" s="21" t="n">
        <v>15</v>
      </c>
      <c r="T420" s="19" t="inlineStr">
        <is>
          <t>Fix</t>
        </is>
      </c>
      <c r="U420" s="19" t="inlineStr">
        <is>
          <t>ok</t>
        </is>
      </c>
      <c r="V420" s="22">
        <f>O420*S420</f>
        <v/>
      </c>
      <c r="W420" s="16" t="inlineStr">
        <is>
          <t>nur Abholung</t>
        </is>
      </c>
      <c r="X420" s="16" t="inlineStr">
        <is>
          <t>F-568</t>
        </is>
      </c>
      <c r="Y420" s="19" t="inlineStr">
        <is>
          <t>ja</t>
        </is>
      </c>
      <c r="Z420" s="19" t="inlineStr">
        <is>
          <t>verfügbar</t>
        </is>
      </c>
      <c r="AA420" s="19" t="n"/>
      <c r="AB420" s="19" t="n"/>
      <c r="AC420" s="19" t="n"/>
      <c r="AD420" s="19" t="n"/>
      <c r="AE420" s="21" t="n"/>
      <c r="AF420" s="22">
        <f>IF(N420="","",N420*AE420)</f>
        <v/>
      </c>
      <c r="AG420" s="19" t="n"/>
      <c r="AH420" s="19" t="n"/>
      <c r="AI420" s="19" t="n"/>
      <c r="AJ420" s="19" t="n"/>
      <c r="AK420" s="19" t="n"/>
      <c r="AL420" s="19" t="n"/>
      <c r="AM420" s="18" t="inlineStr">
        <is>
          <t>Der Inhalt wird nur komplett abgegeben.</t>
        </is>
      </c>
      <c r="AN420" s="23" t="n"/>
    </row>
    <row r="421" ht="98.8" customHeight="1">
      <c r="A421" s="16" t="n"/>
      <c r="B421" s="16" t="inlineStr">
        <is>
          <t>BA08-16</t>
        </is>
      </c>
      <c r="C421" s="16" t="inlineStr">
        <is>
          <t>BA08</t>
        </is>
      </c>
      <c r="D421" s="16" t="inlineStr">
        <is>
          <t>Atelier</t>
        </is>
      </c>
      <c r="E421" s="16" t="inlineStr">
        <is>
          <t>IKEA MÅLA Papierrolle, 30 m</t>
        </is>
      </c>
      <c r="F421" s="17" t="n">
        <v>2</v>
      </c>
      <c r="G421" s="18" t="inlineStr">
        <is>
          <t>Malpapierrolle IKEA MÅLA, 30 m lang, original eingeschweißt.</t>
        </is>
      </c>
      <c r="H421" s="16" t="inlineStr">
        <is>
          <t>Verbrauchsmaterial</t>
        </is>
      </c>
      <c r="I421" s="16" t="n"/>
      <c r="J421" s="16" t="inlineStr">
        <is>
          <t>C</t>
        </is>
      </c>
      <c r="K421" s="16" t="inlineStr">
        <is>
          <t>Stück</t>
        </is>
      </c>
      <c r="L421" s="19" t="n"/>
      <c r="M421" s="16" t="inlineStr">
        <is>
          <t>neuwertig</t>
        </is>
      </c>
      <c r="N421" s="17" t="n">
        <v>2</v>
      </c>
      <c r="O421" s="20">
        <f>F421-IF(N421="",0,N421)</f>
        <v/>
      </c>
      <c r="P421" s="19" t="inlineStr">
        <is>
          <t>ja</t>
        </is>
      </c>
      <c r="Q421" s="19" t="n"/>
      <c r="R421" s="21" t="n"/>
      <c r="S421" s="21" t="n">
        <v>4</v>
      </c>
      <c r="T421" s="19" t="inlineStr">
        <is>
          <t>Fix</t>
        </is>
      </c>
      <c r="U421" s="19" t="inlineStr">
        <is>
          <t>ok</t>
        </is>
      </c>
      <c r="V421" s="22">
        <f>O421*S421</f>
        <v/>
      </c>
      <c r="W421" s="16" t="inlineStr">
        <is>
          <t>nur Abholung</t>
        </is>
      </c>
      <c r="X421" s="16" t="inlineStr">
        <is>
          <t>F-547</t>
        </is>
      </c>
      <c r="Y421" s="19" t="inlineStr">
        <is>
          <t>ja</t>
        </is>
      </c>
      <c r="Z421" s="19" t="inlineStr">
        <is>
          <t>verkauft</t>
        </is>
      </c>
      <c r="AA421" s="19" t="inlineStr">
        <is>
          <t>IKEA</t>
        </is>
      </c>
      <c r="AB421" s="19" t="n"/>
      <c r="AC421" s="19" t="inlineStr">
        <is>
          <t>Webkatalog</t>
        </is>
      </c>
      <c r="AD421" s="19" t="n"/>
      <c r="AE421" s="21" t="n">
        <v>4</v>
      </c>
      <c r="AF421" s="22">
        <f>IF(N421="","",N421*AE421)</f>
        <v/>
      </c>
      <c r="AG421" s="19" t="inlineStr">
        <is>
          <t>14.10.2026</t>
        </is>
      </c>
      <c r="AH421" s="19" t="inlineStr">
        <is>
          <t>Maren Kipp, Jil Mecke</t>
        </is>
      </c>
      <c r="AI421" s="19" t="inlineStr">
        <is>
          <t>4000114, 4000115</t>
        </is>
      </c>
      <c r="AJ421" s="19" t="inlineStr">
        <is>
          <t>bezahlt</t>
        </is>
      </c>
      <c r="AK421" s="19" t="n"/>
      <c r="AL421" s="19" t="inlineStr">
        <is>
          <t>09.11.2026 08:00, 20.10.2026 13:45</t>
        </is>
      </c>
      <c r="AM421" s="18" t="n"/>
      <c r="AN421" s="23" t="n"/>
    </row>
    <row r="422" ht="98.8" customHeight="1">
      <c r="A422" s="16" t="n"/>
      <c r="B422" s="16" t="inlineStr">
        <is>
          <t>BA08-17</t>
        </is>
      </c>
      <c r="C422" s="16" t="inlineStr">
        <is>
          <t>BA08</t>
        </is>
      </c>
      <c r="D422" s="16" t="inlineStr">
        <is>
          <t>Atelier</t>
        </is>
      </c>
      <c r="E422" s="16" t="inlineStr">
        <is>
          <t>Acrylfarben Van Bleiswijck, Konvolut</t>
        </is>
      </c>
      <c r="F422" s="17" t="n">
        <v>1</v>
      </c>
      <c r="G422" s="18" t="inlineStr">
        <is>
          <t>Acrylfarben der Marke Van Bleiswijck Holland in Tuben: ungeöffnet zweimal Braun, zweimal Schwarz und einmal Primary Blue; angebrochen (etwa halb bis ein Viertel voll) Rot, Titanium White und Peach Pastel.</t>
        </is>
      </c>
      <c r="H422" s="16" t="inlineStr">
        <is>
          <t>Verbrauchsmaterial</t>
        </is>
      </c>
      <c r="I422" s="16" t="n"/>
      <c r="J422" s="16" t="inlineStr">
        <is>
          <t>C</t>
        </is>
      </c>
      <c r="K422" s="16" t="inlineStr">
        <is>
          <t>Konvolut</t>
        </is>
      </c>
      <c r="L422" s="19" t="n"/>
      <c r="M422" s="16" t="inlineStr">
        <is>
          <t>gebraucht</t>
        </is>
      </c>
      <c r="N422" s="17" t="n"/>
      <c r="O422" s="20">
        <f>F422-IF(N422="",0,N422)</f>
        <v/>
      </c>
      <c r="P422" s="19" t="inlineStr">
        <is>
          <t>ja</t>
        </is>
      </c>
      <c r="Q422" s="19" t="n"/>
      <c r="R422" s="21" t="n"/>
      <c r="S422" s="21" t="n">
        <v>20</v>
      </c>
      <c r="T422" s="19" t="inlineStr">
        <is>
          <t>Fix</t>
        </is>
      </c>
      <c r="U422" s="19" t="inlineStr">
        <is>
          <t>ok</t>
        </is>
      </c>
      <c r="V422" s="22">
        <f>O422*S422</f>
        <v/>
      </c>
      <c r="W422" s="16" t="inlineStr">
        <is>
          <t>nur Abholung</t>
        </is>
      </c>
      <c r="X422" s="16" t="inlineStr">
        <is>
          <t>F-548</t>
        </is>
      </c>
      <c r="Y422" s="19" t="inlineStr">
        <is>
          <t>ja</t>
        </is>
      </c>
      <c r="Z422" s="19" t="inlineStr">
        <is>
          <t>verfügbar</t>
        </is>
      </c>
      <c r="AA422" s="19" t="n"/>
      <c r="AB422" s="19" t="n"/>
      <c r="AC422" s="19" t="n"/>
      <c r="AD422" s="19" t="n"/>
      <c r="AE422" s="21" t="n"/>
      <c r="AF422" s="22">
        <f>IF(N422="","",N422*AE422)</f>
        <v/>
      </c>
      <c r="AG422" s="19" t="n"/>
      <c r="AH422" s="19" t="n"/>
      <c r="AI422" s="19" t="n"/>
      <c r="AJ422" s="19" t="n"/>
      <c r="AK422" s="19" t="n"/>
      <c r="AL422" s="19" t="n"/>
      <c r="AM422" s="18" t="inlineStr">
        <is>
          <t>Wird nur komplett abgegeben.</t>
        </is>
      </c>
      <c r="AN422" s="23" t="n"/>
    </row>
    <row r="423" ht="98.8" customHeight="1">
      <c r="A423" s="16" t="n"/>
      <c r="B423" s="16" t="inlineStr">
        <is>
          <t>BA08-18</t>
        </is>
      </c>
      <c r="C423" s="16" t="inlineStr">
        <is>
          <t>BA08</t>
        </is>
      </c>
      <c r="D423" s="16" t="inlineStr">
        <is>
          <t>Atelier</t>
        </is>
      </c>
      <c r="E423" s="16" t="inlineStr">
        <is>
          <t>Schreibhefte DIN A5, Lineatur 1A, Konvolut</t>
        </is>
      </c>
      <c r="F423" s="17" t="n">
        <v>1</v>
      </c>
      <c r="G423" s="18" t="inlineStr">
        <is>
          <t>Staufen Premium Schreibhefte, DIN A5, 16 Blatt, Lineatur 1A (1. Schuljahr), liniert mit Tiermotiven auf dem Umschlag. Acht ungeöffnete Packungen mit je 25 Stück sowie acht einzelne Hefte – zusammen 208 Hefte.</t>
        </is>
      </c>
      <c r="H423" s="16" t="inlineStr">
        <is>
          <t>Verbrauchsmaterial</t>
        </is>
      </c>
      <c r="I423" s="16" t="n"/>
      <c r="J423" s="16" t="inlineStr">
        <is>
          <t>C</t>
        </is>
      </c>
      <c r="K423" s="16" t="inlineStr">
        <is>
          <t>Konvolut</t>
        </is>
      </c>
      <c r="L423" s="19" t="n"/>
      <c r="M423" s="16" t="inlineStr">
        <is>
          <t>neuwertig</t>
        </is>
      </c>
      <c r="N423" s="17" t="n"/>
      <c r="O423" s="20">
        <f>F423-IF(N423="",0,N423)</f>
        <v/>
      </c>
      <c r="P423" s="19" t="inlineStr">
        <is>
          <t>ja</t>
        </is>
      </c>
      <c r="Q423" s="19" t="n"/>
      <c r="R423" s="21" t="n"/>
      <c r="S423" s="21" t="n">
        <v>40</v>
      </c>
      <c r="T423" s="19" t="inlineStr">
        <is>
          <t>Fix</t>
        </is>
      </c>
      <c r="U423" s="19" t="inlineStr">
        <is>
          <t>ok</t>
        </is>
      </c>
      <c r="V423" s="22">
        <f>O423*S423</f>
        <v/>
      </c>
      <c r="W423" s="16" t="inlineStr">
        <is>
          <t>nur Abholung</t>
        </is>
      </c>
      <c r="X423" s="16" t="inlineStr">
        <is>
          <t>F-549</t>
        </is>
      </c>
      <c r="Y423" s="19" t="inlineStr">
        <is>
          <t>ja</t>
        </is>
      </c>
      <c r="Z423" s="19" t="inlineStr">
        <is>
          <t>verfügbar</t>
        </is>
      </c>
      <c r="AA423" s="19" t="inlineStr">
        <is>
          <t>Staufen</t>
        </is>
      </c>
      <c r="AB423" s="19" t="n"/>
      <c r="AC423" s="19" t="n"/>
      <c r="AD423" s="19" t="n"/>
      <c r="AE423" s="21" t="n"/>
      <c r="AF423" s="22">
        <f>IF(N423="","",N423*AE423)</f>
        <v/>
      </c>
      <c r="AG423" s="19" t="n"/>
      <c r="AH423" s="19" t="n"/>
      <c r="AI423" s="19" t="n"/>
      <c r="AJ423" s="19" t="n"/>
      <c r="AK423" s="19" t="n"/>
      <c r="AL423" s="19" t="n"/>
      <c r="AM423" s="18" t="inlineStr">
        <is>
          <t>208 Hefte, nur komplett abzugeben.</t>
        </is>
      </c>
      <c r="AN423" s="23" t="n"/>
    </row>
    <row r="424" ht="98.8" customHeight="1">
      <c r="A424" s="16" t="n"/>
      <c r="B424" s="16" t="inlineStr">
        <is>
          <t>BA08-19</t>
        </is>
      </c>
      <c r="C424" s="16" t="inlineStr">
        <is>
          <t>BA08</t>
        </is>
      </c>
      <c r="D424" s="16" t="inlineStr">
        <is>
          <t>Atelier</t>
        </is>
      </c>
      <c r="E424" s="16" t="inlineStr">
        <is>
          <t>Schreibhefte DIN A4, 32 Blatt, Konvolut</t>
        </is>
      </c>
      <c r="F424" s="17" t="n">
        <v>1</v>
      </c>
      <c r="G424" s="18" t="inlineStr">
        <is>
          <t>Staufen Premium Schreibhefte, DIN A4, 32 Blatt, in zwei Lineaturen: 20D (liniert mit Rand) und 20T (blanko, Trend Colour). Vier ungeöffnete Packungen mit je 20 Stück sowie 15 einzelne Hefte – zusammen 95 Hefte.</t>
        </is>
      </c>
      <c r="H424" s="16" t="inlineStr">
        <is>
          <t>Verbrauchsmaterial</t>
        </is>
      </c>
      <c r="I424" s="16" t="n"/>
      <c r="J424" s="16" t="inlineStr">
        <is>
          <t>C</t>
        </is>
      </c>
      <c r="K424" s="16" t="inlineStr">
        <is>
          <t>Konvolut</t>
        </is>
      </c>
      <c r="L424" s="19" t="n"/>
      <c r="M424" s="16" t="inlineStr">
        <is>
          <t>neuwertig</t>
        </is>
      </c>
      <c r="N424" s="17" t="n"/>
      <c r="O424" s="20">
        <f>F424-IF(N424="",0,N424)</f>
        <v/>
      </c>
      <c r="P424" s="19" t="inlineStr">
        <is>
          <t>ja</t>
        </is>
      </c>
      <c r="Q424" s="19" t="n"/>
      <c r="R424" s="21" t="n"/>
      <c r="S424" s="21" t="n">
        <v>30</v>
      </c>
      <c r="T424" s="19" t="inlineStr">
        <is>
          <t>Fix</t>
        </is>
      </c>
      <c r="U424" s="19" t="inlineStr">
        <is>
          <t>ok</t>
        </is>
      </c>
      <c r="V424" s="22">
        <f>O424*S424</f>
        <v/>
      </c>
      <c r="W424" s="16" t="inlineStr">
        <is>
          <t>nur Abholung</t>
        </is>
      </c>
      <c r="X424" s="16" t="inlineStr">
        <is>
          <t>F-551</t>
        </is>
      </c>
      <c r="Y424" s="19" t="inlineStr">
        <is>
          <t>ja</t>
        </is>
      </c>
      <c r="Z424" s="19" t="inlineStr">
        <is>
          <t>verfügbar</t>
        </is>
      </c>
      <c r="AA424" s="19" t="inlineStr">
        <is>
          <t>Staufen</t>
        </is>
      </c>
      <c r="AB424" s="19" t="n"/>
      <c r="AC424" s="19" t="n"/>
      <c r="AD424" s="19" t="n"/>
      <c r="AE424" s="21" t="n"/>
      <c r="AF424" s="22">
        <f>IF(N424="","",N424*AE424)</f>
        <v/>
      </c>
      <c r="AG424" s="19" t="n"/>
      <c r="AH424" s="19" t="n"/>
      <c r="AI424" s="19" t="n"/>
      <c r="AJ424" s="19" t="n"/>
      <c r="AK424" s="19" t="n"/>
      <c r="AL424" s="19" t="n"/>
      <c r="AM424" s="18" t="inlineStr">
        <is>
          <t>95 Hefte, nur komplett abzugeben.</t>
        </is>
      </c>
      <c r="AN424" s="23" t="n"/>
    </row>
    <row r="425" ht="98.8" customHeight="1">
      <c r="A425" s="16" t="n"/>
      <c r="B425" s="16" t="inlineStr">
        <is>
          <t>BA08-20</t>
        </is>
      </c>
      <c r="C425" s="16" t="inlineStr">
        <is>
          <t>BA08</t>
        </is>
      </c>
      <c r="D425" s="16" t="inlineStr">
        <is>
          <t>Atelier</t>
        </is>
      </c>
      <c r="E425" s="16" t="inlineStr">
        <is>
          <t>Strickfäustlinge Ernie, Paar</t>
        </is>
      </c>
      <c r="F425" s="17" t="n">
        <v>37</v>
      </c>
      <c r="G425" s="18" t="inlineStr">
        <is>
          <t>Gestrickte Fäustlinge im Ernie-Design (Sesamstraße) in Erwachsenengröße: orangener Grundton mit schwarzem Wollhaar, aufgesetzten Filzaugen und roter Bommelnase.</t>
        </is>
      </c>
      <c r="H425" s="16" t="inlineStr">
        <is>
          <t>Deko</t>
        </is>
      </c>
      <c r="I425" s="16" t="n"/>
      <c r="J425" s="16" t="inlineStr">
        <is>
          <t>C</t>
        </is>
      </c>
      <c r="K425" s="16" t="inlineStr">
        <is>
          <t>Stück</t>
        </is>
      </c>
      <c r="L425" s="19" t="n"/>
      <c r="M425" s="16" t="inlineStr">
        <is>
          <t>neuwertig</t>
        </is>
      </c>
      <c r="N425" s="17" t="n">
        <v>5</v>
      </c>
      <c r="O425" s="20">
        <f>F425-IF(N425="",0,N425)</f>
        <v/>
      </c>
      <c r="P425" s="19" t="inlineStr">
        <is>
          <t>ja</t>
        </is>
      </c>
      <c r="Q425" s="19" t="n"/>
      <c r="R425" s="21" t="n"/>
      <c r="S425" s="21" t="n">
        <v>1.5</v>
      </c>
      <c r="T425" s="19" t="inlineStr">
        <is>
          <t>Fix</t>
        </is>
      </c>
      <c r="U425" s="19" t="inlineStr">
        <is>
          <t>ok</t>
        </is>
      </c>
      <c r="V425" s="22">
        <f>O425*S425</f>
        <v/>
      </c>
      <c r="W425" s="16" t="inlineStr">
        <is>
          <t>nur Abholung</t>
        </is>
      </c>
      <c r="X425" s="16" t="inlineStr">
        <is>
          <t>F-553</t>
        </is>
      </c>
      <c r="Y425" s="19" t="inlineStr">
        <is>
          <t>ja</t>
        </is>
      </c>
      <c r="Z425" s="19" t="inlineStr">
        <is>
          <t>teilverkauft</t>
        </is>
      </c>
      <c r="AA425" s="19" t="n"/>
      <c r="AB425" s="19" t="n"/>
      <c r="AC425" s="19" t="inlineStr">
        <is>
          <t>Webkatalog</t>
        </is>
      </c>
      <c r="AD425" s="19" t="n"/>
      <c r="AE425" s="21" t="n">
        <v>1.5</v>
      </c>
      <c r="AF425" s="22">
        <f>IF(N425="","",N425*AE425)</f>
        <v/>
      </c>
      <c r="AG425" s="19" t="inlineStr">
        <is>
          <t>16.10.2026</t>
        </is>
      </c>
      <c r="AH425" s="19" t="inlineStr">
        <is>
          <t>Eva Demeter, Seltmann Felix</t>
        </is>
      </c>
      <c r="AI425" s="19" t="inlineStr">
        <is>
          <t>4000128, 4000130</t>
        </is>
      </c>
      <c r="AJ425" s="19" t="inlineStr">
        <is>
          <t>bezahlt</t>
        </is>
      </c>
      <c r="AK425" s="19" t="n"/>
      <c r="AL425" s="19" t="inlineStr">
        <is>
          <t>03.11.2026 10:30, 20.10.2026 09:00</t>
        </is>
      </c>
      <c r="AM425" s="18" t="inlineStr">
        <is>
          <t>30 Paar, ungebraucht.</t>
        </is>
      </c>
      <c r="AN425" s="23" t="n"/>
    </row>
    <row r="426" ht="98.8" customHeight="1">
      <c r="A426" s="16" t="n"/>
      <c r="B426" s="16" t="inlineStr">
        <is>
          <t>BA08-21</t>
        </is>
      </c>
      <c r="C426" s="16" t="inlineStr">
        <is>
          <t>BA08</t>
        </is>
      </c>
      <c r="D426" s="16" t="inlineStr">
        <is>
          <t>Atelier</t>
        </is>
      </c>
      <c r="E426" s="16" t="inlineStr">
        <is>
          <t>Seidentuch Pongé 05, 90 × 90 cm</t>
        </is>
      </c>
      <c r="F426" s="17" t="n">
        <v>7</v>
      </c>
      <c r="G426" s="18" t="inlineStr">
        <is>
          <t>Weißes Seidentuch aus 100 % Seide, Qualität Pongé 05, etwa 90 × 90 cm, original verpackt. Zum Bemalen und Färben in der Seidenmalerei.</t>
        </is>
      </c>
      <c r="H426" s="16" t="inlineStr">
        <is>
          <t>Verbrauchsmaterial</t>
        </is>
      </c>
      <c r="I426" s="16" t="n"/>
      <c r="J426" s="16" t="inlineStr">
        <is>
          <t>C</t>
        </is>
      </c>
      <c r="K426" s="16" t="inlineStr">
        <is>
          <t>Stück</t>
        </is>
      </c>
      <c r="L426" s="19" t="inlineStr">
        <is>
          <t>90 × 90 cm</t>
        </is>
      </c>
      <c r="M426" s="16" t="inlineStr">
        <is>
          <t>neuwertig</t>
        </is>
      </c>
      <c r="N426" s="17" t="n">
        <v>7</v>
      </c>
      <c r="O426" s="20">
        <f>F426-IF(N426="",0,N426)</f>
        <v/>
      </c>
      <c r="P426" s="19" t="inlineStr">
        <is>
          <t>ja</t>
        </is>
      </c>
      <c r="Q426" s="19" t="n"/>
      <c r="R426" s="21" t="n"/>
      <c r="S426" s="21" t="n">
        <v>3.5</v>
      </c>
      <c r="T426" s="19" t="inlineStr">
        <is>
          <t>Fix</t>
        </is>
      </c>
      <c r="U426" s="19" t="inlineStr">
        <is>
          <t>ok</t>
        </is>
      </c>
      <c r="V426" s="22">
        <f>O426*S426</f>
        <v/>
      </c>
      <c r="W426" s="16" t="inlineStr">
        <is>
          <t>nur Abholung</t>
        </is>
      </c>
      <c r="X426" s="16" t="inlineStr">
        <is>
          <t>F-554</t>
        </is>
      </c>
      <c r="Y426" s="19" t="inlineStr">
        <is>
          <t>ja</t>
        </is>
      </c>
      <c r="Z426" s="19" t="inlineStr">
        <is>
          <t>verkauft</t>
        </is>
      </c>
      <c r="AA426" s="19" t="n"/>
      <c r="AB426" s="19" t="n"/>
      <c r="AC426" s="19" t="inlineStr">
        <is>
          <t>Webkatalog</t>
        </is>
      </c>
      <c r="AD426" s="19" t="n"/>
      <c r="AE426" s="21" t="n">
        <v>3.5</v>
      </c>
      <c r="AF426" s="22">
        <f>IF(N426="","",N426*AE426)</f>
        <v/>
      </c>
      <c r="AG426" s="19" t="inlineStr">
        <is>
          <t>14.10.2026</t>
        </is>
      </c>
      <c r="AH426" s="19" t="inlineStr">
        <is>
          <t>Maren Kipp</t>
        </is>
      </c>
      <c r="AI426" s="19" t="inlineStr">
        <is>
          <t>4000114</t>
        </is>
      </c>
      <c r="AJ426" s="19" t="inlineStr">
        <is>
          <t>bezahlt</t>
        </is>
      </c>
      <c r="AK426" s="19" t="n"/>
      <c r="AL426" s="19" t="inlineStr">
        <is>
          <t>09.11.2026 08:00</t>
        </is>
      </c>
      <c r="AM426" s="18" t="n"/>
      <c r="AN426" s="23" t="n"/>
    </row>
    <row r="427" ht="98.8" customHeight="1">
      <c r="A427" s="16" t="n"/>
      <c r="B427" s="16" t="inlineStr">
        <is>
          <t>BA08-22</t>
        </is>
      </c>
      <c r="C427" s="16" t="inlineStr">
        <is>
          <t>BA08</t>
        </is>
      </c>
      <c r="D427" s="16" t="inlineStr">
        <is>
          <t>Atelier</t>
        </is>
      </c>
      <c r="E427" s="16" t="inlineStr">
        <is>
          <t>Pinselset im Sortierkasten</t>
        </is>
      </c>
      <c r="F427" s="17" t="n">
        <v>1</v>
      </c>
      <c r="G427" s="18" t="inlineStr">
        <is>
          <t>Sortierkasten mit Pinseln in vielen Größen und Formen: Rundpinsel, Flachpinsel und Borstenpinsel mit Holzstielen. Neu und unbenutzt.</t>
        </is>
      </c>
      <c r="H427" s="16" t="inlineStr">
        <is>
          <t>Verbrauchsmaterial</t>
        </is>
      </c>
      <c r="I427" s="16" t="n"/>
      <c r="J427" s="16" t="inlineStr">
        <is>
          <t>C</t>
        </is>
      </c>
      <c r="K427" s="16" t="inlineStr">
        <is>
          <t>Set</t>
        </is>
      </c>
      <c r="L427" s="19" t="n"/>
      <c r="M427" s="16" t="inlineStr">
        <is>
          <t>neuwertig</t>
        </is>
      </c>
      <c r="N427" s="17" t="n">
        <v>1</v>
      </c>
      <c r="O427" s="20">
        <f>F427-IF(N427="",0,N427)</f>
        <v/>
      </c>
      <c r="P427" s="19" t="inlineStr">
        <is>
          <t>ja</t>
        </is>
      </c>
      <c r="Q427" s="19" t="n"/>
      <c r="R427" s="21" t="n"/>
      <c r="S427" s="21" t="n">
        <v>25</v>
      </c>
      <c r="T427" s="19" t="inlineStr">
        <is>
          <t>Fix</t>
        </is>
      </c>
      <c r="U427" s="19" t="inlineStr">
        <is>
          <t>ok</t>
        </is>
      </c>
      <c r="V427" s="22">
        <f>O427*S427</f>
        <v/>
      </c>
      <c r="W427" s="16" t="inlineStr">
        <is>
          <t>nur Abholung</t>
        </is>
      </c>
      <c r="X427" s="16" t="inlineStr">
        <is>
          <t>F-556</t>
        </is>
      </c>
      <c r="Y427" s="19" t="inlineStr">
        <is>
          <t>ja</t>
        </is>
      </c>
      <c r="Z427" s="19" t="inlineStr">
        <is>
          <t>verkauft</t>
        </is>
      </c>
      <c r="AA427" s="19" t="n"/>
      <c r="AB427" s="19" t="n"/>
      <c r="AC427" s="19" t="inlineStr">
        <is>
          <t>Webkatalog</t>
        </is>
      </c>
      <c r="AD427" s="19" t="n"/>
      <c r="AE427" s="21" t="n">
        <v>25</v>
      </c>
      <c r="AF427" s="22">
        <f>IF(N427="","",N427*AE427)</f>
        <v/>
      </c>
      <c r="AG427" s="19" t="inlineStr">
        <is>
          <t>14.10.2026</t>
        </is>
      </c>
      <c r="AH427" s="19" t="inlineStr">
        <is>
          <t>Maren Kipp</t>
        </is>
      </c>
      <c r="AI427" s="19" t="inlineStr">
        <is>
          <t>4000114</t>
        </is>
      </c>
      <c r="AJ427" s="19" t="inlineStr">
        <is>
          <t>bezahlt</t>
        </is>
      </c>
      <c r="AK427" s="19" t="n"/>
      <c r="AL427" s="19" t="inlineStr">
        <is>
          <t>09.11.2026 08:00</t>
        </is>
      </c>
      <c r="AM427" s="18" t="inlineStr">
        <is>
          <t>Wird nur komplett abgegeben.</t>
        </is>
      </c>
      <c r="AN427" s="23" t="n"/>
    </row>
    <row r="428" ht="98.8" customHeight="1">
      <c r="A428" s="16" t="n"/>
      <c r="B428" s="16" t="inlineStr">
        <is>
          <t>BA08-24</t>
        </is>
      </c>
      <c r="C428" s="16" t="inlineStr">
        <is>
          <t>BA08</t>
        </is>
      </c>
      <c r="D428" s="16" t="inlineStr">
        <is>
          <t>Atelier</t>
        </is>
      </c>
      <c r="E428" s="16" t="inlineStr">
        <is>
          <t>Kreativ-Set Körbchen Schmuckwelle</t>
        </is>
      </c>
      <c r="F428" s="17" t="n">
        <v>12</v>
      </c>
      <c r="G428" s="18" t="inlineStr">
        <is>
          <t>Staufen Kreativ-Set „2 Körbchen Schmuckwelle weiß“: zwei vorgestanzte Körbchenformen, ein Bogen Schmuckwelle, zwei Bogen Motiv-Krepp weiß mit roten Herzen, acht ausgestanzte goldene Eheringe und Schleifenband. Original verpackt.</t>
        </is>
      </c>
      <c r="H428" s="16" t="inlineStr">
        <is>
          <t>Verbrauchsmaterial</t>
        </is>
      </c>
      <c r="I428" s="16" t="n"/>
      <c r="J428" s="16" t="inlineStr">
        <is>
          <t>C</t>
        </is>
      </c>
      <c r="K428" s="16" t="inlineStr">
        <is>
          <t>Stück</t>
        </is>
      </c>
      <c r="L428" s="19" t="n"/>
      <c r="M428" s="16" t="inlineStr">
        <is>
          <t>neuwertig</t>
        </is>
      </c>
      <c r="N428" s="17" t="n"/>
      <c r="O428" s="20">
        <f>F428-IF(N428="",0,N428)</f>
        <v/>
      </c>
      <c r="P428" s="19" t="inlineStr">
        <is>
          <t>ja</t>
        </is>
      </c>
      <c r="Q428" s="19" t="n"/>
      <c r="R428" s="21" t="n"/>
      <c r="S428" s="21" t="n">
        <v>1.5</v>
      </c>
      <c r="T428" s="19" t="inlineStr">
        <is>
          <t>Fix</t>
        </is>
      </c>
      <c r="U428" s="19" t="inlineStr">
        <is>
          <t>ok</t>
        </is>
      </c>
      <c r="V428" s="22">
        <f>O428*S428</f>
        <v/>
      </c>
      <c r="W428" s="16" t="inlineStr">
        <is>
          <t>nur Abholung</t>
        </is>
      </c>
      <c r="X428" s="16" t="inlineStr">
        <is>
          <t>F-557</t>
        </is>
      </c>
      <c r="Y428" s="19" t="inlineStr">
        <is>
          <t>ja</t>
        </is>
      </c>
      <c r="Z428" s="19" t="inlineStr">
        <is>
          <t>verfügbar</t>
        </is>
      </c>
      <c r="AA428" s="19" t="inlineStr">
        <is>
          <t>Staufen</t>
        </is>
      </c>
      <c r="AB428" s="19" t="inlineStr">
        <is>
          <t>Bastelsets Staufen</t>
        </is>
      </c>
      <c r="AC428" s="19" t="n"/>
      <c r="AD428" s="19" t="n"/>
      <c r="AE428" s="21" t="n"/>
      <c r="AF428" s="22">
        <f>IF(N428="","",N428*AE428)</f>
        <v/>
      </c>
      <c r="AG428" s="19" t="n"/>
      <c r="AH428" s="19" t="n"/>
      <c r="AI428" s="19" t="n"/>
      <c r="AJ428" s="19" t="n"/>
      <c r="AK428" s="19" t="n"/>
      <c r="AL428" s="19" t="n"/>
      <c r="AM428" s="18" t="n"/>
      <c r="AN428" s="23" t="n"/>
    </row>
    <row r="429" ht="98.8" customHeight="1">
      <c r="A429" s="16" t="n"/>
      <c r="B429" s="16" t="inlineStr">
        <is>
          <t>BA08-25</t>
        </is>
      </c>
      <c r="C429" s="16" t="inlineStr">
        <is>
          <t>BA08</t>
        </is>
      </c>
      <c r="D429" s="16" t="inlineStr">
        <is>
          <t>Atelier</t>
        </is>
      </c>
      <c r="E429" s="16" t="inlineStr">
        <is>
          <t>Kreativ-Set Einladungskarten „Invito“</t>
        </is>
      </c>
      <c r="F429" s="17" t="n">
        <v>7</v>
      </c>
      <c r="G429" s="18" t="inlineStr">
        <is>
          <t>Staufen Kreativ-Set „6 Einladungs- und Tischkarten Invito“: sechs Bogen Fotokarton, fünf Bogen Tonzeichenpapier und 48 Tassendeckchen. Original verpackt.</t>
        </is>
      </c>
      <c r="H429" s="16" t="inlineStr">
        <is>
          <t>Verbrauchsmaterial</t>
        </is>
      </c>
      <c r="I429" s="16" t="n"/>
      <c r="J429" s="16" t="inlineStr">
        <is>
          <t>C</t>
        </is>
      </c>
      <c r="K429" s="16" t="inlineStr">
        <is>
          <t>Stück</t>
        </is>
      </c>
      <c r="L429" s="19" t="n"/>
      <c r="M429" s="16" t="inlineStr">
        <is>
          <t>neuwertig</t>
        </is>
      </c>
      <c r="N429" s="17" t="n"/>
      <c r="O429" s="20">
        <f>F429-IF(N429="",0,N429)</f>
        <v/>
      </c>
      <c r="P429" s="19" t="inlineStr">
        <is>
          <t>ja</t>
        </is>
      </c>
      <c r="Q429" s="19" t="n"/>
      <c r="R429" s="21" t="n"/>
      <c r="S429" s="21" t="n">
        <v>1.5</v>
      </c>
      <c r="T429" s="19" t="inlineStr">
        <is>
          <t>Fix</t>
        </is>
      </c>
      <c r="U429" s="19" t="inlineStr">
        <is>
          <t>ok</t>
        </is>
      </c>
      <c r="V429" s="22">
        <f>O429*S429</f>
        <v/>
      </c>
      <c r="W429" s="16" t="inlineStr">
        <is>
          <t>nur Abholung</t>
        </is>
      </c>
      <c r="X429" s="16" t="inlineStr">
        <is>
          <t>F-558</t>
        </is>
      </c>
      <c r="Y429" s="19" t="inlineStr">
        <is>
          <t>ja</t>
        </is>
      </c>
      <c r="Z429" s="19" t="inlineStr">
        <is>
          <t>verfügbar</t>
        </is>
      </c>
      <c r="AA429" s="19" t="inlineStr">
        <is>
          <t>Staufen</t>
        </is>
      </c>
      <c r="AB429" s="19" t="inlineStr">
        <is>
          <t>Bastelsets Staufen</t>
        </is>
      </c>
      <c r="AC429" s="19" t="n"/>
      <c r="AD429" s="19" t="n"/>
      <c r="AE429" s="21" t="n"/>
      <c r="AF429" s="22">
        <f>IF(N429="","",N429*AE429)</f>
        <v/>
      </c>
      <c r="AG429" s="19" t="n"/>
      <c r="AH429" s="19" t="n"/>
      <c r="AI429" s="19" t="n"/>
      <c r="AJ429" s="19" t="n"/>
      <c r="AK429" s="19" t="n"/>
      <c r="AL429" s="19" t="n"/>
      <c r="AM429" s="18" t="n"/>
      <c r="AN429" s="23" t="n"/>
    </row>
    <row r="430" ht="98.8" customHeight="1">
      <c r="A430" s="16" t="n"/>
      <c r="B430" s="16" t="inlineStr">
        <is>
          <t>BA08-26</t>
        </is>
      </c>
      <c r="C430" s="16" t="inlineStr">
        <is>
          <t>BA08</t>
        </is>
      </c>
      <c r="D430" s="16" t="inlineStr">
        <is>
          <t>Atelier</t>
        </is>
      </c>
      <c r="E430" s="16" t="inlineStr">
        <is>
          <t>Kreativ-Set Rupf-Zupf-Karten I</t>
        </is>
      </c>
      <c r="F430" s="17" t="n">
        <v>7</v>
      </c>
      <c r="G430" s="18" t="inlineStr">
        <is>
          <t>Staufen Kreativ-Set „4 Rupf-Zupf-Karten“: vier Motiv-Karten im Format 12,5 × 17,5 cm mit Schneemann, Ente, Sonnenblume und Auto sowie 33 Bogen Krepppapier in den passenden Farben. Original verpackt.</t>
        </is>
      </c>
      <c r="H430" s="16" t="inlineStr">
        <is>
          <t>Verbrauchsmaterial</t>
        </is>
      </c>
      <c r="I430" s="16" t="n"/>
      <c r="J430" s="16" t="inlineStr">
        <is>
          <t>C</t>
        </is>
      </c>
      <c r="K430" s="16" t="inlineStr">
        <is>
          <t>Stück</t>
        </is>
      </c>
      <c r="L430" s="19" t="n"/>
      <c r="M430" s="16" t="inlineStr">
        <is>
          <t>neuwertig</t>
        </is>
      </c>
      <c r="N430" s="17" t="n">
        <v>1</v>
      </c>
      <c r="O430" s="20">
        <f>F430-IF(N430="",0,N430)</f>
        <v/>
      </c>
      <c r="P430" s="19" t="inlineStr">
        <is>
          <t>ja</t>
        </is>
      </c>
      <c r="Q430" s="19" t="n"/>
      <c r="R430" s="21" t="n"/>
      <c r="S430" s="21" t="n">
        <v>1.5</v>
      </c>
      <c r="T430" s="19" t="inlineStr">
        <is>
          <t>Fix</t>
        </is>
      </c>
      <c r="U430" s="19" t="inlineStr">
        <is>
          <t>ok</t>
        </is>
      </c>
      <c r="V430" s="22">
        <f>O430*S430</f>
        <v/>
      </c>
      <c r="W430" s="16" t="inlineStr">
        <is>
          <t>nur Abholung</t>
        </is>
      </c>
      <c r="X430" s="16" t="inlineStr">
        <is>
          <t>F-572</t>
        </is>
      </c>
      <c r="Y430" s="19" t="inlineStr">
        <is>
          <t>ja</t>
        </is>
      </c>
      <c r="Z430" s="19" t="inlineStr">
        <is>
          <t>teilverkauft</t>
        </is>
      </c>
      <c r="AA430" s="19" t="inlineStr">
        <is>
          <t>Staufen</t>
        </is>
      </c>
      <c r="AB430" s="19" t="inlineStr">
        <is>
          <t>Bastelsets Staufen</t>
        </is>
      </c>
      <c r="AC430" s="19" t="inlineStr">
        <is>
          <t>Webkatalog</t>
        </is>
      </c>
      <c r="AD430" s="19" t="n"/>
      <c r="AE430" s="21" t="n">
        <v>1.5</v>
      </c>
      <c r="AF430" s="22">
        <f>IF(N430="","",N430*AE430)</f>
        <v/>
      </c>
      <c r="AG430" s="19" t="inlineStr">
        <is>
          <t>16.10.2026</t>
        </is>
      </c>
      <c r="AH430" s="19" t="inlineStr">
        <is>
          <t>Eva Demeter</t>
        </is>
      </c>
      <c r="AI430" s="19" t="inlineStr">
        <is>
          <t>4000128</t>
        </is>
      </c>
      <c r="AJ430" s="19" t="inlineStr">
        <is>
          <t>bezahlt</t>
        </is>
      </c>
      <c r="AK430" s="19" t="n"/>
      <c r="AL430" s="19" t="inlineStr">
        <is>
          <t>03.11.2026 10:30</t>
        </is>
      </c>
      <c r="AM430" s="18" t="n"/>
      <c r="AN430" s="23" t="n"/>
    </row>
    <row r="431" ht="98.8" customHeight="1">
      <c r="A431" s="16" t="n"/>
      <c r="B431" s="16" t="inlineStr">
        <is>
          <t>BA08-27</t>
        </is>
      </c>
      <c r="C431" s="16" t="inlineStr">
        <is>
          <t>BA08</t>
        </is>
      </c>
      <c r="D431" s="16" t="inlineStr">
        <is>
          <t>Atelier</t>
        </is>
      </c>
      <c r="E431" s="16" t="inlineStr">
        <is>
          <t>Kreativ-Set Taschen mit Herz</t>
        </is>
      </c>
      <c r="F431" s="17" t="n">
        <v>11</v>
      </c>
      <c r="G431" s="18" t="inlineStr">
        <is>
          <t>Staufen Kreativ-Set „3 Taschen mit Herz“: drei ausgestanzte Taschen aus brauner Schmuckwelle, ein Bogen Schmuckwelle rot, ein Bogen Fotokarton rot, drei Paar Plastikaugen und Bastband. Original verpackt.</t>
        </is>
      </c>
      <c r="H431" s="16" t="inlineStr">
        <is>
          <t>Verbrauchsmaterial</t>
        </is>
      </c>
      <c r="I431" s="16" t="n"/>
      <c r="J431" s="16" t="inlineStr">
        <is>
          <t>C</t>
        </is>
      </c>
      <c r="K431" s="16" t="inlineStr">
        <is>
          <t>Stück</t>
        </is>
      </c>
      <c r="L431" s="19" t="n"/>
      <c r="M431" s="16" t="inlineStr">
        <is>
          <t>neuwertig</t>
        </is>
      </c>
      <c r="N431" s="17" t="n"/>
      <c r="O431" s="20">
        <f>F431-IF(N431="",0,N431)</f>
        <v/>
      </c>
      <c r="P431" s="19" t="inlineStr">
        <is>
          <t>ja</t>
        </is>
      </c>
      <c r="Q431" s="19" t="n"/>
      <c r="R431" s="21" t="n"/>
      <c r="S431" s="21" t="n">
        <v>1.5</v>
      </c>
      <c r="T431" s="19" t="inlineStr">
        <is>
          <t>Fix</t>
        </is>
      </c>
      <c r="U431" s="19" t="inlineStr">
        <is>
          <t>ok</t>
        </is>
      </c>
      <c r="V431" s="22">
        <f>O431*S431</f>
        <v/>
      </c>
      <c r="W431" s="16" t="inlineStr">
        <is>
          <t>nur Abholung</t>
        </is>
      </c>
      <c r="X431" s="16" t="inlineStr">
        <is>
          <t>F-571</t>
        </is>
      </c>
      <c r="Y431" s="19" t="inlineStr">
        <is>
          <t>ja</t>
        </is>
      </c>
      <c r="Z431" s="19" t="inlineStr">
        <is>
          <t>verfügbar</t>
        </is>
      </c>
      <c r="AA431" s="19" t="inlineStr">
        <is>
          <t>Staufen</t>
        </is>
      </c>
      <c r="AB431" s="19" t="inlineStr">
        <is>
          <t>Bastelsets Staufen</t>
        </is>
      </c>
      <c r="AC431" s="19" t="n"/>
      <c r="AD431" s="19" t="n"/>
      <c r="AE431" s="21" t="n"/>
      <c r="AF431" s="22">
        <f>IF(N431="","",N431*AE431)</f>
        <v/>
      </c>
      <c r="AG431" s="19" t="n"/>
      <c r="AH431" s="19" t="n"/>
      <c r="AI431" s="19" t="n"/>
      <c r="AJ431" s="19" t="n"/>
      <c r="AK431" s="19" t="n"/>
      <c r="AL431" s="19" t="n"/>
      <c r="AM431" s="18" t="n"/>
      <c r="AN431" s="23" t="n"/>
    </row>
    <row r="432" ht="98.8" customHeight="1">
      <c r="A432" s="16" t="n"/>
      <c r="B432" s="16" t="inlineStr">
        <is>
          <t>BA08-28</t>
        </is>
      </c>
      <c r="C432" s="16" t="inlineStr">
        <is>
          <t>BA08</t>
        </is>
      </c>
      <c r="D432" s="16" t="inlineStr">
        <is>
          <t>Atelier</t>
        </is>
      </c>
      <c r="E432" s="16" t="inlineStr">
        <is>
          <t>Kreativ-Set Dekokugeln</t>
        </is>
      </c>
      <c r="F432" s="17" t="n">
        <v>7</v>
      </c>
      <c r="G432" s="18" t="inlineStr">
        <is>
          <t>Staufen Kreativ-Set „3 Dekokugeln“: drei Bogen Spiegelkarton 25 × 35 cm in Silber, Gold und Rot, Strasssteine zum Aufkleben und Schmuckband für die Aufhängung. Original verpackt.</t>
        </is>
      </c>
      <c r="H432" s="16" t="inlineStr">
        <is>
          <t>Verbrauchsmaterial</t>
        </is>
      </c>
      <c r="I432" s="16" t="n"/>
      <c r="J432" s="16" t="inlineStr">
        <is>
          <t>C</t>
        </is>
      </c>
      <c r="K432" s="16" t="inlineStr">
        <is>
          <t>Stück</t>
        </is>
      </c>
      <c r="L432" s="19" t="n"/>
      <c r="M432" s="16" t="inlineStr">
        <is>
          <t>neuwertig</t>
        </is>
      </c>
      <c r="N432" s="17" t="n"/>
      <c r="O432" s="20">
        <f>F432-IF(N432="",0,N432)</f>
        <v/>
      </c>
      <c r="P432" s="19" t="inlineStr">
        <is>
          <t>ja</t>
        </is>
      </c>
      <c r="Q432" s="19" t="n"/>
      <c r="R432" s="21" t="n"/>
      <c r="S432" s="21" t="n">
        <v>1.5</v>
      </c>
      <c r="T432" s="19" t="inlineStr">
        <is>
          <t>Fix</t>
        </is>
      </c>
      <c r="U432" s="19" t="inlineStr">
        <is>
          <t>ok</t>
        </is>
      </c>
      <c r="V432" s="22">
        <f>O432*S432</f>
        <v/>
      </c>
      <c r="W432" s="16" t="inlineStr">
        <is>
          <t>nur Abholung</t>
        </is>
      </c>
      <c r="X432" s="16" t="inlineStr">
        <is>
          <t>F-563</t>
        </is>
      </c>
      <c r="Y432" s="19" t="inlineStr">
        <is>
          <t>ja</t>
        </is>
      </c>
      <c r="Z432" s="19" t="inlineStr">
        <is>
          <t>verfügbar</t>
        </is>
      </c>
      <c r="AA432" s="19" t="inlineStr">
        <is>
          <t>Staufen</t>
        </is>
      </c>
      <c r="AB432" s="19" t="inlineStr">
        <is>
          <t>Bastelsets Staufen</t>
        </is>
      </c>
      <c r="AC432" s="19" t="n"/>
      <c r="AD432" s="19" t="n"/>
      <c r="AE432" s="21" t="n"/>
      <c r="AF432" s="22">
        <f>IF(N432="","",N432*AE432)</f>
        <v/>
      </c>
      <c r="AG432" s="19" t="n"/>
      <c r="AH432" s="19" t="n"/>
      <c r="AI432" s="19" t="n"/>
      <c r="AJ432" s="19" t="n"/>
      <c r="AK432" s="19" t="n"/>
      <c r="AL432" s="19" t="n"/>
      <c r="AM432" s="18" t="n"/>
      <c r="AN432" s="23" t="n"/>
    </row>
    <row r="433" ht="98.8" customHeight="1">
      <c r="A433" s="16" t="n"/>
      <c r="B433" s="16" t="inlineStr">
        <is>
          <t>BA08-29</t>
        </is>
      </c>
      <c r="C433" s="16" t="inlineStr">
        <is>
          <t>BA08</t>
        </is>
      </c>
      <c r="D433" s="16" t="inlineStr">
        <is>
          <t>Atelier</t>
        </is>
      </c>
      <c r="E433" s="16" t="inlineStr">
        <is>
          <t>Kreativ-Set Rupf-Zupf-Karten II</t>
        </is>
      </c>
      <c r="F433" s="17" t="n">
        <v>7</v>
      </c>
      <c r="G433" s="18" t="inlineStr">
        <is>
          <t>Staufen Kreativ-Set mit vier Rupf-Zupf-Karten 12,5 × 17,5 cm: Baum, Fisch, Haus und Schmetterling, dazu 33 Bogen Krepppapier in den passenden Farben. Original verpackt.</t>
        </is>
      </c>
      <c r="H433" s="16" t="inlineStr">
        <is>
          <t>Verbrauchsmaterial</t>
        </is>
      </c>
      <c r="I433" s="16" t="n"/>
      <c r="J433" s="16" t="inlineStr">
        <is>
          <t>C</t>
        </is>
      </c>
      <c r="K433" s="16" t="inlineStr">
        <is>
          <t>Stück</t>
        </is>
      </c>
      <c r="L433" s="19" t="n"/>
      <c r="M433" s="16" t="inlineStr">
        <is>
          <t>neuwertig</t>
        </is>
      </c>
      <c r="N433" s="17" t="n"/>
      <c r="O433" s="20">
        <f>F433-IF(N433="",0,N433)</f>
        <v/>
      </c>
      <c r="P433" s="19" t="inlineStr">
        <is>
          <t>ja</t>
        </is>
      </c>
      <c r="Q433" s="19" t="n"/>
      <c r="R433" s="21" t="n"/>
      <c r="S433" s="21" t="n">
        <v>1.5</v>
      </c>
      <c r="T433" s="19" t="inlineStr">
        <is>
          <t>Fix</t>
        </is>
      </c>
      <c r="U433" s="19" t="inlineStr">
        <is>
          <t>ok</t>
        </is>
      </c>
      <c r="V433" s="22">
        <f>O433*S433</f>
        <v/>
      </c>
      <c r="W433" s="16" t="inlineStr">
        <is>
          <t>nur Abholung</t>
        </is>
      </c>
      <c r="X433" s="16" t="inlineStr">
        <is>
          <t>F-562</t>
        </is>
      </c>
      <c r="Y433" s="19" t="inlineStr">
        <is>
          <t>ja</t>
        </is>
      </c>
      <c r="Z433" s="19" t="inlineStr">
        <is>
          <t>verfügbar</t>
        </is>
      </c>
      <c r="AA433" s="19" t="inlineStr">
        <is>
          <t>Staufen</t>
        </is>
      </c>
      <c r="AB433" s="19" t="inlineStr">
        <is>
          <t>Bastelsets Staufen</t>
        </is>
      </c>
      <c r="AC433" s="19" t="n"/>
      <c r="AD433" s="19" t="n"/>
      <c r="AE433" s="21" t="n"/>
      <c r="AF433" s="22">
        <f>IF(N433="","",N433*AE433)</f>
        <v/>
      </c>
      <c r="AG433" s="19" t="n"/>
      <c r="AH433" s="19" t="n"/>
      <c r="AI433" s="19" t="n"/>
      <c r="AJ433" s="19" t="n"/>
      <c r="AK433" s="19" t="n"/>
      <c r="AL433" s="19" t="n"/>
      <c r="AM433" s="18" t="n"/>
      <c r="AN433" s="23" t="n"/>
    </row>
    <row r="434" ht="98.8" customHeight="1">
      <c r="A434" s="16" t="n"/>
      <c r="B434" s="16" t="inlineStr">
        <is>
          <t>BA08-30</t>
        </is>
      </c>
      <c r="C434" s="16" t="inlineStr">
        <is>
          <t>BA08</t>
        </is>
      </c>
      <c r="D434" s="16" t="inlineStr">
        <is>
          <t>Atelier</t>
        </is>
      </c>
      <c r="E434" s="16" t="inlineStr">
        <is>
          <t>Kreativ-Set Blumentaschen</t>
        </is>
      </c>
      <c r="F434" s="17" t="n">
        <v>11</v>
      </c>
      <c r="G434" s="18" t="inlineStr">
        <is>
          <t>Staufen Kreativ-Set „3 Taschen mit Blume“: je eine ausgestanzte Tasche aus Schmuckwelle in Gelb, Rot und Blau, ein Bogen Regenbogenpapier, ein Bogen Fotokarton grün und Bastband. Original verpackt.</t>
        </is>
      </c>
      <c r="H434" s="16" t="inlineStr">
        <is>
          <t>Verbrauchsmaterial</t>
        </is>
      </c>
      <c r="I434" s="16" t="n"/>
      <c r="J434" s="16" t="inlineStr">
        <is>
          <t>C</t>
        </is>
      </c>
      <c r="K434" s="16" t="inlineStr">
        <is>
          <t>Stück</t>
        </is>
      </c>
      <c r="L434" s="19" t="n"/>
      <c r="M434" s="16" t="inlineStr">
        <is>
          <t>neuwertig</t>
        </is>
      </c>
      <c r="N434" s="17" t="n"/>
      <c r="O434" s="20">
        <f>F434-IF(N434="",0,N434)</f>
        <v/>
      </c>
      <c r="P434" s="19" t="inlineStr">
        <is>
          <t>ja</t>
        </is>
      </c>
      <c r="Q434" s="19" t="n"/>
      <c r="R434" s="21" t="n"/>
      <c r="S434" s="21" t="n">
        <v>1.5</v>
      </c>
      <c r="T434" s="19" t="inlineStr">
        <is>
          <t>Fix</t>
        </is>
      </c>
      <c r="U434" s="19" t="inlineStr">
        <is>
          <t>ok</t>
        </is>
      </c>
      <c r="V434" s="22">
        <f>O434*S434</f>
        <v/>
      </c>
      <c r="W434" s="16" t="inlineStr">
        <is>
          <t>nur Abholung</t>
        </is>
      </c>
      <c r="X434" s="16" t="inlineStr">
        <is>
          <t>F-564</t>
        </is>
      </c>
      <c r="Y434" s="19" t="inlineStr">
        <is>
          <t>ja</t>
        </is>
      </c>
      <c r="Z434" s="19" t="inlineStr">
        <is>
          <t>verfügbar</t>
        </is>
      </c>
      <c r="AA434" s="19" t="inlineStr">
        <is>
          <t>Staufen</t>
        </is>
      </c>
      <c r="AB434" s="19" t="inlineStr">
        <is>
          <t>Bastelsets Staufen</t>
        </is>
      </c>
      <c r="AC434" s="19" t="n"/>
      <c r="AD434" s="19" t="n"/>
      <c r="AE434" s="21" t="n"/>
      <c r="AF434" s="22">
        <f>IF(N434="","",N434*AE434)</f>
        <v/>
      </c>
      <c r="AG434" s="19" t="n"/>
      <c r="AH434" s="19" t="n"/>
      <c r="AI434" s="19" t="n"/>
      <c r="AJ434" s="19" t="n"/>
      <c r="AK434" s="19" t="n"/>
      <c r="AL434" s="19" t="n"/>
      <c r="AM434" s="18" t="n"/>
      <c r="AN434" s="23" t="n"/>
    </row>
    <row r="435" ht="98.8" customHeight="1">
      <c r="A435" s="16" t="n"/>
      <c r="B435" s="16" t="inlineStr">
        <is>
          <t>BA08-31</t>
        </is>
      </c>
      <c r="C435" s="16" t="inlineStr">
        <is>
          <t>BA08</t>
        </is>
      </c>
      <c r="D435" s="16" t="inlineStr">
        <is>
          <t>Atelier</t>
        </is>
      </c>
      <c r="E435" s="16" t="inlineStr">
        <is>
          <t>Kreativ-Set Windlichter „Mediterran“</t>
        </is>
      </c>
      <c r="F435" s="17" t="n">
        <v>11</v>
      </c>
      <c r="G435" s="18" t="inlineStr">
        <is>
          <t>Staufen Kreativ-Set „3 Windlichter Mediterran“: drei Bogen Motiv-Fotokarton Mediterran und drei Bogen Motiv-Transparentpapier mit Seesternen. Original verpackt.</t>
        </is>
      </c>
      <c r="H435" s="16" t="inlineStr">
        <is>
          <t>Verbrauchsmaterial</t>
        </is>
      </c>
      <c r="I435" s="16" t="n"/>
      <c r="J435" s="16" t="inlineStr">
        <is>
          <t>C</t>
        </is>
      </c>
      <c r="K435" s="16" t="inlineStr">
        <is>
          <t>Stück</t>
        </is>
      </c>
      <c r="L435" s="19" t="n"/>
      <c r="M435" s="16" t="inlineStr">
        <is>
          <t>neuwertig</t>
        </is>
      </c>
      <c r="N435" s="17" t="n"/>
      <c r="O435" s="20">
        <f>F435-IF(N435="",0,N435)</f>
        <v/>
      </c>
      <c r="P435" s="19" t="inlineStr">
        <is>
          <t>ja</t>
        </is>
      </c>
      <c r="Q435" s="19" t="n"/>
      <c r="R435" s="21" t="n"/>
      <c r="S435" s="21" t="n">
        <v>1.5</v>
      </c>
      <c r="T435" s="19" t="inlineStr">
        <is>
          <t>Fix</t>
        </is>
      </c>
      <c r="U435" s="19" t="inlineStr">
        <is>
          <t>ok</t>
        </is>
      </c>
      <c r="V435" s="22">
        <f>O435*S435</f>
        <v/>
      </c>
      <c r="W435" s="16" t="inlineStr">
        <is>
          <t>nur Abholung</t>
        </is>
      </c>
      <c r="X435" s="16" t="inlineStr">
        <is>
          <t>F-559</t>
        </is>
      </c>
      <c r="Y435" s="19" t="inlineStr">
        <is>
          <t>ja</t>
        </is>
      </c>
      <c r="Z435" s="19" t="inlineStr">
        <is>
          <t>verfügbar</t>
        </is>
      </c>
      <c r="AA435" s="19" t="inlineStr">
        <is>
          <t>Staufen</t>
        </is>
      </c>
      <c r="AB435" s="19" t="inlineStr">
        <is>
          <t>Bastelsets Staufen</t>
        </is>
      </c>
      <c r="AC435" s="19" t="n"/>
      <c r="AD435" s="19" t="n"/>
      <c r="AE435" s="21" t="n"/>
      <c r="AF435" s="22">
        <f>IF(N435="","",N435*AE435)</f>
        <v/>
      </c>
      <c r="AG435" s="19" t="n"/>
      <c r="AH435" s="19" t="n"/>
      <c r="AI435" s="19" t="n"/>
      <c r="AJ435" s="19" t="n"/>
      <c r="AK435" s="19" t="n"/>
      <c r="AL435" s="19" t="n"/>
      <c r="AM435" s="18" t="n"/>
      <c r="AN435" s="23" t="n"/>
    </row>
    <row r="436" ht="98.8" customHeight="1">
      <c r="A436" s="16" t="n"/>
      <c r="B436" s="16" t="inlineStr">
        <is>
          <t>BA08-32</t>
        </is>
      </c>
      <c r="C436" s="16" t="inlineStr">
        <is>
          <t>BA08</t>
        </is>
      </c>
      <c r="D436" s="16" t="inlineStr">
        <is>
          <t>Atelier</t>
        </is>
      </c>
      <c r="E436" s="16" t="inlineStr">
        <is>
          <t>Kreativ-Set Grußkarten</t>
        </is>
      </c>
      <c r="F436" s="17" t="n">
        <v>8</v>
      </c>
      <c r="G436" s="18" t="inlineStr">
        <is>
          <t>Staufen Kreativ-Set „3 Grußkarten“: drei Bogen Motiv-Fotokarton und ein Bogen Motiv-Transparentpapier im Format 25 × 35 cm sowie drei Bogen Naturpapier. Original verpackt.</t>
        </is>
      </c>
      <c r="H436" s="16" t="inlineStr">
        <is>
          <t>Verbrauchsmaterial</t>
        </is>
      </c>
      <c r="I436" s="16" t="n"/>
      <c r="J436" s="16" t="inlineStr">
        <is>
          <t>C</t>
        </is>
      </c>
      <c r="K436" s="16" t="inlineStr">
        <is>
          <t>Stück</t>
        </is>
      </c>
      <c r="L436" s="19" t="n"/>
      <c r="M436" s="16" t="inlineStr">
        <is>
          <t>neuwertig</t>
        </is>
      </c>
      <c r="N436" s="17" t="n"/>
      <c r="O436" s="20">
        <f>F436-IF(N436="",0,N436)</f>
        <v/>
      </c>
      <c r="P436" s="19" t="inlineStr">
        <is>
          <t>ja</t>
        </is>
      </c>
      <c r="Q436" s="19" t="n"/>
      <c r="R436" s="21" t="n"/>
      <c r="S436" s="21" t="n">
        <v>1.5</v>
      </c>
      <c r="T436" s="19" t="inlineStr">
        <is>
          <t>Fix</t>
        </is>
      </c>
      <c r="U436" s="19" t="inlineStr">
        <is>
          <t>ok</t>
        </is>
      </c>
      <c r="V436" s="22">
        <f>O436*S436</f>
        <v/>
      </c>
      <c r="W436" s="16" t="inlineStr">
        <is>
          <t>nur Abholung</t>
        </is>
      </c>
      <c r="X436" s="16" t="inlineStr">
        <is>
          <t>F-560</t>
        </is>
      </c>
      <c r="Y436" s="19" t="inlineStr">
        <is>
          <t>ja</t>
        </is>
      </c>
      <c r="Z436" s="19" t="inlineStr">
        <is>
          <t>verfügbar</t>
        </is>
      </c>
      <c r="AA436" s="19" t="inlineStr">
        <is>
          <t>Staufen</t>
        </is>
      </c>
      <c r="AB436" s="19" t="inlineStr">
        <is>
          <t>Bastelsets Staufen</t>
        </is>
      </c>
      <c r="AC436" s="19" t="n"/>
      <c r="AD436" s="19" t="n"/>
      <c r="AE436" s="21" t="n"/>
      <c r="AF436" s="22">
        <f>IF(N436="","",N436*AE436)</f>
        <v/>
      </c>
      <c r="AG436" s="19" t="n"/>
      <c r="AH436" s="19" t="n"/>
      <c r="AI436" s="19" t="n"/>
      <c r="AJ436" s="19" t="n"/>
      <c r="AK436" s="19" t="n"/>
      <c r="AL436" s="19" t="n"/>
      <c r="AM436" s="18" t="n"/>
      <c r="AN436" s="23" t="n"/>
    </row>
    <row r="437" ht="98.8" customHeight="1">
      <c r="A437" s="16" t="n"/>
      <c r="B437" s="16" t="inlineStr">
        <is>
          <t>BA08-33</t>
        </is>
      </c>
      <c r="C437" s="16" t="inlineStr">
        <is>
          <t>BA08</t>
        </is>
      </c>
      <c r="D437" s="16" t="inlineStr">
        <is>
          <t>Atelier</t>
        </is>
      </c>
      <c r="E437" s="16" t="inlineStr">
        <is>
          <t>Kreativ-Set Einladungskarten „Festa“</t>
        </is>
      </c>
      <c r="F437" s="17" t="n">
        <v>7</v>
      </c>
      <c r="G437" s="18" t="inlineStr">
        <is>
          <t>Staufen Kreativ-Set „6 Einladungs- und Tischkarten Festa“: sechs Bogen Fotokarton, fünf Bogen Tonzeichenpapier und 48 Tassendeckchen. Original verpackt.</t>
        </is>
      </c>
      <c r="H437" s="16" t="inlineStr">
        <is>
          <t>Verbrauchsmaterial</t>
        </is>
      </c>
      <c r="I437" s="16" t="n"/>
      <c r="J437" s="16" t="inlineStr">
        <is>
          <t>C</t>
        </is>
      </c>
      <c r="K437" s="16" t="inlineStr">
        <is>
          <t>Stück</t>
        </is>
      </c>
      <c r="L437" s="19" t="n"/>
      <c r="M437" s="16" t="inlineStr">
        <is>
          <t>neuwertig</t>
        </is>
      </c>
      <c r="N437" s="17" t="n"/>
      <c r="O437" s="20">
        <f>F437-IF(N437="",0,N437)</f>
        <v/>
      </c>
      <c r="P437" s="19" t="inlineStr">
        <is>
          <t>ja</t>
        </is>
      </c>
      <c r="Q437" s="19" t="n"/>
      <c r="R437" s="21" t="n"/>
      <c r="S437" s="21" t="n">
        <v>1.5</v>
      </c>
      <c r="T437" s="19" t="inlineStr">
        <is>
          <t>Fix</t>
        </is>
      </c>
      <c r="U437" s="19" t="inlineStr">
        <is>
          <t>ok</t>
        </is>
      </c>
      <c r="V437" s="22">
        <f>O437*S437</f>
        <v/>
      </c>
      <c r="W437" s="16" t="inlineStr">
        <is>
          <t>nur Abholung</t>
        </is>
      </c>
      <c r="X437" s="16" t="inlineStr">
        <is>
          <t>F-561</t>
        </is>
      </c>
      <c r="Y437" s="19" t="inlineStr">
        <is>
          <t>ja</t>
        </is>
      </c>
      <c r="Z437" s="19" t="inlineStr">
        <is>
          <t>verfügbar</t>
        </is>
      </c>
      <c r="AA437" s="19" t="inlineStr">
        <is>
          <t>Staufen</t>
        </is>
      </c>
      <c r="AB437" s="19" t="inlineStr">
        <is>
          <t>Bastelsets Staufen</t>
        </is>
      </c>
      <c r="AC437" s="19" t="n"/>
      <c r="AD437" s="19" t="n"/>
      <c r="AE437" s="21" t="n"/>
      <c r="AF437" s="22">
        <f>IF(N437="","",N437*AE437)</f>
        <v/>
      </c>
      <c r="AG437" s="19" t="n"/>
      <c r="AH437" s="19" t="n"/>
      <c r="AI437" s="19" t="n"/>
      <c r="AJ437" s="19" t="n"/>
      <c r="AK437" s="19" t="n"/>
      <c r="AL437" s="19" t="n"/>
      <c r="AM437" s="18" t="n"/>
      <c r="AN437" s="23" t="n"/>
    </row>
    <row r="438" ht="98.8" customHeight="1">
      <c r="A438" s="16" t="n"/>
      <c r="B438" s="16" t="inlineStr">
        <is>
          <t>BA08-34</t>
        </is>
      </c>
      <c r="C438" s="16" t="inlineStr">
        <is>
          <t>BA08</t>
        </is>
      </c>
      <c r="D438" s="16" t="inlineStr">
        <is>
          <t>Atelier</t>
        </is>
      </c>
      <c r="E438" s="16" t="inlineStr">
        <is>
          <t>Motivstanzer, Set</t>
        </is>
      </c>
      <c r="F438" s="17" t="n">
        <v>1</v>
      </c>
      <c r="G438" s="18" t="inlineStr">
        <is>
          <t>Sammlung Motivstanzer für Papier in verschiedenen Größen und Formen: Schneeflocken in vier Größen von 1 bis 3 Zoll, Blüten, Fisch, Tanne, Schmetterling und weitere Motive. Gebraucht und funktionsfähig.</t>
        </is>
      </c>
      <c r="H438" s="16" t="inlineStr">
        <is>
          <t>Verbrauchsmaterial</t>
        </is>
      </c>
      <c r="I438" s="16" t="n"/>
      <c r="J438" s="16" t="inlineStr">
        <is>
          <t>C</t>
        </is>
      </c>
      <c r="K438" s="16" t="inlineStr">
        <is>
          <t>Set</t>
        </is>
      </c>
      <c r="L438" s="19" t="n"/>
      <c r="M438" s="16" t="inlineStr">
        <is>
          <t>gebraucht</t>
        </is>
      </c>
      <c r="N438" s="17" t="n"/>
      <c r="O438" s="20">
        <f>F438-IF(N438="",0,N438)</f>
        <v/>
      </c>
      <c r="P438" s="19" t="inlineStr">
        <is>
          <t>entfällt</t>
        </is>
      </c>
      <c r="Q438" s="19" t="n"/>
      <c r="R438" s="21" t="n"/>
      <c r="S438" s="21" t="n">
        <v>100</v>
      </c>
      <c r="T438" s="19" t="inlineStr">
        <is>
          <t>Fix</t>
        </is>
      </c>
      <c r="U438" s="19" t="inlineStr">
        <is>
          <t>ok</t>
        </is>
      </c>
      <c r="V438" s="22">
        <f>O438*S438</f>
        <v/>
      </c>
      <c r="W438" s="16" t="inlineStr">
        <is>
          <t>nur Abholung</t>
        </is>
      </c>
      <c r="X438" s="16" t="inlineStr">
        <is>
          <t>F-565</t>
        </is>
      </c>
      <c r="Y438" s="19" t="inlineStr">
        <is>
          <t>ja</t>
        </is>
      </c>
      <c r="Z438" s="19" t="inlineStr">
        <is>
          <t>verfügbar</t>
        </is>
      </c>
      <c r="AA438" s="19" t="n"/>
      <c r="AB438" s="19" t="n"/>
      <c r="AC438" s="19" t="n"/>
      <c r="AD438" s="19" t="n"/>
      <c r="AE438" s="21" t="n"/>
      <c r="AF438" s="22">
        <f>IF(N438="","",N438*AE438)</f>
        <v/>
      </c>
      <c r="AG438" s="19" t="n"/>
      <c r="AH438" s="19" t="n"/>
      <c r="AI438" s="19" t="n"/>
      <c r="AJ438" s="19" t="n"/>
      <c r="AK438" s="19" t="n"/>
      <c r="AL438" s="19" t="n"/>
      <c r="AM438" s="18" t="inlineStr">
        <is>
          <t>Wird nur im Set abgegeben.</t>
        </is>
      </c>
      <c r="AN438" s="23" t="inlineStr">
        <is>
          <t>Entfällt laut Excel vom 21.10.2026 (Motivstanzer einzeln als NU05-19 bis -23 erfasst?).</t>
        </is>
      </c>
    </row>
    <row r="439" ht="98.8" customHeight="1">
      <c r="A439" s="16" t="n"/>
      <c r="B439" s="16" t="inlineStr">
        <is>
          <t>BA08-35</t>
        </is>
      </c>
      <c r="C439" s="16" t="inlineStr">
        <is>
          <t>BA08</t>
        </is>
      </c>
      <c r="D439" s="16" t="inlineStr">
        <is>
          <t>Atelier</t>
        </is>
      </c>
      <c r="E439" s="16" t="inlineStr">
        <is>
          <t>Plotterpapier Plotforms, Rolle 45 m</t>
        </is>
      </c>
      <c r="F439" s="17" t="n">
        <v>1</v>
      </c>
      <c r="G439" s="18" t="inlineStr">
        <is>
          <t>Eine Rolle Plotforms Plotterpapier, opak, 90 g/m², 45 m × 91,4 cm (Sorte 3201). Ungeöffnet im Versandkarton.</t>
        </is>
      </c>
      <c r="H439" s="16" t="inlineStr">
        <is>
          <t>Verbrauchsmaterial</t>
        </is>
      </c>
      <c r="I439" s="16" t="n"/>
      <c r="J439" s="16" t="inlineStr">
        <is>
          <t>C</t>
        </is>
      </c>
      <c r="K439" s="16" t="inlineStr">
        <is>
          <t>Stück</t>
        </is>
      </c>
      <c r="L439" s="19" t="inlineStr">
        <is>
          <t>45 m × 91,4 cm</t>
        </is>
      </c>
      <c r="M439" s="16" t="inlineStr">
        <is>
          <t>neuwertig</t>
        </is>
      </c>
      <c r="N439" s="17" t="n"/>
      <c r="O439" s="20">
        <f>F439-IF(N439="",0,N439)</f>
        <v/>
      </c>
      <c r="P439" s="19" t="inlineStr">
        <is>
          <t>ja</t>
        </is>
      </c>
      <c r="Q439" s="19" t="n"/>
      <c r="R439" s="21" t="n"/>
      <c r="S439" s="21" t="n">
        <v>15</v>
      </c>
      <c r="T439" s="19" t="inlineStr">
        <is>
          <t>Fix</t>
        </is>
      </c>
      <c r="U439" s="19" t="inlineStr">
        <is>
          <t>ok</t>
        </is>
      </c>
      <c r="V439" s="22">
        <f>O439*S439</f>
        <v/>
      </c>
      <c r="W439" s="16" t="inlineStr">
        <is>
          <t>nur Abholung</t>
        </is>
      </c>
      <c r="X439" s="16" t="inlineStr">
        <is>
          <t>F-566</t>
        </is>
      </c>
      <c r="Y439" s="19" t="inlineStr">
        <is>
          <t>ja</t>
        </is>
      </c>
      <c r="Z439" s="19" t="inlineStr">
        <is>
          <t>verfügbar</t>
        </is>
      </c>
      <c r="AA439" s="19" t="n"/>
      <c r="AB439" s="19" t="n"/>
      <c r="AC439" s="19" t="n"/>
      <c r="AD439" s="19" t="n"/>
      <c r="AE439" s="21" t="n"/>
      <c r="AF439" s="22">
        <f>IF(N439="","",N439*AE439)</f>
        <v/>
      </c>
      <c r="AG439" s="19" t="n"/>
      <c r="AH439" s="19" t="n"/>
      <c r="AI439" s="19" t="n"/>
      <c r="AJ439" s="19" t="n"/>
      <c r="AK439" s="19" t="n"/>
      <c r="AL439" s="19" t="n"/>
      <c r="AM439" s="18" t="n"/>
      <c r="AN439" s="23" t="n"/>
    </row>
    <row r="440" ht="98.8" customHeight="1">
      <c r="A440" s="16" t="n"/>
      <c r="B440" s="16" t="inlineStr">
        <is>
          <t>BA08-36</t>
        </is>
      </c>
      <c r="C440" s="16" t="inlineStr">
        <is>
          <t>BA08</t>
        </is>
      </c>
      <c r="D440" s="16" t="inlineStr">
        <is>
          <t>Atelier</t>
        </is>
      </c>
      <c r="E440" s="16" t="inlineStr">
        <is>
          <t>Transparentpapier-Rolle 70 × 100 cm</t>
        </is>
      </c>
      <c r="F440" s="17" t="n">
        <v>1</v>
      </c>
      <c r="G440" s="18" t="inlineStr">
        <is>
          <t>Transparentpapier auf Rolle im Format 70 × 100 cm, Marken Creleo und folia, in verschiedenen Farben – darunter Rot, Blau, Hellblau, Lila, Weiß, Braun und Orange. Teils noch eingeschweißt. 1 Set bestehend aus 19 Rollen</t>
        </is>
      </c>
      <c r="H440" s="16" t="inlineStr">
        <is>
          <t>Verbrauchsmaterial</t>
        </is>
      </c>
      <c r="I440" s="16" t="n"/>
      <c r="J440" s="16" t="inlineStr">
        <is>
          <t>C</t>
        </is>
      </c>
      <c r="K440" s="16" t="inlineStr">
        <is>
          <t>Stück</t>
        </is>
      </c>
      <c r="L440" s="19" t="inlineStr">
        <is>
          <t>70 × 100 cm</t>
        </is>
      </c>
      <c r="M440" s="16" t="inlineStr">
        <is>
          <t>neuwertig</t>
        </is>
      </c>
      <c r="N440" s="17" t="n"/>
      <c r="O440" s="20">
        <f>F440-IF(N440="",0,N440)</f>
        <v/>
      </c>
      <c r="P440" s="19" t="inlineStr">
        <is>
          <t>ja</t>
        </is>
      </c>
      <c r="Q440" s="19" t="n"/>
      <c r="R440" s="21" t="n"/>
      <c r="S440" s="21" t="n">
        <v>30</v>
      </c>
      <c r="T440" s="19" t="inlineStr">
        <is>
          <t>Fix</t>
        </is>
      </c>
      <c r="U440" s="19" t="inlineStr">
        <is>
          <t>ok</t>
        </is>
      </c>
      <c r="V440" s="22">
        <f>O440*S440</f>
        <v/>
      </c>
      <c r="W440" s="16" t="inlineStr">
        <is>
          <t>nur Abholung</t>
        </is>
      </c>
      <c r="X440" s="16" t="inlineStr">
        <is>
          <t>F-567</t>
        </is>
      </c>
      <c r="Y440" s="19" t="inlineStr">
        <is>
          <t>ja</t>
        </is>
      </c>
      <c r="Z440" s="19" t="inlineStr">
        <is>
          <t>verfügbar</t>
        </is>
      </c>
      <c r="AA440" s="19" t="n"/>
      <c r="AB440" s="19" t="n"/>
      <c r="AC440" s="19" t="n"/>
      <c r="AD440" s="19" t="n"/>
      <c r="AE440" s="21" t="n"/>
      <c r="AF440" s="22">
        <f>IF(N440="","",N440*AE440)</f>
        <v/>
      </c>
      <c r="AG440" s="19" t="n"/>
      <c r="AH440" s="19" t="n"/>
      <c r="AI440" s="19" t="n"/>
      <c r="AJ440" s="19" t="n"/>
      <c r="AK440" s="19" t="n"/>
      <c r="AL440" s="19" t="n"/>
      <c r="AM440" s="18" t="n"/>
      <c r="AN440" s="23" t="n"/>
    </row>
    <row r="441" ht="98.8" customHeight="1">
      <c r="A441" s="16" t="n"/>
      <c r="B441" s="16" t="inlineStr">
        <is>
          <t>BA08-37</t>
        </is>
      </c>
      <c r="C441" s="16" t="inlineStr">
        <is>
          <t>BA08</t>
        </is>
      </c>
      <c r="D441" s="16" t="inlineStr">
        <is>
          <t>Atelier</t>
        </is>
      </c>
      <c r="E441" s="16" t="inlineStr">
        <is>
          <t>Bastelpapier beige, 30 × 42 cm</t>
        </is>
      </c>
      <c r="F441" s="17" t="n">
        <v>1</v>
      </c>
      <c r="G441" s="18" t="inlineStr">
        <is>
          <t>Festes Bastelpapier in Beige, Format 30 × 42 cm, als Stapel von etwa 8 cm Höhe.</t>
        </is>
      </c>
      <c r="H441" s="16" t="inlineStr">
        <is>
          <t>Verbrauchsmaterial</t>
        </is>
      </c>
      <c r="I441" s="16" t="n"/>
      <c r="J441" s="16" t="inlineStr">
        <is>
          <t>C</t>
        </is>
      </c>
      <c r="K441" s="16" t="inlineStr">
        <is>
          <t>Konvolut</t>
        </is>
      </c>
      <c r="L441" s="19" t="inlineStr">
        <is>
          <t>30 × 42 cm</t>
        </is>
      </c>
      <c r="M441" s="16" t="inlineStr">
        <is>
          <t>neuwertig</t>
        </is>
      </c>
      <c r="N441" s="17" t="n"/>
      <c r="O441" s="20">
        <f>F441-IF(N441="",0,N441)</f>
        <v/>
      </c>
      <c r="P441" s="19" t="inlineStr">
        <is>
          <t>ja</t>
        </is>
      </c>
      <c r="Q441" s="19" t="n"/>
      <c r="R441" s="21" t="n"/>
      <c r="S441" s="21" t="n">
        <v>12</v>
      </c>
      <c r="T441" s="19" t="inlineStr">
        <is>
          <t>Fix</t>
        </is>
      </c>
      <c r="U441" s="19" t="inlineStr">
        <is>
          <t>ok</t>
        </is>
      </c>
      <c r="V441" s="22">
        <f>O441*S441</f>
        <v/>
      </c>
      <c r="W441" s="16" t="inlineStr">
        <is>
          <t>nur Abholung</t>
        </is>
      </c>
      <c r="X441" s="16" t="inlineStr">
        <is>
          <t>F-569</t>
        </is>
      </c>
      <c r="Y441" s="19" t="inlineStr">
        <is>
          <t>ja</t>
        </is>
      </c>
      <c r="Z441" s="19" t="inlineStr">
        <is>
          <t>verfügbar</t>
        </is>
      </c>
      <c r="AA441" s="19" t="n"/>
      <c r="AB441" s="19" t="n"/>
      <c r="AC441" s="19" t="n"/>
      <c r="AD441" s="19" t="n"/>
      <c r="AE441" s="21" t="n"/>
      <c r="AF441" s="22">
        <f>IF(N441="","",N441*AE441)</f>
        <v/>
      </c>
      <c r="AG441" s="19" t="n"/>
      <c r="AH441" s="19" t="n"/>
      <c r="AI441" s="19" t="n"/>
      <c r="AJ441" s="19" t="n"/>
      <c r="AK441" s="19" t="n"/>
      <c r="AL441" s="19" t="n"/>
      <c r="AM441" s="18" t="inlineStr">
        <is>
          <t>Der Stapel wird komplett abgegeben.</t>
        </is>
      </c>
      <c r="AN441" s="23" t="n"/>
    </row>
    <row r="442" ht="98.8" customHeight="1">
      <c r="A442" s="16" t="n"/>
      <c r="B442" s="16" t="inlineStr">
        <is>
          <t>BA04-19</t>
        </is>
      </c>
      <c r="C442" s="16" t="inlineStr">
        <is>
          <t>BA04</t>
        </is>
      </c>
      <c r="D442" s="16" t="inlineStr">
        <is>
          <t>Gruppenraum</t>
        </is>
      </c>
      <c r="E442" s="16" t="inlineStr">
        <is>
          <t>Stofftasche mit Druckknopf, gestreift</t>
        </is>
      </c>
      <c r="F442" s="17" t="n">
        <v>23</v>
      </c>
      <c r="G442" s="18" t="inlineStr">
        <is>
          <t>Stofftasche aus festem Baumwollstoff mit schwarz-weißem Streifenmuster in Zebraoptik, zwei langen Tragegriffen und einem weißen Druckknopf als Verschluss. Etwa 37 × 34 cm.</t>
        </is>
      </c>
      <c r="H442" s="16" t="inlineStr">
        <is>
          <t>Deko</t>
        </is>
      </c>
      <c r="I442" s="16" t="n"/>
      <c r="J442" s="16" t="inlineStr">
        <is>
          <t>C</t>
        </is>
      </c>
      <c r="K442" s="16" t="inlineStr">
        <is>
          <t>Stück</t>
        </is>
      </c>
      <c r="L442" s="19" t="inlineStr">
        <is>
          <t>37 × 34 cm</t>
        </is>
      </c>
      <c r="M442" s="16" t="inlineStr">
        <is>
          <t>gut</t>
        </is>
      </c>
      <c r="N442" s="17" t="n"/>
      <c r="O442" s="20">
        <f>F442-IF(N442="",0,N442)</f>
        <v/>
      </c>
      <c r="P442" s="19" t="inlineStr">
        <is>
          <t>ja</t>
        </is>
      </c>
      <c r="Q442" s="19" t="n"/>
      <c r="R442" s="21" t="n"/>
      <c r="S442" s="21" t="n">
        <v>3</v>
      </c>
      <c r="T442" s="19" t="inlineStr">
        <is>
          <t>Fix</t>
        </is>
      </c>
      <c r="U442" s="19" t="inlineStr">
        <is>
          <t>ok</t>
        </is>
      </c>
      <c r="V442" s="22">
        <f>O442*S442</f>
        <v/>
      </c>
      <c r="W442" s="16" t="inlineStr">
        <is>
          <t>nur Abholung</t>
        </is>
      </c>
      <c r="X442" s="16" t="inlineStr">
        <is>
          <t>F-543</t>
        </is>
      </c>
      <c r="Y442" s="19" t="inlineStr">
        <is>
          <t>ja</t>
        </is>
      </c>
      <c r="Z442" s="19" t="inlineStr">
        <is>
          <t>verfügbar</t>
        </is>
      </c>
      <c r="AA442" s="19" t="n"/>
      <c r="AB442" s="19" t="n"/>
      <c r="AC442" s="19" t="n"/>
      <c r="AD442" s="19" t="n"/>
      <c r="AE442" s="21" t="n"/>
      <c r="AF442" s="22">
        <f>IF(N442="","",N442*AE442)</f>
        <v/>
      </c>
      <c r="AG442" s="19" t="n"/>
      <c r="AH442" s="19" t="n"/>
      <c r="AI442" s="19" t="n"/>
      <c r="AJ442" s="19" t="n"/>
      <c r="AK442" s="19" t="n"/>
      <c r="AL442" s="19" t="n"/>
      <c r="AM442" s="18" t="n"/>
      <c r="AN442" s="23" t="inlineStr">
        <is>
          <t>Bis 01.10.2026 unter BA04-10 geführt; die Nummer gehört laut Post-it einem Spielzeugfahrzeug.</t>
        </is>
      </c>
    </row>
    <row r="443" ht="98.8" customHeight="1">
      <c r="A443" s="16" t="n"/>
      <c r="B443" s="16" t="inlineStr">
        <is>
          <t>BA04-20</t>
        </is>
      </c>
      <c r="C443" s="16" t="inlineStr">
        <is>
          <t>BA04</t>
        </is>
      </c>
      <c r="D443" s="16" t="inlineStr">
        <is>
          <t>Gruppenraum</t>
        </is>
      </c>
      <c r="E443" s="16" t="inlineStr">
        <is>
          <t>Stoffkorb weiß mit schwarzen Punkten</t>
        </is>
      </c>
      <c r="F443" s="17" t="n">
        <v>35</v>
      </c>
      <c r="G443" s="18" t="inlineStr">
        <is>
          <t>Kleiner Aufbewahrungskorb aus weißem Baumwollstoff mit schwarzem Punktmuster, mit umgeschlagenem Rand und seitlicher Stoffschlaufe. Etwa 20 × 17 cm.</t>
        </is>
      </c>
      <c r="H443" s="16" t="inlineStr">
        <is>
          <t>Deko</t>
        </is>
      </c>
      <c r="I443" s="16" t="n"/>
      <c r="J443" s="16" t="inlineStr">
        <is>
          <t>C</t>
        </is>
      </c>
      <c r="K443" s="16" t="inlineStr">
        <is>
          <t>Stück</t>
        </is>
      </c>
      <c r="L443" s="19" t="inlineStr">
        <is>
          <t>20 × 17 cm</t>
        </is>
      </c>
      <c r="M443" s="16" t="inlineStr">
        <is>
          <t>gebraucht</t>
        </is>
      </c>
      <c r="N443" s="17" t="n"/>
      <c r="O443" s="20">
        <f>F443-IF(N443="",0,N443)</f>
        <v/>
      </c>
      <c r="P443" s="19" t="inlineStr">
        <is>
          <t>ja</t>
        </is>
      </c>
      <c r="Q443" s="19" t="n"/>
      <c r="R443" s="21" t="n"/>
      <c r="S443" s="21" t="n">
        <v>1.5</v>
      </c>
      <c r="T443" s="19" t="inlineStr">
        <is>
          <t>Fix</t>
        </is>
      </c>
      <c r="U443" s="19" t="inlineStr">
        <is>
          <t>ok</t>
        </is>
      </c>
      <c r="V443" s="22">
        <f>O443*S443</f>
        <v/>
      </c>
      <c r="W443" s="16" t="inlineStr">
        <is>
          <t>nur Abholung</t>
        </is>
      </c>
      <c r="X443" s="16" t="inlineStr">
        <is>
          <t>F-542</t>
        </is>
      </c>
      <c r="Y443" s="19" t="inlineStr">
        <is>
          <t>ja</t>
        </is>
      </c>
      <c r="Z443" s="19" t="inlineStr">
        <is>
          <t>verfügbar</t>
        </is>
      </c>
      <c r="AA443" s="19" t="n"/>
      <c r="AB443" s="19" t="n"/>
      <c r="AC443" s="19" t="n"/>
      <c r="AD443" s="19" t="n"/>
      <c r="AE443" s="21" t="n"/>
      <c r="AF443" s="22">
        <f>IF(N443="","",N443*AE443)</f>
        <v/>
      </c>
      <c r="AG443" s="19" t="n"/>
      <c r="AH443" s="19" t="n"/>
      <c r="AI443" s="19" t="n"/>
      <c r="AJ443" s="19" t="n"/>
      <c r="AK443" s="19" t="n"/>
      <c r="AL443" s="19" t="n"/>
      <c r="AM443" s="18" t="inlineStr">
        <is>
          <t>35 Körbe, teilweise leicht verschmutzt.</t>
        </is>
      </c>
      <c r="AN443" s="23" t="inlineStr">
        <is>
          <t>Bis 01.10.2026 unter BA04-11 geführt; die Nummer gehört laut Post-it einem Spielzeugfahrzeug.</t>
        </is>
      </c>
    </row>
    <row r="444" ht="98.8" customHeight="1">
      <c r="A444" s="16" t="n"/>
      <c r="B444" s="16" t="inlineStr">
        <is>
          <t>BU09-04</t>
        </is>
      </c>
      <c r="C444" s="16" t="inlineStr">
        <is>
          <t>BU09</t>
        </is>
      </c>
      <c r="D444" s="16" t="inlineStr">
        <is>
          <t>Werkraum</t>
        </is>
      </c>
      <c r="E444" s="16" t="inlineStr">
        <is>
          <t>Hobelbank Massivholz, groß</t>
        </is>
      </c>
      <c r="F444" s="17" t="n">
        <v>1</v>
      </c>
      <c r="G444" s="18" t="inlineStr">
        <is>
          <t>Große Hobelbank aus massivem Holz mit durchgehender Arbeitsplatte, Vorder- und Hinterzange mit Holzkurbeln und einer Reihe Bankhakenlöcher. Erwachsenenhöhe. Deutliche Gebrauchsspuren und Farbflecken von der Werkarbeit – funktionsfähig.</t>
        </is>
      </c>
      <c r="H444" s="16" t="inlineStr">
        <is>
          <t>Kita-Ausstattung</t>
        </is>
      </c>
      <c r="I444" s="16" t="n"/>
      <c r="J444" s="16" t="inlineStr">
        <is>
          <t>B</t>
        </is>
      </c>
      <c r="K444" s="16" t="inlineStr">
        <is>
          <t>Stück</t>
        </is>
      </c>
      <c r="L444" s="19" t="n"/>
      <c r="M444" s="16" t="inlineStr">
        <is>
          <t>gebraucht</t>
        </is>
      </c>
      <c r="N444" s="17" t="n">
        <v>1</v>
      </c>
      <c r="O444" s="20">
        <f>F444-IF(N444="",0,N444)</f>
        <v/>
      </c>
      <c r="P444" s="19" t="inlineStr">
        <is>
          <t>ja</t>
        </is>
      </c>
      <c r="Q444" s="19" t="n"/>
      <c r="R444" s="21" t="n"/>
      <c r="S444" s="21" t="n">
        <v>250</v>
      </c>
      <c r="T444" s="19" t="inlineStr">
        <is>
          <t>VHB</t>
        </is>
      </c>
      <c r="U444" s="19" t="inlineStr">
        <is>
          <t>ok</t>
        </is>
      </c>
      <c r="V444" s="22">
        <f>O444*S444</f>
        <v/>
      </c>
      <c r="W444" s="16" t="inlineStr">
        <is>
          <t>nur Abholung</t>
        </is>
      </c>
      <c r="X444" s="16" t="inlineStr">
        <is>
          <t>F-544</t>
        </is>
      </c>
      <c r="Y444" s="19" t="inlineStr">
        <is>
          <t>ja</t>
        </is>
      </c>
      <c r="Z444" s="19" t="inlineStr">
        <is>
          <t>verkauft</t>
        </is>
      </c>
      <c r="AA444" s="19" t="n"/>
      <c r="AB444" s="19" t="n"/>
      <c r="AC444" s="19" t="inlineStr">
        <is>
          <t>Webkatalog</t>
        </is>
      </c>
      <c r="AD444" s="19" t="n"/>
      <c r="AE444" s="21" t="n">
        <v>250</v>
      </c>
      <c r="AF444" s="22">
        <f>IF(N444="","",N444*AE444)</f>
        <v/>
      </c>
      <c r="AG444" s="19" t="inlineStr">
        <is>
          <t>14.10.2026</t>
        </is>
      </c>
      <c r="AH444" s="19" t="inlineStr">
        <is>
          <t>Maren Kipp</t>
        </is>
      </c>
      <c r="AI444" s="19" t="inlineStr">
        <is>
          <t>4000114</t>
        </is>
      </c>
      <c r="AJ444" s="19" t="inlineStr">
        <is>
          <t>bezahlt</t>
        </is>
      </c>
      <c r="AK444" s="19" t="n"/>
      <c r="AL444" s="19" t="inlineStr">
        <is>
          <t>09.11.2026 08:00</t>
        </is>
      </c>
      <c r="AM444" s="18" t="inlineStr">
        <is>
          <t>Abbau und Transport durch den Käufer.</t>
        </is>
      </c>
      <c r="AN444" s="23" t="inlineStr">
        <is>
          <t>Preis bestätigt am 06.10.2026.</t>
        </is>
      </c>
    </row>
    <row r="445" ht="98.8" customHeight="1">
      <c r="A445" s="16" t="n"/>
      <c r="B445" s="16" t="inlineStr">
        <is>
          <t>BU09-05</t>
        </is>
      </c>
      <c r="C445" s="16" t="inlineStr">
        <is>
          <t>BU09</t>
        </is>
      </c>
      <c r="D445" s="16" t="inlineStr">
        <is>
          <t>Werkraum</t>
        </is>
      </c>
      <c r="E445" s="16" t="inlineStr">
        <is>
          <t>Werkzeugschrank für Kinder, mit Werkzeug</t>
        </is>
      </c>
      <c r="F445" s="17" t="n">
        <v>1</v>
      </c>
      <c r="G445" s="18" t="inlineStr">
        <is>
          <t>Wandschrank aus Birke-Multiplex mit zwei aufklappbaren Türen, Halterungen für jedes Werkzeug und zwei Schubladen. Bestückt mit echtem Werkzeug in Kindergröße: Maulschlüssel, Hammer, Handsäge, Schraubzwinge, Zange, Feile und Kleinteile. Das Werkzeug gehört dazu. Set</t>
        </is>
      </c>
      <c r="H445" s="16" t="inlineStr">
        <is>
          <t>Kita-Ausstattung</t>
        </is>
      </c>
      <c r="I445" s="16" t="n"/>
      <c r="J445" s="16" t="inlineStr">
        <is>
          <t>B</t>
        </is>
      </c>
      <c r="K445" s="16" t="inlineStr">
        <is>
          <t>Stück</t>
        </is>
      </c>
      <c r="L445" s="19" t="n"/>
      <c r="M445" s="16" t="inlineStr">
        <is>
          <t>gebraucht</t>
        </is>
      </c>
      <c r="N445" s="17" t="n"/>
      <c r="O445" s="20">
        <f>F445-IF(N445="",0,N445)</f>
        <v/>
      </c>
      <c r="P445" s="19" t="inlineStr">
        <is>
          <t>ja</t>
        </is>
      </c>
      <c r="Q445" s="19" t="n"/>
      <c r="R445" s="21" t="n"/>
      <c r="S445" s="21" t="n">
        <v>180</v>
      </c>
      <c r="T445" s="19" t="inlineStr">
        <is>
          <t>Fix</t>
        </is>
      </c>
      <c r="U445" s="19" t="inlineStr">
        <is>
          <t>ok</t>
        </is>
      </c>
      <c r="V445" s="22">
        <f>O445*S445</f>
        <v/>
      </c>
      <c r="W445" s="16" t="inlineStr">
        <is>
          <t>nur Abholung</t>
        </is>
      </c>
      <c r="X445" s="16" t="inlineStr">
        <is>
          <t>F-545</t>
        </is>
      </c>
      <c r="Y445" s="19" t="inlineStr">
        <is>
          <t>ja</t>
        </is>
      </c>
      <c r="Z445" s="19" t="inlineStr">
        <is>
          <t>verfügbar</t>
        </is>
      </c>
      <c r="AA445" s="19" t="n"/>
      <c r="AB445" s="19" t="n"/>
      <c r="AC445" s="19" t="n"/>
      <c r="AD445" s="19" t="n"/>
      <c r="AE445" s="21" t="n"/>
      <c r="AF445" s="22">
        <f>IF(N445="","",N445*AE445)</f>
        <v/>
      </c>
      <c r="AG445" s="19" t="n"/>
      <c r="AH445" s="19" t="n"/>
      <c r="AI445" s="19" t="n"/>
      <c r="AJ445" s="19" t="n"/>
      <c r="AK445" s="19" t="n"/>
      <c r="AL445" s="19" t="n"/>
      <c r="AM445" s="18" t="inlineStr">
        <is>
          <t>2 Schränke, jeweils einschließlich Werkzeug. Abgebildet sind beide.</t>
        </is>
      </c>
      <c r="AN445" s="23" t="inlineStr">
        <is>
          <t>Preis bestätigt am 06.10.2026.</t>
        </is>
      </c>
    </row>
    <row r="446" ht="98.8" customHeight="1">
      <c r="A446" s="16" t="n"/>
      <c r="B446" s="16" t="inlineStr">
        <is>
          <t>NE02-06</t>
        </is>
      </c>
      <c r="C446" s="16" t="inlineStr">
        <is>
          <t>NE02</t>
        </is>
      </c>
      <c r="D446" s="16" t="inlineStr">
        <is>
          <t>Küche</t>
        </is>
      </c>
      <c r="E446" s="16" t="inlineStr">
        <is>
          <t>Kinderbecher mit facettiertem Fuß</t>
        </is>
      </c>
      <c r="F446" s="17" t="n">
        <v>1</v>
      </c>
      <c r="G446" s="18" t="inlineStr">
        <is>
          <t>1 Set mit 44 Trinkbecher aus Melamin mit facettiertem Fuß in Weiß, Salbei-, Grau- und Mintgrün, einige mit Motiv. Stapelbar, spülmaschinenfest.</t>
        </is>
      </c>
      <c r="H446" s="16" t="inlineStr">
        <is>
          <t>Kita-Ausstattung</t>
        </is>
      </c>
      <c r="I446" s="16" t="inlineStr">
        <is>
          <t>BU06-01</t>
        </is>
      </c>
      <c r="J446" s="16" t="inlineStr">
        <is>
          <t>C</t>
        </is>
      </c>
      <c r="K446" s="16" t="inlineStr">
        <is>
          <t>Set</t>
        </is>
      </c>
      <c r="L446" s="19" t="n"/>
      <c r="M446" s="16" t="inlineStr">
        <is>
          <t>gebraucht</t>
        </is>
      </c>
      <c r="N446" s="17" t="n"/>
      <c r="O446" s="20">
        <f>F446-IF(N446="",0,N446)</f>
        <v/>
      </c>
      <c r="P446" s="19" t="inlineStr">
        <is>
          <t>ja</t>
        </is>
      </c>
      <c r="Q446" s="19" t="n"/>
      <c r="R446" s="21" t="n"/>
      <c r="S446" s="21" t="n">
        <v>45</v>
      </c>
      <c r="T446" s="19" t="inlineStr">
        <is>
          <t>Fix</t>
        </is>
      </c>
      <c r="U446" s="19" t="inlineStr">
        <is>
          <t>ok</t>
        </is>
      </c>
      <c r="V446" s="22">
        <f>O446*S446</f>
        <v/>
      </c>
      <c r="W446" s="16" t="inlineStr">
        <is>
          <t>nur Abholung</t>
        </is>
      </c>
      <c r="X446" s="16" t="inlineStr">
        <is>
          <t>F-281</t>
        </is>
      </c>
      <c r="Y446" s="19" t="inlineStr">
        <is>
          <t>ja</t>
        </is>
      </c>
      <c r="Z446" s="19" t="inlineStr">
        <is>
          <t>verfügbar</t>
        </is>
      </c>
      <c r="AA446" s="19" t="n"/>
      <c r="AB446" s="19" t="n"/>
      <c r="AC446" s="19" t="n"/>
      <c r="AD446" s="19" t="n"/>
      <c r="AE446" s="21" t="n"/>
      <c r="AF446" s="22">
        <f>IF(N446="","",N446*AE446)</f>
        <v/>
      </c>
      <c r="AG446" s="19" t="n"/>
      <c r="AH446" s="19" t="n"/>
      <c r="AI446" s="19" t="n"/>
      <c r="AJ446" s="19" t="n"/>
      <c r="AK446" s="19" t="n"/>
      <c r="AL446" s="19" t="n"/>
      <c r="AM446" s="18" t="inlineStr">
        <is>
          <t>44 Becher aus zwei Küchen, Farben gemischt, nur als Set.</t>
        </is>
      </c>
      <c r="AN446" s="23" t="inlineStr">
        <is>
          <t>Aus dem Geschirr-Konvolut NE02-05 (Durchsicht 01.10.2026). Post-it BU06-01 (Foto F-423) gehört hierher.</t>
        </is>
      </c>
    </row>
    <row r="447" ht="98.8" customHeight="1">
      <c r="A447" s="16" t="n"/>
      <c r="B447" s="16" t="inlineStr">
        <is>
          <t>NE02-07</t>
        </is>
      </c>
      <c r="C447" s="16" t="inlineStr">
        <is>
          <t>NE02</t>
        </is>
      </c>
      <c r="D447" s="16" t="inlineStr">
        <is>
          <t>Küche</t>
        </is>
      </c>
      <c r="E447" s="16" t="inlineStr">
        <is>
          <t>Kinderteller bunt und mit Tiermotiv</t>
        </is>
      </c>
      <c r="F447" s="17" t="n">
        <v>1</v>
      </c>
      <c r="G447" s="18" t="inlineStr">
        <is>
          <t>1 Set mit 49 Flache Teller aus Kunststoff in kräftigen Farben in zwei Größen sowie Teller mit Tiermotiv. Stapelbar, spülmaschinenfest.</t>
        </is>
      </c>
      <c r="H447" s="16" t="inlineStr">
        <is>
          <t>Kita-Ausstattung</t>
        </is>
      </c>
      <c r="I447" s="16" t="inlineStr">
        <is>
          <t>BU06-04</t>
        </is>
      </c>
      <c r="J447" s="16" t="inlineStr">
        <is>
          <t>C</t>
        </is>
      </c>
      <c r="K447" s="16" t="inlineStr">
        <is>
          <t>Set</t>
        </is>
      </c>
      <c r="L447" s="19" t="n"/>
      <c r="M447" s="16" t="inlineStr">
        <is>
          <t>gebraucht</t>
        </is>
      </c>
      <c r="N447" s="17" t="n"/>
      <c r="O447" s="20">
        <f>F447-IF(N447="",0,N447)</f>
        <v/>
      </c>
      <c r="P447" s="19" t="inlineStr">
        <is>
          <t>ja</t>
        </is>
      </c>
      <c r="Q447" s="19" t="n"/>
      <c r="R447" s="21" t="n"/>
      <c r="S447" s="21" t="n">
        <v>75</v>
      </c>
      <c r="T447" s="19" t="inlineStr">
        <is>
          <t>Fix</t>
        </is>
      </c>
      <c r="U447" s="19" t="inlineStr">
        <is>
          <t>ok</t>
        </is>
      </c>
      <c r="V447" s="22">
        <f>O447*S447</f>
        <v/>
      </c>
      <c r="W447" s="16" t="inlineStr">
        <is>
          <t>nur Abholung</t>
        </is>
      </c>
      <c r="X447" s="16" t="inlineStr">
        <is>
          <t>F-282</t>
        </is>
      </c>
      <c r="Y447" s="19" t="inlineStr">
        <is>
          <t>ja</t>
        </is>
      </c>
      <c r="Z447" s="19" t="inlineStr">
        <is>
          <t>verfügbar</t>
        </is>
      </c>
      <c r="AA447" s="19" t="n"/>
      <c r="AB447" s="19" t="n"/>
      <c r="AC447" s="19" t="n"/>
      <c r="AD447" s="19" t="n"/>
      <c r="AE447" s="21" t="n"/>
      <c r="AF447" s="22">
        <f>IF(N447="","",N447*AE447)</f>
        <v/>
      </c>
      <c r="AG447" s="19" t="n"/>
      <c r="AH447" s="19" t="n"/>
      <c r="AI447" s="19" t="n"/>
      <c r="AJ447" s="19" t="n"/>
      <c r="AK447" s="19" t="n"/>
      <c r="AL447" s="19" t="n"/>
      <c r="AM447" s="18" t="inlineStr">
        <is>
          <t>49 Teller aus zwei Küchen, Farben und Größen gemischt, nur als Set.</t>
        </is>
      </c>
      <c r="AN447" s="23" t="inlineStr">
        <is>
          <t>Aus dem Geschirr-Konvolut NE02-05 (Durchsicht 01.10.2026). Post-it BU06-04 (Foto F-426) gehört hierher.</t>
        </is>
      </c>
    </row>
    <row r="448" ht="98.8" customHeight="1">
      <c r="A448" s="16" t="n"/>
      <c r="B448" s="16" t="inlineStr">
        <is>
          <t>BU06-03</t>
        </is>
      </c>
      <c r="C448" s="16" t="inlineStr">
        <is>
          <t>BU06</t>
        </is>
      </c>
      <c r="D448" s="16" t="inlineStr">
        <is>
          <t>Küche und Essbereich</t>
        </is>
      </c>
      <c r="E448" s="16" t="inlineStr">
        <is>
          <t>Kinderbecher rot</t>
        </is>
      </c>
      <c r="F448" s="17" t="n">
        <v>1</v>
      </c>
      <c r="G448" s="18" t="inlineStr">
        <is>
          <t>1 Set mit 17 Trinkbecher aus Kunststoff in Rot und Pink. Stapelbar, spülmaschinenfest.</t>
        </is>
      </c>
      <c r="H448" s="16" t="inlineStr">
        <is>
          <t>Kita-Ausstattung</t>
        </is>
      </c>
      <c r="I448" s="16" t="n"/>
      <c r="J448" s="16" t="inlineStr">
        <is>
          <t>C</t>
        </is>
      </c>
      <c r="K448" s="16" t="inlineStr">
        <is>
          <t>Set</t>
        </is>
      </c>
      <c r="L448" s="19" t="n"/>
      <c r="M448" s="16" t="inlineStr">
        <is>
          <t>gebraucht</t>
        </is>
      </c>
      <c r="N448" s="17" t="n"/>
      <c r="O448" s="20">
        <f>F448-IF(N448="",0,N448)</f>
        <v/>
      </c>
      <c r="P448" s="19" t="inlineStr">
        <is>
          <t>ja</t>
        </is>
      </c>
      <c r="Q448" s="19" t="n"/>
      <c r="R448" s="21" t="n"/>
      <c r="S448" s="21" t="n">
        <v>20</v>
      </c>
      <c r="T448" s="19" t="inlineStr">
        <is>
          <t>Fix</t>
        </is>
      </c>
      <c r="U448" s="19" t="inlineStr">
        <is>
          <t>ok</t>
        </is>
      </c>
      <c r="V448" s="22">
        <f>O448*S448</f>
        <v/>
      </c>
      <c r="W448" s="16" t="inlineStr">
        <is>
          <t>nur Abholung</t>
        </is>
      </c>
      <c r="X448" s="16" t="inlineStr">
        <is>
          <t>F-425</t>
        </is>
      </c>
      <c r="Y448" s="19" t="inlineStr">
        <is>
          <t>ja</t>
        </is>
      </c>
      <c r="Z448" s="19" t="inlineStr">
        <is>
          <t>verfügbar</t>
        </is>
      </c>
      <c r="AA448" s="19" t="n"/>
      <c r="AB448" s="19" t="n"/>
      <c r="AC448" s="19" t="n"/>
      <c r="AD448" s="19" t="n"/>
      <c r="AE448" s="21" t="n"/>
      <c r="AF448" s="22">
        <f>IF(N448="","",N448*AE448)</f>
        <v/>
      </c>
      <c r="AG448" s="19" t="n"/>
      <c r="AH448" s="19" t="n"/>
      <c r="AI448" s="19" t="n"/>
      <c r="AJ448" s="19" t="n"/>
      <c r="AK448" s="19" t="n"/>
      <c r="AL448" s="19" t="n"/>
      <c r="AM448" s="18" t="inlineStr">
        <is>
          <t>17 Becher, nur als Set.</t>
        </is>
      </c>
      <c r="AN448" s="23" t="inlineStr">
        <is>
          <t>Aus dem Geschirr-Konvolut NE02-05 (Durchsicht 01.10.2026).</t>
        </is>
      </c>
    </row>
    <row r="449" ht="98.8" customHeight="1">
      <c r="A449" s="16" t="n"/>
      <c r="B449" s="16" t="inlineStr">
        <is>
          <t>BA04-10</t>
        </is>
      </c>
      <c r="C449" s="16" t="inlineStr">
        <is>
          <t>BA04</t>
        </is>
      </c>
      <c r="D449" s="16" t="inlineStr">
        <is>
          <t>Gruppenraum</t>
        </is>
      </c>
      <c r="E449" s="16" t="inlineStr">
        <is>
          <t>Bruder CAT Spielzeugbagger gelb-schwarz</t>
        </is>
      </c>
      <c r="F449" s="17" t="n">
        <v>1</v>
      </c>
      <c r="G449" s="18" t="inlineStr">
        <is>
          <t>Kettenbagger als Spielzeugmodell von Bruder im CAT-Design, gelb mit schwarzem Fahrwerk, beweglicher Arm mit Schaufel.</t>
        </is>
      </c>
      <c r="H449" s="16" t="inlineStr">
        <is>
          <t>Spielzeug</t>
        </is>
      </c>
      <c r="I449" s="16" t="n"/>
      <c r="J449" s="16" t="inlineStr">
        <is>
          <t>C</t>
        </is>
      </c>
      <c r="K449" s="16" t="inlineStr">
        <is>
          <t>Stück</t>
        </is>
      </c>
      <c r="L449" s="19" t="n"/>
      <c r="M449" s="16" t="inlineStr">
        <is>
          <t>gebraucht</t>
        </is>
      </c>
      <c r="N449" s="17" t="n">
        <v>1</v>
      </c>
      <c r="O449" s="20">
        <f>F449-IF(N449="",0,N449)</f>
        <v/>
      </c>
      <c r="P449" s="19" t="inlineStr">
        <is>
          <t>ja</t>
        </is>
      </c>
      <c r="Q449" s="19" t="n"/>
      <c r="R449" s="21" t="n"/>
      <c r="S449" s="21" t="n">
        <v>15</v>
      </c>
      <c r="T449" s="19" t="inlineStr">
        <is>
          <t>Fix</t>
        </is>
      </c>
      <c r="U449" s="19" t="inlineStr">
        <is>
          <t>ok</t>
        </is>
      </c>
      <c r="V449" s="22">
        <f>O449*S449</f>
        <v/>
      </c>
      <c r="W449" s="16" t="inlineStr">
        <is>
          <t>nur Abholung</t>
        </is>
      </c>
      <c r="X449" s="16" t="inlineStr">
        <is>
          <t>F-619</t>
        </is>
      </c>
      <c r="Y449" s="19" t="inlineStr">
        <is>
          <t>ja</t>
        </is>
      </c>
      <c r="Z449" s="19" t="inlineStr">
        <is>
          <t>verkauft</t>
        </is>
      </c>
      <c r="AA449" s="19" t="inlineStr">
        <is>
          <t>Bruder</t>
        </is>
      </c>
      <c r="AB449" s="19" t="n"/>
      <c r="AC449" s="19" t="inlineStr">
        <is>
          <t>Webkatalog</t>
        </is>
      </c>
      <c r="AD449" s="19" t="n"/>
      <c r="AE449" s="21" t="n">
        <v>15</v>
      </c>
      <c r="AF449" s="22">
        <f>IF(N449="","",N449*AE449)</f>
        <v/>
      </c>
      <c r="AG449" s="19" t="inlineStr">
        <is>
          <t>16.10.2026</t>
        </is>
      </c>
      <c r="AH449" s="19" t="inlineStr">
        <is>
          <t>Mareike Lüdtke</t>
        </is>
      </c>
      <c r="AI449" s="19" t="inlineStr">
        <is>
          <t>4000121</t>
        </is>
      </c>
      <c r="AJ449" s="19" t="inlineStr">
        <is>
          <t>bezahlt</t>
        </is>
      </c>
      <c r="AK449" s="19" t="n"/>
      <c r="AL449" s="19" t="inlineStr">
        <is>
          <t>abgeholt 19.10.2026</t>
        </is>
      </c>
      <c r="AM449" s="18" t="n"/>
      <c r="AN449" s="23" t="inlineStr">
        <is>
          <t>Neu aus der Durchsicht vom 01.10.2026.</t>
        </is>
      </c>
    </row>
    <row r="450" ht="98.8" customHeight="1">
      <c r="A450" s="16" t="n"/>
      <c r="B450" s="16" t="inlineStr">
        <is>
          <t>BA04-11</t>
        </is>
      </c>
      <c r="C450" s="16" t="inlineStr">
        <is>
          <t>BA04</t>
        </is>
      </c>
      <c r="D450" s="16" t="inlineStr">
        <is>
          <t>Gruppenraum</t>
        </is>
      </c>
      <c r="E450" s="16" t="inlineStr">
        <is>
          <t>Bruder CAT Teleskoplader</t>
        </is>
      </c>
      <c r="F450" s="17" t="n">
        <v>1</v>
      </c>
      <c r="G450" s="18" t="inlineStr">
        <is>
          <t>Teleskoplader als Spielzeugmodell von Bruder im CAT-Design, gelb mit schwarzer Schaufel und ausfahrbarem Arm.</t>
        </is>
      </c>
      <c r="H450" s="16" t="inlineStr">
        <is>
          <t>Spielzeug</t>
        </is>
      </c>
      <c r="I450" s="16" t="n"/>
      <c r="J450" s="16" t="inlineStr">
        <is>
          <t>C</t>
        </is>
      </c>
      <c r="K450" s="16" t="inlineStr">
        <is>
          <t>Stück</t>
        </is>
      </c>
      <c r="L450" s="19" t="n"/>
      <c r="M450" s="16" t="inlineStr">
        <is>
          <t>gebraucht</t>
        </is>
      </c>
      <c r="N450" s="17" t="n"/>
      <c r="O450" s="20">
        <f>F450-IF(N450="",0,N450)</f>
        <v/>
      </c>
      <c r="P450" s="19" t="inlineStr">
        <is>
          <t>ja</t>
        </is>
      </c>
      <c r="Q450" s="19" t="n"/>
      <c r="R450" s="21" t="n"/>
      <c r="S450" s="21" t="n">
        <v>15</v>
      </c>
      <c r="T450" s="19" t="inlineStr">
        <is>
          <t>Fix</t>
        </is>
      </c>
      <c r="U450" s="19" t="inlineStr">
        <is>
          <t>ok</t>
        </is>
      </c>
      <c r="V450" s="22">
        <f>O450*S450</f>
        <v/>
      </c>
      <c r="W450" s="16" t="inlineStr">
        <is>
          <t>nur Abholung</t>
        </is>
      </c>
      <c r="X450" s="16" t="inlineStr">
        <is>
          <t>F-620</t>
        </is>
      </c>
      <c r="Y450" s="19" t="inlineStr">
        <is>
          <t>ja</t>
        </is>
      </c>
      <c r="Z450" s="19" t="inlineStr">
        <is>
          <t>reserviert</t>
        </is>
      </c>
      <c r="AA450" s="19" t="inlineStr">
        <is>
          <t>Bruder</t>
        </is>
      </c>
      <c r="AB450" s="19" t="n"/>
      <c r="AC450" s="19" t="inlineStr">
        <is>
          <t>Webkatalog</t>
        </is>
      </c>
      <c r="AD450" s="19" t="inlineStr">
        <is>
          <t>Martna Ebensperger</t>
        </is>
      </c>
      <c r="AE450" s="21" t="n"/>
      <c r="AF450" s="22">
        <f>IF(N450="","",N450*AE450)</f>
        <v/>
      </c>
      <c r="AG450" s="19" t="n"/>
      <c r="AH450" s="19" t="n"/>
      <c r="AI450" s="19" t="n"/>
      <c r="AJ450" s="19" t="n"/>
      <c r="AK450" s="19" t="n"/>
      <c r="AL450" s="19" t="inlineStr">
        <is>
          <t>01.12.2026 09:00</t>
        </is>
      </c>
      <c r="AM450" s="18" t="n"/>
      <c r="AN450" s="23" t="inlineStr">
        <is>
          <t>Neu aus der Durchsicht vom 01.10.2026. · Webkatalog: Sammelrechnung</t>
        </is>
      </c>
    </row>
    <row r="451" ht="98.8" customHeight="1">
      <c r="A451" s="16" t="n"/>
      <c r="B451" s="16" t="inlineStr">
        <is>
          <t>BA04-12</t>
        </is>
      </c>
      <c r="C451" s="16" t="inlineStr">
        <is>
          <t>BA04</t>
        </is>
      </c>
      <c r="D451" s="16" t="inlineStr">
        <is>
          <t>Gruppenraum</t>
        </is>
      </c>
      <c r="E451" s="16" t="inlineStr">
        <is>
          <t>Bruder JCB Midi CX Baggerlader</t>
        </is>
      </c>
      <c r="F451" s="17" t="n">
        <v>1</v>
      </c>
      <c r="G451" s="18" t="inlineStr">
        <is>
          <t>Baggerlader JCB Midi CX als Spielzeugmodell von Bruder, gelb, mit Frontschaufel und Heckbagger.</t>
        </is>
      </c>
      <c r="H451" s="16" t="inlineStr">
        <is>
          <t>Spielzeug</t>
        </is>
      </c>
      <c r="I451" s="16" t="n"/>
      <c r="J451" s="16" t="inlineStr">
        <is>
          <t>C</t>
        </is>
      </c>
      <c r="K451" s="16" t="inlineStr">
        <is>
          <t>Stück</t>
        </is>
      </c>
      <c r="L451" s="19" t="n"/>
      <c r="M451" s="16" t="inlineStr">
        <is>
          <t>gebraucht</t>
        </is>
      </c>
      <c r="N451" s="17" t="n"/>
      <c r="O451" s="20">
        <f>F451-IF(N451="",0,N451)</f>
        <v/>
      </c>
      <c r="P451" s="19" t="inlineStr">
        <is>
          <t>ja</t>
        </is>
      </c>
      <c r="Q451" s="19" t="n"/>
      <c r="R451" s="21" t="n"/>
      <c r="S451" s="21" t="n">
        <v>15</v>
      </c>
      <c r="T451" s="19" t="inlineStr">
        <is>
          <t>Fix</t>
        </is>
      </c>
      <c r="U451" s="19" t="inlineStr">
        <is>
          <t>ok</t>
        </is>
      </c>
      <c r="V451" s="22">
        <f>O451*S451</f>
        <v/>
      </c>
      <c r="W451" s="16" t="inlineStr">
        <is>
          <t>nur Abholung</t>
        </is>
      </c>
      <c r="X451" s="16" t="inlineStr">
        <is>
          <t>F-621</t>
        </is>
      </c>
      <c r="Y451" s="19" t="inlineStr">
        <is>
          <t>ja</t>
        </is>
      </c>
      <c r="Z451" s="19" t="inlineStr">
        <is>
          <t>reserviert</t>
        </is>
      </c>
      <c r="AA451" s="19" t="inlineStr">
        <is>
          <t>Bruder</t>
        </is>
      </c>
      <c r="AB451" s="19" t="n"/>
      <c r="AC451" s="19" t="inlineStr">
        <is>
          <t>Webkatalog</t>
        </is>
      </c>
      <c r="AD451" s="19" t="inlineStr">
        <is>
          <t>Martna Ebensperger</t>
        </is>
      </c>
      <c r="AE451" s="21" t="n"/>
      <c r="AF451" s="22">
        <f>IF(N451="","",N451*AE451)</f>
        <v/>
      </c>
      <c r="AG451" s="19" t="n"/>
      <c r="AH451" s="19" t="n"/>
      <c r="AI451" s="19" t="n"/>
      <c r="AJ451" s="19" t="n"/>
      <c r="AK451" s="19" t="n"/>
      <c r="AL451" s="19" t="inlineStr">
        <is>
          <t>01.12.2026 09:00</t>
        </is>
      </c>
      <c r="AM451" s="18" t="n"/>
      <c r="AN451" s="23" t="inlineStr">
        <is>
          <t>Neu aus der Durchsicht vom 01.10.2026. · Webkatalog: Sammelrechnung</t>
        </is>
      </c>
    </row>
    <row r="452" ht="98.8" customHeight="1">
      <c r="A452" s="16" t="n"/>
      <c r="B452" s="16" t="inlineStr">
        <is>
          <t>BA04-13</t>
        </is>
      </c>
      <c r="C452" s="16" t="inlineStr">
        <is>
          <t>BA04</t>
        </is>
      </c>
      <c r="D452" s="16" t="inlineStr">
        <is>
          <t>Gruppenraum</t>
        </is>
      </c>
      <c r="E452" s="16" t="inlineStr">
        <is>
          <t>Spielzeug-Müllauto orange</t>
        </is>
      </c>
      <c r="F452" s="17" t="n">
        <v>1</v>
      </c>
      <c r="G452" s="18" t="inlineStr">
        <is>
          <t>Großes Müllauto aus Kunststoff in Orange mit kippbarem Aufbau und gelben Felgen.</t>
        </is>
      </c>
      <c r="H452" s="16" t="inlineStr">
        <is>
          <t>Spielzeug</t>
        </is>
      </c>
      <c r="I452" s="16" t="n"/>
      <c r="J452" s="16" t="inlineStr">
        <is>
          <t>C</t>
        </is>
      </c>
      <c r="K452" s="16" t="inlineStr">
        <is>
          <t>Stück</t>
        </is>
      </c>
      <c r="L452" s="19" t="n"/>
      <c r="M452" s="16" t="inlineStr">
        <is>
          <t>gebraucht</t>
        </is>
      </c>
      <c r="N452" s="17" t="n"/>
      <c r="O452" s="20">
        <f>F452-IF(N452="",0,N452)</f>
        <v/>
      </c>
      <c r="P452" s="19" t="inlineStr">
        <is>
          <t>ja</t>
        </is>
      </c>
      <c r="Q452" s="19" t="n"/>
      <c r="R452" s="21" t="n"/>
      <c r="S452" s="21" t="n">
        <v>15</v>
      </c>
      <c r="T452" s="19" t="inlineStr">
        <is>
          <t>Fix</t>
        </is>
      </c>
      <c r="U452" s="19" t="inlineStr">
        <is>
          <t>ok</t>
        </is>
      </c>
      <c r="V452" s="22">
        <f>O452*S452</f>
        <v/>
      </c>
      <c r="W452" s="16" t="inlineStr">
        <is>
          <t>nur Abholung</t>
        </is>
      </c>
      <c r="X452" s="16" t="inlineStr">
        <is>
          <t>F-623</t>
        </is>
      </c>
      <c r="Y452" s="19" t="inlineStr">
        <is>
          <t>ja</t>
        </is>
      </c>
      <c r="Z452" s="19" t="inlineStr">
        <is>
          <t>verfügbar</t>
        </is>
      </c>
      <c r="AA452" s="19" t="n"/>
      <c r="AB452" s="19" t="n"/>
      <c r="AC452" s="19" t="n"/>
      <c r="AD452" s="19" t="n"/>
      <c r="AE452" s="21" t="n"/>
      <c r="AF452" s="22">
        <f>IF(N452="","",N452*AE452)</f>
        <v/>
      </c>
      <c r="AG452" s="19" t="n"/>
      <c r="AH452" s="19" t="n"/>
      <c r="AI452" s="19" t="n"/>
      <c r="AJ452" s="19" t="n"/>
      <c r="AK452" s="19" t="n"/>
      <c r="AL452" s="19" t="n"/>
      <c r="AM452" s="18" t="n"/>
      <c r="AN452" s="23" t="inlineStr">
        <is>
          <t>Neu aus der Durchsicht vom 01.10.2026.</t>
        </is>
      </c>
    </row>
    <row r="453" ht="98.8" customHeight="1">
      <c r="A453" s="16" t="n"/>
      <c r="B453" s="16" t="inlineStr">
        <is>
          <t>BA04-14</t>
        </is>
      </c>
      <c r="C453" s="16" t="inlineStr">
        <is>
          <t>BA04</t>
        </is>
      </c>
      <c r="D453" s="16" t="inlineStr">
        <is>
          <t>Gruppenraum</t>
        </is>
      </c>
      <c r="E453" s="16" t="inlineStr">
        <is>
          <t>Bruder Deutz Traktor grün</t>
        </is>
      </c>
      <c r="F453" s="17" t="n">
        <v>1</v>
      </c>
      <c r="G453" s="18" t="inlineStr">
        <is>
          <t>Traktor nach Deutz-Fahr als Spielzeugmodell von Bruder, grün-schwarz, mit Kabine.</t>
        </is>
      </c>
      <c r="H453" s="16" t="inlineStr">
        <is>
          <t>Spielzeug</t>
        </is>
      </c>
      <c r="I453" s="16" t="n"/>
      <c r="J453" s="16" t="inlineStr">
        <is>
          <t>C</t>
        </is>
      </c>
      <c r="K453" s="16" t="inlineStr">
        <is>
          <t>Stück</t>
        </is>
      </c>
      <c r="L453" s="19" t="n"/>
      <c r="M453" s="16" t="inlineStr">
        <is>
          <t>gebraucht</t>
        </is>
      </c>
      <c r="N453" s="17" t="n"/>
      <c r="O453" s="20">
        <f>F453-IF(N453="",0,N453)</f>
        <v/>
      </c>
      <c r="P453" s="19" t="inlineStr">
        <is>
          <t>ja</t>
        </is>
      </c>
      <c r="Q453" s="19" t="n"/>
      <c r="R453" s="21" t="n"/>
      <c r="S453" s="21" t="n">
        <v>15</v>
      </c>
      <c r="T453" s="19" t="inlineStr">
        <is>
          <t>Fix</t>
        </is>
      </c>
      <c r="U453" s="19" t="inlineStr">
        <is>
          <t>ok</t>
        </is>
      </c>
      <c r="V453" s="22">
        <f>O453*S453</f>
        <v/>
      </c>
      <c r="W453" s="16" t="inlineStr">
        <is>
          <t>nur Abholung</t>
        </is>
      </c>
      <c r="X453" s="16" t="inlineStr">
        <is>
          <t>F-625</t>
        </is>
      </c>
      <c r="Y453" s="19" t="inlineStr">
        <is>
          <t>ja</t>
        </is>
      </c>
      <c r="Z453" s="19" t="inlineStr">
        <is>
          <t>reserviert</t>
        </is>
      </c>
      <c r="AA453" s="19" t="inlineStr">
        <is>
          <t>Bruder</t>
        </is>
      </c>
      <c r="AB453" s="19" t="n"/>
      <c r="AC453" s="19" t="inlineStr">
        <is>
          <t>Webkatalog</t>
        </is>
      </c>
      <c r="AD453" s="19" t="inlineStr">
        <is>
          <t>Simon fronius</t>
        </is>
      </c>
      <c r="AE453" s="21" t="n"/>
      <c r="AF453" s="22">
        <f>IF(N453="","",N453*AE453)</f>
        <v/>
      </c>
      <c r="AG453" s="19" t="n"/>
      <c r="AH453" s="19" t="n"/>
      <c r="AI453" s="19" t="n"/>
      <c r="AJ453" s="19" t="n"/>
      <c r="AK453" s="19" t="n"/>
      <c r="AL453" s="19" t="inlineStr">
        <is>
          <t>01.12.2026 09:00</t>
        </is>
      </c>
      <c r="AM453" s="18" t="n"/>
      <c r="AN453" s="23" t="inlineStr">
        <is>
          <t>Neu aus der Durchsicht vom 01.10.2026.</t>
        </is>
      </c>
    </row>
    <row r="454" ht="98.8" customHeight="1">
      <c r="A454" s="16" t="n"/>
      <c r="B454" s="16" t="inlineStr">
        <is>
          <t>BA04-15</t>
        </is>
      </c>
      <c r="C454" s="16" t="inlineStr">
        <is>
          <t>BA04</t>
        </is>
      </c>
      <c r="D454" s="16" t="inlineStr">
        <is>
          <t>Gruppenraum</t>
        </is>
      </c>
      <c r="E454" s="16" t="inlineStr">
        <is>
          <t>Spielzeug-Hoflader Schäffer rot</t>
        </is>
      </c>
      <c r="F454" s="17" t="n">
        <v>1</v>
      </c>
      <c r="G454" s="18" t="inlineStr">
        <is>
          <t>Hoflader nach Schäffer 2630 als Spielzeugmodell, rot, mit Ballenzange.</t>
        </is>
      </c>
      <c r="H454" s="16" t="inlineStr">
        <is>
          <t>Spielzeug</t>
        </is>
      </c>
      <c r="I454" s="16" t="n"/>
      <c r="J454" s="16" t="inlineStr">
        <is>
          <t>C</t>
        </is>
      </c>
      <c r="K454" s="16" t="inlineStr">
        <is>
          <t>Stück</t>
        </is>
      </c>
      <c r="L454" s="19" t="n"/>
      <c r="M454" s="16" t="inlineStr">
        <is>
          <t>gebraucht</t>
        </is>
      </c>
      <c r="N454" s="17" t="n"/>
      <c r="O454" s="20">
        <f>F454-IF(N454="",0,N454)</f>
        <v/>
      </c>
      <c r="P454" s="19" t="inlineStr">
        <is>
          <t>ja</t>
        </is>
      </c>
      <c r="Q454" s="19" t="n"/>
      <c r="R454" s="21" t="n"/>
      <c r="S454" s="21" t="n">
        <v>12</v>
      </c>
      <c r="T454" s="19" t="inlineStr">
        <is>
          <t>Fix</t>
        </is>
      </c>
      <c r="U454" s="19" t="inlineStr">
        <is>
          <t>ok</t>
        </is>
      </c>
      <c r="V454" s="22">
        <f>O454*S454</f>
        <v/>
      </c>
      <c r="W454" s="16" t="inlineStr">
        <is>
          <t>nur Abholung</t>
        </is>
      </c>
      <c r="X454" s="16" t="inlineStr">
        <is>
          <t>F-626</t>
        </is>
      </c>
      <c r="Y454" s="19" t="inlineStr">
        <is>
          <t>ja</t>
        </is>
      </c>
      <c r="Z454" s="19" t="inlineStr">
        <is>
          <t>verfügbar</t>
        </is>
      </c>
      <c r="AA454" s="19" t="n"/>
      <c r="AB454" s="19" t="n"/>
      <c r="AC454" s="19" t="n"/>
      <c r="AD454" s="19" t="n"/>
      <c r="AE454" s="21" t="n"/>
      <c r="AF454" s="22">
        <f>IF(N454="","",N454*AE454)</f>
        <v/>
      </c>
      <c r="AG454" s="19" t="n"/>
      <c r="AH454" s="19" t="n"/>
      <c r="AI454" s="19" t="n"/>
      <c r="AJ454" s="19" t="n"/>
      <c r="AK454" s="19" t="n"/>
      <c r="AL454" s="19" t="n"/>
      <c r="AM454" s="18" t="n"/>
      <c r="AN454" s="23" t="inlineStr">
        <is>
          <t>Neu aus der Durchsicht vom 01.10.2026.</t>
        </is>
      </c>
    </row>
    <row r="455" ht="98.8" customHeight="1">
      <c r="A455" s="16" t="n"/>
      <c r="B455" s="16" t="inlineStr">
        <is>
          <t>BA04-16</t>
        </is>
      </c>
      <c r="C455" s="16" t="inlineStr">
        <is>
          <t>BA04</t>
        </is>
      </c>
      <c r="D455" s="16" t="inlineStr">
        <is>
          <t>Gruppenraum</t>
        </is>
      </c>
      <c r="E455" s="16" t="inlineStr">
        <is>
          <t>Bruder Claas Lexion 480 Mähdrescher</t>
        </is>
      </c>
      <c r="F455" s="17" t="n">
        <v>1</v>
      </c>
      <c r="G455" s="18" t="inlineStr">
        <is>
          <t>Mähdrescher Claas Lexion 480 als Spielzeugmodell von Bruder, grün-weiß, mit Schneidwerk.</t>
        </is>
      </c>
      <c r="H455" s="16" t="inlineStr">
        <is>
          <t>Spielzeug</t>
        </is>
      </c>
      <c r="I455" s="16" t="n"/>
      <c r="J455" s="16" t="inlineStr">
        <is>
          <t>C</t>
        </is>
      </c>
      <c r="K455" s="16" t="inlineStr">
        <is>
          <t>Stück</t>
        </is>
      </c>
      <c r="L455" s="19" t="n"/>
      <c r="M455" s="16" t="inlineStr">
        <is>
          <t>gebraucht</t>
        </is>
      </c>
      <c r="N455" s="17" t="n"/>
      <c r="O455" s="20">
        <f>F455-IF(N455="",0,N455)</f>
        <v/>
      </c>
      <c r="P455" s="19" t="inlineStr">
        <is>
          <t>ja</t>
        </is>
      </c>
      <c r="Q455" s="19" t="n"/>
      <c r="R455" s="21" t="n"/>
      <c r="S455" s="21" t="n">
        <v>15</v>
      </c>
      <c r="T455" s="19" t="inlineStr">
        <is>
          <t>Fix</t>
        </is>
      </c>
      <c r="U455" s="19" t="inlineStr">
        <is>
          <t>ok</t>
        </is>
      </c>
      <c r="V455" s="22">
        <f>O455*S455</f>
        <v/>
      </c>
      <c r="W455" s="16" t="inlineStr">
        <is>
          <t>nur Abholung</t>
        </is>
      </c>
      <c r="X455" s="16" t="inlineStr">
        <is>
          <t>F-622</t>
        </is>
      </c>
      <c r="Y455" s="19" t="inlineStr">
        <is>
          <t>ja</t>
        </is>
      </c>
      <c r="Z455" s="19" t="inlineStr">
        <is>
          <t>reserviert</t>
        </is>
      </c>
      <c r="AA455" s="19" t="inlineStr">
        <is>
          <t>Bruder</t>
        </is>
      </c>
      <c r="AB455" s="19" t="n"/>
      <c r="AC455" s="19" t="inlineStr">
        <is>
          <t>Webkatalog</t>
        </is>
      </c>
      <c r="AD455" s="19" t="inlineStr">
        <is>
          <t>Simon fronius</t>
        </is>
      </c>
      <c r="AE455" s="21" t="n"/>
      <c r="AF455" s="22">
        <f>IF(N455="","",N455*AE455)</f>
        <v/>
      </c>
      <c r="AG455" s="19" t="n"/>
      <c r="AH455" s="19" t="n"/>
      <c r="AI455" s="19" t="n"/>
      <c r="AJ455" s="19" t="n"/>
      <c r="AK455" s="19" t="n"/>
      <c r="AL455" s="19" t="inlineStr">
        <is>
          <t>01.12.2026 09:00</t>
        </is>
      </c>
      <c r="AM455" s="18" t="inlineStr">
        <is>
          <t>Nicht vollständig.</t>
        </is>
      </c>
      <c r="AN455" s="23" t="inlineStr">
        <is>
          <t>Neu aus der Durchsicht vom 01.10.2026.</t>
        </is>
      </c>
    </row>
    <row r="456" ht="98.8" customHeight="1">
      <c r="A456" s="16" t="n"/>
      <c r="B456" s="16" t="inlineStr">
        <is>
          <t>BA04-17</t>
        </is>
      </c>
      <c r="C456" s="16" t="inlineStr">
        <is>
          <t>BA04</t>
        </is>
      </c>
      <c r="D456" s="16" t="inlineStr">
        <is>
          <t>Gruppenraum</t>
        </is>
      </c>
      <c r="E456" s="16" t="inlineStr">
        <is>
          <t>Bruder Jeep rot „Super Eagle"</t>
        </is>
      </c>
      <c r="F456" s="17" t="n">
        <v>1</v>
      </c>
      <c r="G456" s="18" t="inlineStr">
        <is>
          <t>Geländewagen als Spielzeugmodell von Bruder, rot mit Überrollbügel und Aufdruck „Super Eagle".</t>
        </is>
      </c>
      <c r="H456" s="16" t="inlineStr">
        <is>
          <t>Spielzeug</t>
        </is>
      </c>
      <c r="I456" s="16" t="n"/>
      <c r="J456" s="16" t="inlineStr">
        <is>
          <t>C</t>
        </is>
      </c>
      <c r="K456" s="16" t="inlineStr">
        <is>
          <t>Stück</t>
        </is>
      </c>
      <c r="L456" s="19" t="n"/>
      <c r="M456" s="16" t="inlineStr">
        <is>
          <t>gebraucht</t>
        </is>
      </c>
      <c r="N456" s="17" t="n"/>
      <c r="O456" s="20">
        <f>F456-IF(N456="",0,N456)</f>
        <v/>
      </c>
      <c r="P456" s="19" t="inlineStr">
        <is>
          <t>ja</t>
        </is>
      </c>
      <c r="Q456" s="19" t="n"/>
      <c r="R456" s="21" t="n"/>
      <c r="S456" s="21" t="n">
        <v>8</v>
      </c>
      <c r="T456" s="19" t="inlineStr">
        <is>
          <t>Fix</t>
        </is>
      </c>
      <c r="U456" s="19" t="inlineStr">
        <is>
          <t>ok</t>
        </is>
      </c>
      <c r="V456" s="22">
        <f>O456*S456</f>
        <v/>
      </c>
      <c r="W456" s="16" t="inlineStr">
        <is>
          <t>nur Abholung</t>
        </is>
      </c>
      <c r="X456" s="16" t="inlineStr">
        <is>
          <t>F-624</t>
        </is>
      </c>
      <c r="Y456" s="19" t="inlineStr">
        <is>
          <t>ja</t>
        </is>
      </c>
      <c r="Z456" s="19" t="inlineStr">
        <is>
          <t>verfügbar</t>
        </is>
      </c>
      <c r="AA456" s="19" t="inlineStr">
        <is>
          <t>Bruder</t>
        </is>
      </c>
      <c r="AB456" s="19" t="n"/>
      <c r="AC456" s="19" t="n"/>
      <c r="AD456" s="19" t="n"/>
      <c r="AE456" s="21" t="n"/>
      <c r="AF456" s="22">
        <f>IF(N456="","",N456*AE456)</f>
        <v/>
      </c>
      <c r="AG456" s="19" t="n"/>
      <c r="AH456" s="19" t="n"/>
      <c r="AI456" s="19" t="n"/>
      <c r="AJ456" s="19" t="n"/>
      <c r="AK456" s="19" t="n"/>
      <c r="AL456" s="19" t="n"/>
      <c r="AM456" s="18" t="n"/>
      <c r="AN456" s="23" t="inlineStr">
        <is>
          <t>Neu aus der Durchsicht vom 01.10.2026.</t>
        </is>
      </c>
    </row>
    <row r="457" ht="98.8" customHeight="1">
      <c r="A457" s="16" t="n"/>
      <c r="B457" s="16" t="inlineStr">
        <is>
          <t>BA04-18</t>
        </is>
      </c>
      <c r="C457" s="16" t="inlineStr">
        <is>
          <t>BA04</t>
        </is>
      </c>
      <c r="D457" s="16" t="inlineStr">
        <is>
          <t>Gruppenraum</t>
        </is>
      </c>
      <c r="E457" s="16" t="inlineStr">
        <is>
          <t>Spielzeug-Feldhäcksler Claas Jaguar</t>
        </is>
      </c>
      <c r="F457" s="17" t="n">
        <v>1</v>
      </c>
      <c r="G457" s="18" t="inlineStr">
        <is>
          <t>Feldhäcksler nach Claas Jaguar als Spielzeugmodell, grün-weiß, mit Maisgebiss.</t>
        </is>
      </c>
      <c r="H457" s="16" t="inlineStr">
        <is>
          <t>Spielzeug</t>
        </is>
      </c>
      <c r="I457" s="16" t="n"/>
      <c r="J457" s="16" t="inlineStr">
        <is>
          <t>C</t>
        </is>
      </c>
      <c r="K457" s="16" t="inlineStr">
        <is>
          <t>Stück</t>
        </is>
      </c>
      <c r="L457" s="19" t="n"/>
      <c r="M457" s="16" t="inlineStr">
        <is>
          <t>gebraucht</t>
        </is>
      </c>
      <c r="N457" s="17" t="n">
        <v>1</v>
      </c>
      <c r="O457" s="20">
        <f>F457-IF(N457="",0,N457)</f>
        <v/>
      </c>
      <c r="P457" s="19" t="inlineStr">
        <is>
          <t>ja</t>
        </is>
      </c>
      <c r="Q457" s="19" t="n"/>
      <c r="R457" s="21" t="n"/>
      <c r="S457" s="21" t="n">
        <v>15</v>
      </c>
      <c r="T457" s="19" t="inlineStr">
        <is>
          <t>Fix</t>
        </is>
      </c>
      <c r="U457" s="19" t="inlineStr">
        <is>
          <t>ok</t>
        </is>
      </c>
      <c r="V457" s="22">
        <f>O457*S457</f>
        <v/>
      </c>
      <c r="W457" s="16" t="inlineStr">
        <is>
          <t>nur Abholung</t>
        </is>
      </c>
      <c r="X457" s="16" t="inlineStr">
        <is>
          <t>F-627</t>
        </is>
      </c>
      <c r="Y457" s="19" t="inlineStr">
        <is>
          <t>ja</t>
        </is>
      </c>
      <c r="Z457" s="19" t="inlineStr">
        <is>
          <t>verkauft</t>
        </is>
      </c>
      <c r="AA457" s="19" t="n"/>
      <c r="AB457" s="19" t="n"/>
      <c r="AC457" s="19" t="inlineStr">
        <is>
          <t>Webkatalog</t>
        </is>
      </c>
      <c r="AD457" s="19" t="n"/>
      <c r="AE457" s="21" t="n">
        <v>15</v>
      </c>
      <c r="AF457" s="22">
        <f>IF(N457="","",N457*AE457)</f>
        <v/>
      </c>
      <c r="AG457" s="19" t="inlineStr">
        <is>
          <t>16.10.2026</t>
        </is>
      </c>
      <c r="AH457" s="19" t="inlineStr">
        <is>
          <t>Mareike Lüdtke</t>
        </is>
      </c>
      <c r="AI457" s="19" t="inlineStr">
        <is>
          <t>4000121</t>
        </is>
      </c>
      <c r="AJ457" s="19" t="inlineStr">
        <is>
          <t>bezahlt</t>
        </is>
      </c>
      <c r="AK457" s="19" t="n"/>
      <c r="AL457" s="19" t="inlineStr">
        <is>
          <t>abgeholt 19.10.2026</t>
        </is>
      </c>
      <c r="AM457" s="18" t="n"/>
      <c r="AN457" s="23" t="inlineStr">
        <is>
          <t>Neu aus der Durchsicht vom 01.10.2026.</t>
        </is>
      </c>
    </row>
    <row r="458" ht="98.8" customHeight="1">
      <c r="A458" s="16" t="n"/>
      <c r="B458" s="16" t="inlineStr">
        <is>
          <t>BE10-14</t>
        </is>
      </c>
      <c r="C458" s="16" t="inlineStr">
        <is>
          <t>BE10</t>
        </is>
      </c>
      <c r="D458" s="16" t="inlineStr">
        <is>
          <t>Büro und Besprechung</t>
        </is>
      </c>
      <c r="E458" s="16" t="inlineStr">
        <is>
          <t>Truhe Holz weiß mit gewölbtem Deckel</t>
        </is>
      </c>
      <c r="F458" s="17" t="n">
        <v>1</v>
      </c>
      <c r="G458" s="18" t="inlineStr">
        <is>
          <t>Aufbewahrungstruhe aus Holz, weiß lackiert, gewölbter Lattendeckel, Front mit aufgemalten dunklen Punkten.</t>
        </is>
      </c>
      <c r="H458" s="16" t="inlineStr">
        <is>
          <t>Möbel</t>
        </is>
      </c>
      <c r="I458" s="16" t="n"/>
      <c r="J458" s="16" t="inlineStr">
        <is>
          <t>B</t>
        </is>
      </c>
      <c r="K458" s="16" t="inlineStr">
        <is>
          <t>Stück</t>
        </is>
      </c>
      <c r="L458" s="19" t="n"/>
      <c r="M458" s="16" t="inlineStr">
        <is>
          <t>gebraucht</t>
        </is>
      </c>
      <c r="N458" s="17" t="n"/>
      <c r="O458" s="20">
        <f>F458-IF(N458="",0,N458)</f>
        <v/>
      </c>
      <c r="P458" s="19" t="inlineStr">
        <is>
          <t>ja</t>
        </is>
      </c>
      <c r="Q458" s="19" t="n"/>
      <c r="R458" s="21" t="n"/>
      <c r="S458" s="21" t="n">
        <v>60</v>
      </c>
      <c r="T458" s="19" t="inlineStr">
        <is>
          <t>Fix</t>
        </is>
      </c>
      <c r="U458" s="19" t="inlineStr">
        <is>
          <t>ok</t>
        </is>
      </c>
      <c r="V458" s="22">
        <f>O458*S458</f>
        <v/>
      </c>
      <c r="W458" s="16" t="inlineStr">
        <is>
          <t>nur Abholung</t>
        </is>
      </c>
      <c r="X458" s="16" t="inlineStr">
        <is>
          <t>F-595</t>
        </is>
      </c>
      <c r="Y458" s="19" t="inlineStr">
        <is>
          <t>ja</t>
        </is>
      </c>
      <c r="Z458" s="19" t="inlineStr">
        <is>
          <t>verfügbar</t>
        </is>
      </c>
      <c r="AA458" s="19" t="n"/>
      <c r="AB458" s="19" t="n"/>
      <c r="AC458" s="19" t="n"/>
      <c r="AD458" s="19" t="n"/>
      <c r="AE458" s="21" t="n"/>
      <c r="AF458" s="22">
        <f>IF(N458="","",N458*AE458)</f>
        <v/>
      </c>
      <c r="AG458" s="19" t="n"/>
      <c r="AH458" s="19" t="n"/>
      <c r="AI458" s="19" t="n"/>
      <c r="AJ458" s="19" t="n"/>
      <c r="AK458" s="19" t="n"/>
      <c r="AL458" s="19" t="n"/>
      <c r="AM458" s="18" t="n"/>
      <c r="AN458" s="23" t="inlineStr">
        <is>
          <t>Im Word-Dokument als BE10-13 angekündigt; laut Post-it BE10-14 (Entscheidung 01.10.2026).</t>
        </is>
      </c>
    </row>
    <row r="459" ht="98.8" customHeight="1">
      <c r="A459" s="16" t="n"/>
      <c r="B459" s="16" t="inlineStr">
        <is>
          <t>BU12-01</t>
        </is>
      </c>
      <c r="C459" s="16" t="inlineStr">
        <is>
          <t>BU12</t>
        </is>
      </c>
      <c r="D459" s="16" t="inlineStr">
        <is>
          <t>Abstellraum</t>
        </is>
      </c>
      <c r="E459" s="16" t="inlineStr">
        <is>
          <t>Winther Dreirad mit Doppelsitz</t>
        </is>
      </c>
      <c r="F459" s="17" t="n">
        <v>1</v>
      </c>
      <c r="G459" s="18" t="inlineStr">
        <is>
          <t>Kita-Dreirad von Winther, rotes Stahlrohr, hinten eine Sitzbank für zwei Mitfahrer mit Bügel und Trittblech.</t>
        </is>
      </c>
      <c r="H459" s="16" t="inlineStr">
        <is>
          <t>Kita-Ausstattung</t>
        </is>
      </c>
      <c r="I459" s="16" t="n"/>
      <c r="J459" s="16" t="inlineStr">
        <is>
          <t>B</t>
        </is>
      </c>
      <c r="K459" s="16" t="inlineStr">
        <is>
          <t>Stück</t>
        </is>
      </c>
      <c r="L459" s="19" t="n"/>
      <c r="M459" s="16" t="inlineStr">
        <is>
          <t>gebraucht</t>
        </is>
      </c>
      <c r="N459" s="17" t="n"/>
      <c r="O459" s="20">
        <f>F459-IF(N459="",0,N459)</f>
        <v/>
      </c>
      <c r="P459" s="19" t="inlineStr">
        <is>
          <t>ja</t>
        </is>
      </c>
      <c r="Q459" s="19" t="n"/>
      <c r="R459" s="21" t="n"/>
      <c r="S459" s="21" t="n">
        <v>250</v>
      </c>
      <c r="T459" s="19" t="inlineStr">
        <is>
          <t>VHB</t>
        </is>
      </c>
      <c r="U459" s="19" t="inlineStr">
        <is>
          <t>ok</t>
        </is>
      </c>
      <c r="V459" s="22">
        <f>O459*S459</f>
        <v/>
      </c>
      <c r="W459" s="16" t="inlineStr">
        <is>
          <t>nur Abholung</t>
        </is>
      </c>
      <c r="X459" s="16" t="inlineStr">
        <is>
          <t>F-596</t>
        </is>
      </c>
      <c r="Y459" s="19" t="inlineStr">
        <is>
          <t>ja</t>
        </is>
      </c>
      <c r="Z459" s="19" t="inlineStr">
        <is>
          <t>reserviert</t>
        </is>
      </c>
      <c r="AA459" s="19" t="inlineStr">
        <is>
          <t>Winther</t>
        </is>
      </c>
      <c r="AB459" s="19" t="inlineStr">
        <is>
          <t>Außenbereich</t>
        </is>
      </c>
      <c r="AC459" s="19" t="inlineStr">
        <is>
          <t>Webkatalog</t>
        </is>
      </c>
      <c r="AD459" s="19" t="inlineStr">
        <is>
          <t>Nathalie Kühn</t>
        </is>
      </c>
      <c r="AE459" s="21" t="n"/>
      <c r="AF459" s="22">
        <f>IF(N459="","",N459*AE459)</f>
        <v/>
      </c>
      <c r="AG459" s="19" t="n"/>
      <c r="AH459" s="19" t="n"/>
      <c r="AI459" s="19" t="n"/>
      <c r="AJ459" s="19" t="n"/>
      <c r="AK459" s="19" t="n"/>
      <c r="AL459" s="19" t="inlineStr">
        <is>
          <t>10.12.2026 09:00</t>
        </is>
      </c>
      <c r="AM459" s="18" t="n"/>
      <c r="AN459" s="23" t="inlineStr">
        <is>
          <t>Neu aus der Durchsicht vom 01.10.2026.</t>
        </is>
      </c>
    </row>
    <row r="460" ht="98.8" customHeight="1">
      <c r="A460" s="16" t="n"/>
      <c r="B460" s="16" t="inlineStr">
        <is>
          <t>BU12-02</t>
        </is>
      </c>
      <c r="C460" s="16" t="inlineStr">
        <is>
          <t>BU12</t>
        </is>
      </c>
      <c r="D460" s="16" t="inlineStr">
        <is>
          <t>Abstellraum</t>
        </is>
      </c>
      <c r="E460" s="16" t="inlineStr">
        <is>
          <t>Winther Dreirad, Einsitzer</t>
        </is>
      </c>
      <c r="F460" s="17" t="n">
        <v>1</v>
      </c>
      <c r="G460" s="18" t="inlineStr">
        <is>
          <t>Kita-Dreirad von Winther, rotes Stahlrohr, schwarzer Sattel, Vollgummireifen.</t>
        </is>
      </c>
      <c r="H460" s="16" t="inlineStr">
        <is>
          <t>Kita-Ausstattung</t>
        </is>
      </c>
      <c r="I460" s="16" t="n"/>
      <c r="J460" s="16" t="inlineStr">
        <is>
          <t>B</t>
        </is>
      </c>
      <c r="K460" s="16" t="inlineStr">
        <is>
          <t>Stück</t>
        </is>
      </c>
      <c r="L460" s="19" t="n"/>
      <c r="M460" s="16" t="inlineStr">
        <is>
          <t>gebraucht</t>
        </is>
      </c>
      <c r="N460" s="17" t="n"/>
      <c r="O460" s="20">
        <f>F460-IF(N460="",0,N460)</f>
        <v/>
      </c>
      <c r="P460" s="19" t="inlineStr">
        <is>
          <t>ja</t>
        </is>
      </c>
      <c r="Q460" s="19" t="n"/>
      <c r="R460" s="21" t="n"/>
      <c r="S460" s="21" t="n">
        <v>60</v>
      </c>
      <c r="T460" s="19" t="inlineStr">
        <is>
          <t>Fix</t>
        </is>
      </c>
      <c r="U460" s="19" t="inlineStr">
        <is>
          <t>ok</t>
        </is>
      </c>
      <c r="V460" s="22">
        <f>O460*S460</f>
        <v/>
      </c>
      <c r="W460" s="16" t="inlineStr">
        <is>
          <t>nur Abholung</t>
        </is>
      </c>
      <c r="X460" s="16" t="inlineStr">
        <is>
          <t>F-597</t>
        </is>
      </c>
      <c r="Y460" s="19" t="inlineStr">
        <is>
          <t>ja</t>
        </is>
      </c>
      <c r="Z460" s="19" t="inlineStr">
        <is>
          <t>reserviert</t>
        </is>
      </c>
      <c r="AA460" s="19" t="inlineStr">
        <is>
          <t>Winther</t>
        </is>
      </c>
      <c r="AB460" s="19" t="inlineStr">
        <is>
          <t>Außenbereich</t>
        </is>
      </c>
      <c r="AC460" s="19" t="inlineStr">
        <is>
          <t>Webkatalog</t>
        </is>
      </c>
      <c r="AD460" s="19" t="inlineStr">
        <is>
          <t>Nathalie Kühn</t>
        </is>
      </c>
      <c r="AE460" s="21" t="n"/>
      <c r="AF460" s="22">
        <f>IF(N460="","",N460*AE460)</f>
        <v/>
      </c>
      <c r="AG460" s="19" t="n"/>
      <c r="AH460" s="19" t="n"/>
      <c r="AI460" s="19" t="n"/>
      <c r="AJ460" s="19" t="n"/>
      <c r="AK460" s="19" t="n"/>
      <c r="AL460" s="19" t="inlineStr">
        <is>
          <t>10.12.2026 09:00</t>
        </is>
      </c>
      <c r="AM460" s="18" t="n"/>
      <c r="AN460" s="23" t="inlineStr">
        <is>
          <t>Neu aus der Durchsicht vom 01.10.2026.</t>
        </is>
      </c>
    </row>
    <row r="461" ht="98.8" customHeight="1">
      <c r="A461" s="16" t="n"/>
      <c r="B461" s="16" t="inlineStr">
        <is>
          <t>BU12-03</t>
        </is>
      </c>
      <c r="C461" s="16" t="inlineStr">
        <is>
          <t>BU12</t>
        </is>
      </c>
      <c r="D461" s="16" t="inlineStr">
        <is>
          <t>Abstellraum</t>
        </is>
      </c>
      <c r="E461" s="16" t="inlineStr">
        <is>
          <t>Gartengeräte für Kinder: Besen, Rechen, Haken</t>
        </is>
      </c>
      <c r="F461" s="17" t="n">
        <v>1</v>
      </c>
      <c r="G461" s="18" t="inlineStr">
        <is>
          <t>6 Kinderbesen, 7 Rechen und 4 Haken, im Eimer.</t>
        </is>
      </c>
      <c r="H461" s="16" t="inlineStr">
        <is>
          <t>Garten</t>
        </is>
      </c>
      <c r="I461" s="16" t="n"/>
      <c r="J461" s="16" t="inlineStr">
        <is>
          <t>C</t>
        </is>
      </c>
      <c r="K461" s="16" t="inlineStr">
        <is>
          <t>Konvolut</t>
        </is>
      </c>
      <c r="L461" s="19" t="n"/>
      <c r="M461" s="16" t="inlineStr">
        <is>
          <t>gebraucht</t>
        </is>
      </c>
      <c r="N461" s="17" t="n"/>
      <c r="O461" s="20">
        <f>F461-IF(N461="",0,N461)</f>
        <v/>
      </c>
      <c r="P461" s="19" t="inlineStr">
        <is>
          <t>ja</t>
        </is>
      </c>
      <c r="Q461" s="19" t="n"/>
      <c r="R461" s="21" t="n"/>
      <c r="S461" s="21" t="n">
        <v>25</v>
      </c>
      <c r="T461" s="19" t="inlineStr">
        <is>
          <t>Fix</t>
        </is>
      </c>
      <c r="U461" s="19" t="inlineStr">
        <is>
          <t>ok</t>
        </is>
      </c>
      <c r="V461" s="22">
        <f>O461*S461</f>
        <v/>
      </c>
      <c r="W461" s="16" t="inlineStr">
        <is>
          <t>nur Abholung</t>
        </is>
      </c>
      <c r="X461" s="16" t="inlineStr">
        <is>
          <t>F-598</t>
        </is>
      </c>
      <c r="Y461" s="19" t="inlineStr">
        <is>
          <t>ja</t>
        </is>
      </c>
      <c r="Z461" s="19" t="inlineStr">
        <is>
          <t>reserviert</t>
        </is>
      </c>
      <c r="AA461" s="19" t="n"/>
      <c r="AB461" s="19" t="n"/>
      <c r="AC461" s="19" t="inlineStr">
        <is>
          <t>Webkatalog</t>
        </is>
      </c>
      <c r="AD461" s="19" t="inlineStr">
        <is>
          <t>Fabian Faisst</t>
        </is>
      </c>
      <c r="AE461" s="21" t="n"/>
      <c r="AF461" s="22">
        <f>IF(N461="","",N461*AE461)</f>
        <v/>
      </c>
      <c r="AG461" s="19" t="n"/>
      <c r="AH461" s="19" t="n"/>
      <c r="AI461" s="19" t="inlineStr">
        <is>
          <t>400140</t>
        </is>
      </c>
      <c r="AJ461" s="19" t="n"/>
      <c r="AK461" s="19" t="n"/>
      <c r="AL461" s="19" t="inlineStr">
        <is>
          <t>26.10.2026 09:00</t>
        </is>
      </c>
      <c r="AM461" s="18" t="inlineStr">
        <is>
          <t>Nur als Ganzes. Der Eimer gehört nicht dazu.</t>
        </is>
      </c>
      <c r="AN461" s="23" t="inlineStr">
        <is>
          <t>Neu aus der Durchsicht vom 01.10.2026.</t>
        </is>
      </c>
    </row>
    <row r="462" ht="98.8" customHeight="1">
      <c r="A462" s="16" t="n"/>
      <c r="B462" s="16" t="inlineStr">
        <is>
          <t>BU12-04</t>
        </is>
      </c>
      <c r="C462" s="16" t="inlineStr">
        <is>
          <t>BU12</t>
        </is>
      </c>
      <c r="D462" s="16" t="inlineStr">
        <is>
          <t>Abstellraum</t>
        </is>
      </c>
      <c r="E462" s="16" t="inlineStr">
        <is>
          <t>Winther Spiel-Tankstelle</t>
        </is>
      </c>
      <c r="F462" s="17" t="n">
        <v>1</v>
      </c>
      <c r="G462" s="18" t="inlineStr">
        <is>
          <t>Spielzeug-Zapfsäule von Winther, rot mit Ziffernanzeige, Schlauch und grünem Zapfhahn.</t>
        </is>
      </c>
      <c r="H462" s="16" t="inlineStr">
        <is>
          <t>Kita-Ausstattung</t>
        </is>
      </c>
      <c r="I462" s="16" t="n"/>
      <c r="J462" s="16" t="inlineStr">
        <is>
          <t>C</t>
        </is>
      </c>
      <c r="K462" s="16" t="inlineStr">
        <is>
          <t>Stück</t>
        </is>
      </c>
      <c r="L462" s="19" t="n"/>
      <c r="M462" s="16" t="inlineStr">
        <is>
          <t>gebraucht</t>
        </is>
      </c>
      <c r="N462" s="17" t="n"/>
      <c r="O462" s="20">
        <f>F462-IF(N462="",0,N462)</f>
        <v/>
      </c>
      <c r="P462" s="19" t="inlineStr">
        <is>
          <t>ja</t>
        </is>
      </c>
      <c r="Q462" s="19" t="n"/>
      <c r="R462" s="21" t="n"/>
      <c r="S462" s="21" t="n">
        <v>120</v>
      </c>
      <c r="T462" s="19" t="inlineStr">
        <is>
          <t>Fix</t>
        </is>
      </c>
      <c r="U462" s="19" t="inlineStr">
        <is>
          <t>ok</t>
        </is>
      </c>
      <c r="V462" s="22">
        <f>O462*S462</f>
        <v/>
      </c>
      <c r="W462" s="16" t="inlineStr">
        <is>
          <t>nur Abholung</t>
        </is>
      </c>
      <c r="X462" s="16" t="inlineStr">
        <is>
          <t>F-599</t>
        </is>
      </c>
      <c r="Y462" s="19" t="inlineStr">
        <is>
          <t>ja</t>
        </is>
      </c>
      <c r="Z462" s="19" t="inlineStr">
        <is>
          <t>verfügbar</t>
        </is>
      </c>
      <c r="AA462" s="19" t="inlineStr">
        <is>
          <t>Winther</t>
        </is>
      </c>
      <c r="AB462" s="19" t="inlineStr">
        <is>
          <t>Außenbereich</t>
        </is>
      </c>
      <c r="AC462" s="19" t="n"/>
      <c r="AD462" s="19" t="n"/>
      <c r="AE462" s="21" t="n"/>
      <c r="AF462" s="22">
        <f>IF(N462="","",N462*AE462)</f>
        <v/>
      </c>
      <c r="AG462" s="19" t="n"/>
      <c r="AH462" s="19" t="n"/>
      <c r="AI462" s="19" t="n"/>
      <c r="AJ462" s="19" t="n"/>
      <c r="AK462" s="19" t="n"/>
      <c r="AL462" s="19" t="n"/>
      <c r="AM462" s="18" t="n"/>
      <c r="AN462" s="23" t="inlineStr">
        <is>
          <t>Neu aus der Durchsicht vom 01.10.2026.</t>
        </is>
      </c>
    </row>
    <row r="463" ht="98.8" customHeight="1">
      <c r="A463" s="16" t="n"/>
      <c r="B463" s="16" t="inlineStr">
        <is>
          <t>BU12-05</t>
        </is>
      </c>
      <c r="C463" s="16" t="inlineStr">
        <is>
          <t>BU12</t>
        </is>
      </c>
      <c r="D463" s="16" t="inlineStr">
        <is>
          <t>Abstellraum</t>
        </is>
      </c>
      <c r="E463" s="16" t="inlineStr">
        <is>
          <t>Winther Dreirad, Zweisitzer</t>
        </is>
      </c>
      <c r="F463" s="17" t="n">
        <v>1</v>
      </c>
      <c r="G463" s="18" t="inlineStr">
        <is>
          <t>Kita-Dreirad von Winther für zwei Kinder hintereinander, rotes Stahlrohr, zwei Sättel, Trittblech.</t>
        </is>
      </c>
      <c r="H463" s="16" t="inlineStr">
        <is>
          <t>Kita-Ausstattung</t>
        </is>
      </c>
      <c r="I463" s="16" t="n"/>
      <c r="J463" s="16" t="inlineStr">
        <is>
          <t>B</t>
        </is>
      </c>
      <c r="K463" s="16" t="inlineStr">
        <is>
          <t>Stück</t>
        </is>
      </c>
      <c r="L463" s="19" t="n"/>
      <c r="M463" s="16" t="inlineStr">
        <is>
          <t>gebraucht</t>
        </is>
      </c>
      <c r="N463" s="17" t="n"/>
      <c r="O463" s="20">
        <f>F463-IF(N463="",0,N463)</f>
        <v/>
      </c>
      <c r="P463" s="19" t="inlineStr">
        <is>
          <t>ja</t>
        </is>
      </c>
      <c r="Q463" s="19" t="n"/>
      <c r="R463" s="21" t="n"/>
      <c r="S463" s="21" t="n">
        <v>200</v>
      </c>
      <c r="T463" s="19" t="inlineStr">
        <is>
          <t>VHB</t>
        </is>
      </c>
      <c r="U463" s="19" t="inlineStr">
        <is>
          <t>ok</t>
        </is>
      </c>
      <c r="V463" s="22">
        <f>O463*S463</f>
        <v/>
      </c>
      <c r="W463" s="16" t="inlineStr">
        <is>
          <t>nur Abholung</t>
        </is>
      </c>
      <c r="X463" s="16" t="inlineStr">
        <is>
          <t>F-600</t>
        </is>
      </c>
      <c r="Y463" s="19" t="inlineStr">
        <is>
          <t>ja</t>
        </is>
      </c>
      <c r="Z463" s="19" t="inlineStr">
        <is>
          <t>reserviert</t>
        </is>
      </c>
      <c r="AA463" s="19" t="inlineStr">
        <is>
          <t>Winther</t>
        </is>
      </c>
      <c r="AB463" s="19" t="inlineStr">
        <is>
          <t>Außenbereich</t>
        </is>
      </c>
      <c r="AC463" s="19" t="inlineStr">
        <is>
          <t>Webkatalog</t>
        </is>
      </c>
      <c r="AD463" s="19" t="inlineStr">
        <is>
          <t>Nathalie Kühn</t>
        </is>
      </c>
      <c r="AE463" s="21" t="n"/>
      <c r="AF463" s="22">
        <f>IF(N463="","",N463*AE463)</f>
        <v/>
      </c>
      <c r="AG463" s="19" t="n"/>
      <c r="AH463" s="19" t="n"/>
      <c r="AI463" s="19" t="n"/>
      <c r="AJ463" s="19" t="n"/>
      <c r="AK463" s="19" t="n"/>
      <c r="AL463" s="19" t="inlineStr">
        <is>
          <t>10.12.2026 09:00</t>
        </is>
      </c>
      <c r="AM463" s="18" t="n"/>
      <c r="AN463" s="23" t="inlineStr">
        <is>
          <t>Neu aus der Durchsicht vom 01.10.2026.</t>
        </is>
      </c>
    </row>
    <row r="464" ht="98.8" customHeight="1">
      <c r="A464" s="16" t="n"/>
      <c r="B464" s="16" t="inlineStr">
        <is>
          <t>BU12-06</t>
        </is>
      </c>
      <c r="C464" s="16" t="inlineStr">
        <is>
          <t>BU12</t>
        </is>
      </c>
      <c r="D464" s="16" t="inlineStr">
        <is>
          <t>Abstellraum</t>
        </is>
      </c>
      <c r="E464" s="16" t="inlineStr">
        <is>
          <t>Winther Lastendreirad mit Transportwanne</t>
        </is>
      </c>
      <c r="F464" s="17" t="n">
        <v>1</v>
      </c>
      <c r="G464" s="18" t="inlineStr">
        <is>
          <t>Kita-Lastendreirad von Winther, rotes Stahlrohr, vorne eine große schwarze Kunststoffwanne.</t>
        </is>
      </c>
      <c r="H464" s="16" t="inlineStr">
        <is>
          <t>Kita-Ausstattung</t>
        </is>
      </c>
      <c r="I464" s="16" t="n"/>
      <c r="J464" s="16" t="inlineStr">
        <is>
          <t>A</t>
        </is>
      </c>
      <c r="K464" s="16" t="inlineStr">
        <is>
          <t>Stück</t>
        </is>
      </c>
      <c r="L464" s="19" t="n"/>
      <c r="M464" s="16" t="inlineStr">
        <is>
          <t>gebraucht</t>
        </is>
      </c>
      <c r="N464" s="17" t="n"/>
      <c r="O464" s="20">
        <f>F464-IF(N464="",0,N464)</f>
        <v/>
      </c>
      <c r="P464" s="19" t="inlineStr">
        <is>
          <t>ja</t>
        </is>
      </c>
      <c r="Q464" s="19" t="n"/>
      <c r="R464" s="21" t="n"/>
      <c r="S464" s="21" t="n">
        <v>250</v>
      </c>
      <c r="T464" s="19" t="inlineStr">
        <is>
          <t>VHB</t>
        </is>
      </c>
      <c r="U464" s="19" t="inlineStr">
        <is>
          <t>ok</t>
        </is>
      </c>
      <c r="V464" s="22">
        <f>O464*S464</f>
        <v/>
      </c>
      <c r="W464" s="16" t="inlineStr">
        <is>
          <t>nur Abholung</t>
        </is>
      </c>
      <c r="X464" s="16" t="inlineStr">
        <is>
          <t>F-601</t>
        </is>
      </c>
      <c r="Y464" s="19" t="inlineStr">
        <is>
          <t>ja</t>
        </is>
      </c>
      <c r="Z464" s="19" t="inlineStr">
        <is>
          <t>reserviert</t>
        </is>
      </c>
      <c r="AA464" s="19" t="inlineStr">
        <is>
          <t>Winther</t>
        </is>
      </c>
      <c r="AB464" s="19" t="inlineStr">
        <is>
          <t>Außenbereich</t>
        </is>
      </c>
      <c r="AC464" s="19" t="inlineStr">
        <is>
          <t>Webkatalog</t>
        </is>
      </c>
      <c r="AD464" s="19" t="inlineStr">
        <is>
          <t>Nathalie Kühn</t>
        </is>
      </c>
      <c r="AE464" s="21" t="n"/>
      <c r="AF464" s="22">
        <f>IF(N464="","",N464*AE464)</f>
        <v/>
      </c>
      <c r="AG464" s="19" t="n"/>
      <c r="AH464" s="19" t="n"/>
      <c r="AI464" s="19" t="n"/>
      <c r="AJ464" s="19" t="n"/>
      <c r="AK464" s="19" t="n"/>
      <c r="AL464" s="19" t="inlineStr">
        <is>
          <t>10.12.2026 09:00</t>
        </is>
      </c>
      <c r="AM464" s="18" t="n"/>
      <c r="AN464" s="23" t="inlineStr">
        <is>
          <t>Neu aus der Durchsicht vom 01.10.2026.</t>
        </is>
      </c>
    </row>
    <row r="465" ht="98.8" customHeight="1">
      <c r="A465" s="16" t="n"/>
      <c r="B465" s="16" t="inlineStr">
        <is>
          <t>BU12-07</t>
        </is>
      </c>
      <c r="C465" s="16" t="inlineStr">
        <is>
          <t>BU12</t>
        </is>
      </c>
      <c r="D465" s="16" t="inlineStr">
        <is>
          <t>Abstellraum</t>
        </is>
      </c>
      <c r="E465" s="16" t="inlineStr">
        <is>
          <t>Winther Dreirad mit Mitfahrersitz</t>
        </is>
      </c>
      <c r="F465" s="17" t="n">
        <v>1</v>
      </c>
      <c r="G465" s="18" t="inlineStr">
        <is>
          <t>Kita-Dreirad von Winther, rotes Stahlrohr, hinten ein Mitfahrersitz mit Bügel und Trittblech.</t>
        </is>
      </c>
      <c r="H465" s="16" t="inlineStr">
        <is>
          <t>Kita-Ausstattung</t>
        </is>
      </c>
      <c r="I465" s="16" t="n"/>
      <c r="J465" s="16" t="inlineStr">
        <is>
          <t>B</t>
        </is>
      </c>
      <c r="K465" s="16" t="inlineStr">
        <is>
          <t>Stück</t>
        </is>
      </c>
      <c r="L465" s="19" t="n"/>
      <c r="M465" s="16" t="inlineStr">
        <is>
          <t>gebraucht</t>
        </is>
      </c>
      <c r="N465" s="17" t="n"/>
      <c r="O465" s="20">
        <f>F465-IF(N465="",0,N465)</f>
        <v/>
      </c>
      <c r="P465" s="19" t="inlineStr">
        <is>
          <t>ja</t>
        </is>
      </c>
      <c r="Q465" s="19" t="n"/>
      <c r="R465" s="21" t="n"/>
      <c r="S465" s="21" t="n">
        <v>225</v>
      </c>
      <c r="T465" s="19" t="inlineStr">
        <is>
          <t>VHB</t>
        </is>
      </c>
      <c r="U465" s="19" t="inlineStr">
        <is>
          <t>ok</t>
        </is>
      </c>
      <c r="V465" s="22">
        <f>O465*S465</f>
        <v/>
      </c>
      <c r="W465" s="16" t="inlineStr">
        <is>
          <t>nur Abholung</t>
        </is>
      </c>
      <c r="X465" s="16" t="inlineStr">
        <is>
          <t>F-602</t>
        </is>
      </c>
      <c r="Y465" s="19" t="inlineStr">
        <is>
          <t>ja</t>
        </is>
      </c>
      <c r="Z465" s="19" t="inlineStr">
        <is>
          <t>reserviert</t>
        </is>
      </c>
      <c r="AA465" s="19" t="inlineStr">
        <is>
          <t>Winther</t>
        </is>
      </c>
      <c r="AB465" s="19" t="inlineStr">
        <is>
          <t>Außenbereich</t>
        </is>
      </c>
      <c r="AC465" s="19" t="inlineStr">
        <is>
          <t>Webkatalog</t>
        </is>
      </c>
      <c r="AD465" s="19" t="inlineStr">
        <is>
          <t>Nathalie Kühn</t>
        </is>
      </c>
      <c r="AE465" s="21" t="n"/>
      <c r="AF465" s="22">
        <f>IF(N465="","",N465*AE465)</f>
        <v/>
      </c>
      <c r="AG465" s="19" t="n"/>
      <c r="AH465" s="19" t="n"/>
      <c r="AI465" s="19" t="n"/>
      <c r="AJ465" s="19" t="n"/>
      <c r="AK465" s="19" t="n"/>
      <c r="AL465" s="19" t="inlineStr">
        <is>
          <t>10.12.2026 09:00</t>
        </is>
      </c>
      <c r="AM465" s="18" t="n"/>
      <c r="AN465" s="23" t="inlineStr">
        <is>
          <t>Neu aus der Durchsicht vom 01.10.2026.</t>
        </is>
      </c>
    </row>
    <row r="466" ht="98.8" customHeight="1">
      <c r="A466" s="16" t="n"/>
      <c r="B466" s="16" t="inlineStr">
        <is>
          <t>BU12-08</t>
        </is>
      </c>
      <c r="C466" s="16" t="inlineStr">
        <is>
          <t>BU12</t>
        </is>
      </c>
      <c r="D466" s="16" t="inlineStr">
        <is>
          <t>Abstellraum</t>
        </is>
      </c>
      <c r="E466" s="16" t="inlineStr">
        <is>
          <t>Winther Dreirad mit Trittplattform</t>
        </is>
      </c>
      <c r="F466" s="17" t="n">
        <v>1</v>
      </c>
      <c r="G466" s="18" t="inlineStr">
        <is>
          <t>Kita-Dreirad von Winther, rotes Stahlrohr, hinten eine Trittplattform mit Haltebügel für ein zweites Kind.</t>
        </is>
      </c>
      <c r="H466" s="16" t="inlineStr">
        <is>
          <t>Kita-Ausstattung</t>
        </is>
      </c>
      <c r="I466" s="16" t="n"/>
      <c r="J466" s="16" t="inlineStr">
        <is>
          <t>B</t>
        </is>
      </c>
      <c r="K466" s="16" t="inlineStr">
        <is>
          <t>Stück</t>
        </is>
      </c>
      <c r="L466" s="19" t="n"/>
      <c r="M466" s="16" t="inlineStr">
        <is>
          <t>gebraucht</t>
        </is>
      </c>
      <c r="N466" s="17" t="n"/>
      <c r="O466" s="20">
        <f>F466-IF(N466="",0,N466)</f>
        <v/>
      </c>
      <c r="P466" s="19" t="inlineStr">
        <is>
          <t>ja</t>
        </is>
      </c>
      <c r="Q466" s="19" t="n"/>
      <c r="R466" s="21" t="n"/>
      <c r="S466" s="21" t="n">
        <v>100</v>
      </c>
      <c r="T466" s="19" t="inlineStr">
        <is>
          <t>Fix</t>
        </is>
      </c>
      <c r="U466" s="19" t="inlineStr">
        <is>
          <t>ok</t>
        </is>
      </c>
      <c r="V466" s="22">
        <f>O466*S466</f>
        <v/>
      </c>
      <c r="W466" s="16" t="inlineStr">
        <is>
          <t>nur Abholung</t>
        </is>
      </c>
      <c r="X466" s="16" t="inlineStr">
        <is>
          <t>F-603</t>
        </is>
      </c>
      <c r="Y466" s="19" t="inlineStr">
        <is>
          <t>ja</t>
        </is>
      </c>
      <c r="Z466" s="19" t="inlineStr">
        <is>
          <t>reserviert</t>
        </is>
      </c>
      <c r="AA466" s="19" t="inlineStr">
        <is>
          <t>Winther</t>
        </is>
      </c>
      <c r="AB466" s="19" t="inlineStr">
        <is>
          <t>Außenbereich</t>
        </is>
      </c>
      <c r="AC466" s="19" t="inlineStr">
        <is>
          <t>Webkatalog</t>
        </is>
      </c>
      <c r="AD466" s="19" t="inlineStr">
        <is>
          <t>Nathalie Kühn</t>
        </is>
      </c>
      <c r="AE466" s="21" t="n"/>
      <c r="AF466" s="22">
        <f>IF(N466="","",N466*AE466)</f>
        <v/>
      </c>
      <c r="AG466" s="19" t="n"/>
      <c r="AH466" s="19" t="n"/>
      <c r="AI466" s="19" t="n"/>
      <c r="AJ466" s="19" t="n"/>
      <c r="AK466" s="19" t="n"/>
      <c r="AL466" s="19" t="inlineStr">
        <is>
          <t>10.12.2026 09:00</t>
        </is>
      </c>
      <c r="AM466" s="18" t="n"/>
      <c r="AN466" s="23" t="inlineStr">
        <is>
          <t>Neu aus der Durchsicht vom 01.10.2026.</t>
        </is>
      </c>
    </row>
    <row r="467" ht="98.8" customHeight="1">
      <c r="A467" s="16" t="n"/>
      <c r="B467" s="16" t="inlineStr">
        <is>
          <t>BU12-09</t>
        </is>
      </c>
      <c r="C467" s="16" t="inlineStr">
        <is>
          <t>BU12</t>
        </is>
      </c>
      <c r="D467" s="16" t="inlineStr">
        <is>
          <t>Abstellraum</t>
        </is>
      </c>
      <c r="E467" s="16" t="inlineStr">
        <is>
          <t>Winther Zugwagen mit Sitz</t>
        </is>
      </c>
      <c r="F467" s="17" t="n">
        <v>1</v>
      </c>
      <c r="G467" s="18" t="inlineStr">
        <is>
          <t>Kita-Zugwagen von Winther zum Ziehen von Hand, rotes Stahlrohr, Sitz mit Lehne und Trittblech, zwei Luftreifen.</t>
        </is>
      </c>
      <c r="H467" s="16" t="inlineStr">
        <is>
          <t>Kita-Ausstattung</t>
        </is>
      </c>
      <c r="I467" s="16" t="n"/>
      <c r="J467" s="16" t="inlineStr">
        <is>
          <t>B</t>
        </is>
      </c>
      <c r="K467" s="16" t="inlineStr">
        <is>
          <t>Stück</t>
        </is>
      </c>
      <c r="L467" s="19" t="n"/>
      <c r="M467" s="16" t="inlineStr">
        <is>
          <t>gebraucht</t>
        </is>
      </c>
      <c r="N467" s="17" t="n"/>
      <c r="O467" s="20">
        <f>F467-IF(N467="",0,N467)</f>
        <v/>
      </c>
      <c r="P467" s="19" t="inlineStr">
        <is>
          <t>ja</t>
        </is>
      </c>
      <c r="Q467" s="19" t="n"/>
      <c r="R467" s="21" t="n"/>
      <c r="S467" s="21" t="n">
        <v>250</v>
      </c>
      <c r="T467" s="19" t="inlineStr">
        <is>
          <t>VHB</t>
        </is>
      </c>
      <c r="U467" s="19" t="inlineStr">
        <is>
          <t>ok</t>
        </is>
      </c>
      <c r="V467" s="22">
        <f>O467*S467</f>
        <v/>
      </c>
      <c r="W467" s="16" t="inlineStr">
        <is>
          <t>nur Abholung</t>
        </is>
      </c>
      <c r="X467" s="16" t="inlineStr">
        <is>
          <t>F-604</t>
        </is>
      </c>
      <c r="Y467" s="19" t="inlineStr">
        <is>
          <t>ja</t>
        </is>
      </c>
      <c r="Z467" s="19" t="inlineStr">
        <is>
          <t>verfügbar</t>
        </is>
      </c>
      <c r="AA467" s="19" t="inlineStr">
        <is>
          <t>Winther</t>
        </is>
      </c>
      <c r="AB467" s="19" t="inlineStr">
        <is>
          <t>Außenbereich</t>
        </is>
      </c>
      <c r="AC467" s="19" t="n"/>
      <c r="AD467" s="19" t="n"/>
      <c r="AE467" s="21" t="n"/>
      <c r="AF467" s="22">
        <f>IF(N467="","",N467*AE467)</f>
        <v/>
      </c>
      <c r="AG467" s="19" t="n"/>
      <c r="AH467" s="19" t="n"/>
      <c r="AI467" s="19" t="n"/>
      <c r="AJ467" s="19" t="n"/>
      <c r="AK467" s="19" t="n"/>
      <c r="AL467" s="19" t="n"/>
      <c r="AM467" s="18" t="n"/>
      <c r="AN467" s="23" t="inlineStr">
        <is>
          <t>Neu aus der Durchsicht vom 01.10.2026.</t>
        </is>
      </c>
    </row>
    <row r="468" ht="98.8" customHeight="1">
      <c r="A468" s="16" t="n"/>
      <c r="B468" s="16" t="inlineStr">
        <is>
          <t>BU12-10</t>
        </is>
      </c>
      <c r="C468" s="16" t="inlineStr">
        <is>
          <t>BU12</t>
        </is>
      </c>
      <c r="D468" s="16" t="inlineStr">
        <is>
          <t>Abstellraum</t>
        </is>
      </c>
      <c r="E468" s="16" t="inlineStr">
        <is>
          <t>Kinder-Schneeschaufeln rot</t>
        </is>
      </c>
      <c r="F468" s="17" t="n">
        <v>1</v>
      </c>
      <c r="G468" s="18" t="inlineStr">
        <is>
          <t>8 Schneeschaufeln aus Kunststoff in Kindergröße, rot.</t>
        </is>
      </c>
      <c r="H468" s="16" t="inlineStr">
        <is>
          <t>Garten</t>
        </is>
      </c>
      <c r="I468" s="16" t="n"/>
      <c r="J468" s="16" t="inlineStr">
        <is>
          <t>C</t>
        </is>
      </c>
      <c r="K468" s="16" t="inlineStr">
        <is>
          <t>Konvolut</t>
        </is>
      </c>
      <c r="L468" s="19" t="n"/>
      <c r="M468" s="16" t="inlineStr">
        <is>
          <t>gebraucht</t>
        </is>
      </c>
      <c r="N468" s="17" t="n"/>
      <c r="O468" s="20">
        <f>F468-IF(N468="",0,N468)</f>
        <v/>
      </c>
      <c r="P468" s="19" t="inlineStr">
        <is>
          <t>ja</t>
        </is>
      </c>
      <c r="Q468" s="19" t="n"/>
      <c r="R468" s="21" t="n"/>
      <c r="S468" s="21" t="n">
        <v>40</v>
      </c>
      <c r="T468" s="19" t="inlineStr">
        <is>
          <t>Fix</t>
        </is>
      </c>
      <c r="U468" s="19" t="inlineStr">
        <is>
          <t>ok</t>
        </is>
      </c>
      <c r="V468" s="22">
        <f>O468*S468</f>
        <v/>
      </c>
      <c r="W468" s="16" t="inlineStr">
        <is>
          <t>nur Abholung</t>
        </is>
      </c>
      <c r="X468" s="16" t="inlineStr">
        <is>
          <t>F-605</t>
        </is>
      </c>
      <c r="Y468" s="19" t="inlineStr">
        <is>
          <t>ja</t>
        </is>
      </c>
      <c r="Z468" s="19" t="inlineStr">
        <is>
          <t>verfügbar</t>
        </is>
      </c>
      <c r="AA468" s="19" t="n"/>
      <c r="AB468" s="19" t="n"/>
      <c r="AC468" s="19" t="n"/>
      <c r="AD468" s="19" t="n"/>
      <c r="AE468" s="21" t="n"/>
      <c r="AF468" s="22">
        <f>IF(N468="","",N468*AE468)</f>
        <v/>
      </c>
      <c r="AG468" s="19" t="n"/>
      <c r="AH468" s="19" t="n"/>
      <c r="AI468" s="19" t="n"/>
      <c r="AJ468" s="19" t="n"/>
      <c r="AK468" s="19" t="n"/>
      <c r="AL468" s="19" t="n"/>
      <c r="AM468" s="18" t="inlineStr">
        <is>
          <t>8 Schaufeln, nur als Ganzes. Der Eimer gehört nicht dazu.</t>
        </is>
      </c>
      <c r="AN468" s="23" t="inlineStr">
        <is>
          <t>Neu aus der Durchsicht vom 01.10.2026.</t>
        </is>
      </c>
    </row>
    <row r="469" ht="98.8" customHeight="1">
      <c r="A469" s="16" t="n"/>
      <c r="B469" s="16" t="inlineStr">
        <is>
          <t>BU12-11</t>
        </is>
      </c>
      <c r="C469" s="16" t="inlineStr">
        <is>
          <t>BU12</t>
        </is>
      </c>
      <c r="D469" s="16" t="inlineStr">
        <is>
          <t>Abstellraum</t>
        </is>
      </c>
      <c r="E469" s="16" t="inlineStr">
        <is>
          <t>BIG Bobby Car rot</t>
        </is>
      </c>
      <c r="F469" s="17" t="n">
        <v>2</v>
      </c>
      <c r="G469" s="18" t="inlineStr">
        <is>
          <t>Rutscherauto BIG Bobby Car in Rot.</t>
        </is>
      </c>
      <c r="H469" s="16" t="inlineStr">
        <is>
          <t>Kita-Ausstattung</t>
        </is>
      </c>
      <c r="I469" s="16" t="n"/>
      <c r="J469" s="16" t="inlineStr">
        <is>
          <t>C</t>
        </is>
      </c>
      <c r="K469" s="16" t="inlineStr">
        <is>
          <t>Stück</t>
        </is>
      </c>
      <c r="L469" s="19" t="n"/>
      <c r="M469" s="16" t="inlineStr">
        <is>
          <t>gebraucht</t>
        </is>
      </c>
      <c r="N469" s="17" t="n">
        <v>2</v>
      </c>
      <c r="O469" s="20">
        <f>F469-IF(N469="",0,N469)</f>
        <v/>
      </c>
      <c r="P469" s="19" t="inlineStr">
        <is>
          <t>ja</t>
        </is>
      </c>
      <c r="Q469" s="19" t="n"/>
      <c r="R469" s="21" t="n"/>
      <c r="S469" s="21" t="n">
        <v>15</v>
      </c>
      <c r="T469" s="19" t="inlineStr">
        <is>
          <t>Fix</t>
        </is>
      </c>
      <c r="U469" s="19" t="inlineStr">
        <is>
          <t>ok</t>
        </is>
      </c>
      <c r="V469" s="22">
        <f>O469*S469</f>
        <v/>
      </c>
      <c r="W469" s="16" t="inlineStr">
        <is>
          <t>nur Abholung</t>
        </is>
      </c>
      <c r="X469" s="16" t="inlineStr">
        <is>
          <t>F-606</t>
        </is>
      </c>
      <c r="Y469" s="19" t="inlineStr">
        <is>
          <t>ja</t>
        </is>
      </c>
      <c r="Z469" s="19" t="inlineStr">
        <is>
          <t>verkauft</t>
        </is>
      </c>
      <c r="AA469" s="19" t="inlineStr">
        <is>
          <t>BIG</t>
        </is>
      </c>
      <c r="AB469" s="19" t="inlineStr">
        <is>
          <t>Außenbereich</t>
        </is>
      </c>
      <c r="AC469" s="19" t="inlineStr">
        <is>
          <t>Webkatalog</t>
        </is>
      </c>
      <c r="AD469" s="19" t="n"/>
      <c r="AE469" s="21" t="n">
        <v>15</v>
      </c>
      <c r="AF469" s="22">
        <f>IF(N469="","",N469*AE469)</f>
        <v/>
      </c>
      <c r="AG469" s="19" t="inlineStr">
        <is>
          <t>19.10.2026</t>
        </is>
      </c>
      <c r="AH469" s="19" t="inlineStr">
        <is>
          <t>Lars Hindelang</t>
        </is>
      </c>
      <c r="AI469" s="19" t="n"/>
      <c r="AJ469" s="19" t="inlineStr">
        <is>
          <t>bezahlt</t>
        </is>
      </c>
      <c r="AK469" s="19" t="n"/>
      <c r="AL469" s="19" t="inlineStr">
        <is>
          <t>abgeholt 19.10.2026</t>
        </is>
      </c>
      <c r="AM469" s="18" t="inlineStr">
        <is>
          <t>2 rote Bobby Cars. Das Foto zeigt auch die schwarzen und den grauen aus BU12-17.</t>
        </is>
      </c>
      <c r="AN469" s="23" t="inlineStr">
        <is>
          <t>Neu aus der Durchsicht vom 01.10.2026.</t>
        </is>
      </c>
    </row>
    <row r="470" ht="98.8" customHeight="1">
      <c r="A470" s="16" t="n"/>
      <c r="B470" s="16" t="inlineStr">
        <is>
          <t>BU12-17</t>
        </is>
      </c>
      <c r="C470" s="16" t="inlineStr">
        <is>
          <t>BU12</t>
        </is>
      </c>
      <c r="D470" s="16" t="inlineStr">
        <is>
          <t>Abstellraum</t>
        </is>
      </c>
      <c r="E470" s="16" t="inlineStr">
        <is>
          <t>BIG Bobby Car schwarz und grau</t>
        </is>
      </c>
      <c r="F470" s="17" t="n">
        <v>4</v>
      </c>
      <c r="G470" s="18" t="inlineStr">
        <is>
          <t>Rutscherauto BIG Bobby Car, 2 in Schwarz und 2 in Grau, teils stark gebraucht.</t>
        </is>
      </c>
      <c r="H470" s="16" t="inlineStr">
        <is>
          <t>Kita-Ausstattung</t>
        </is>
      </c>
      <c r="I470" s="16" t="n"/>
      <c r="J470" s="16" t="inlineStr">
        <is>
          <t>C</t>
        </is>
      </c>
      <c r="K470" s="16" t="inlineStr">
        <is>
          <t>Stück</t>
        </is>
      </c>
      <c r="L470" s="19" t="n"/>
      <c r="M470" s="16" t="inlineStr">
        <is>
          <t>stark gebraucht</t>
        </is>
      </c>
      <c r="N470" s="17" t="n"/>
      <c r="O470" s="20">
        <f>F470-IF(N470="",0,N470)</f>
        <v/>
      </c>
      <c r="P470" s="19" t="inlineStr">
        <is>
          <t>ja</t>
        </is>
      </c>
      <c r="Q470" s="19" t="n"/>
      <c r="R470" s="21" t="n"/>
      <c r="S470" s="21" t="n">
        <v>10</v>
      </c>
      <c r="T470" s="19" t="inlineStr">
        <is>
          <t>Fix</t>
        </is>
      </c>
      <c r="U470" s="19" t="inlineStr">
        <is>
          <t>ok</t>
        </is>
      </c>
      <c r="V470" s="22">
        <f>O470*S470</f>
        <v/>
      </c>
      <c r="W470" s="16" t="inlineStr">
        <is>
          <t>nur Abholung</t>
        </is>
      </c>
      <c r="X470" s="16" t="inlineStr">
        <is>
          <t>F-606</t>
        </is>
      </c>
      <c r="Y470" s="19" t="inlineStr">
        <is>
          <t>ja</t>
        </is>
      </c>
      <c r="Z470" s="19" t="inlineStr">
        <is>
          <t>verfügbar</t>
        </is>
      </c>
      <c r="AA470" s="19" t="inlineStr">
        <is>
          <t>BIG</t>
        </is>
      </c>
      <c r="AB470" s="19" t="inlineStr">
        <is>
          <t>Außenbereich</t>
        </is>
      </c>
      <c r="AC470" s="19" t="n"/>
      <c r="AD470" s="19" t="n"/>
      <c r="AE470" s="21" t="n"/>
      <c r="AF470" s="22">
        <f>IF(N470="","",N470*AE470)</f>
        <v/>
      </c>
      <c r="AG470" s="19" t="n"/>
      <c r="AH470" s="19" t="n"/>
      <c r="AI470" s="19" t="n"/>
      <c r="AJ470" s="19" t="n"/>
      <c r="AK470" s="19" t="n"/>
      <c r="AL470" s="19" t="n"/>
      <c r="AM470" s="18" t="inlineStr">
        <is>
          <t>2 schwarze und 2 graue. Das Foto zeigt auch einen roten aus BU12-11.</t>
        </is>
      </c>
      <c r="AN470" s="23" t="inlineStr">
        <is>
          <t>Auf dem Erfassungsblatt unter BU12-11; nach Zustand getrennt, eigene Nummer ohne Post-it.</t>
        </is>
      </c>
    </row>
    <row r="471" ht="98.8" customHeight="1">
      <c r="A471" s="16" t="n"/>
      <c r="B471" s="16" t="inlineStr">
        <is>
          <t>BU12-12</t>
        </is>
      </c>
      <c r="C471" s="16" t="inlineStr">
        <is>
          <t>BU12</t>
        </is>
      </c>
      <c r="D471" s="16" t="inlineStr">
        <is>
          <t>Abstellraum</t>
        </is>
      </c>
      <c r="E471" s="16" t="inlineStr">
        <is>
          <t>Nadle Dreirad schwarz</t>
        </is>
      </c>
      <c r="F471" s="17" t="n">
        <v>1</v>
      </c>
      <c r="G471" s="18" t="inlineStr">
        <is>
          <t>Kinderdreirad von Nadle in Schwarz mit roten Akzenten, Stützräder hinten.</t>
        </is>
      </c>
      <c r="H471" s="16" t="inlineStr">
        <is>
          <t>Kita-Ausstattung</t>
        </is>
      </c>
      <c r="I471" s="16" t="n"/>
      <c r="J471" s="16" t="inlineStr">
        <is>
          <t>C</t>
        </is>
      </c>
      <c r="K471" s="16" t="inlineStr">
        <is>
          <t>Stück</t>
        </is>
      </c>
      <c r="L471" s="19" t="n"/>
      <c r="M471" s="16" t="inlineStr">
        <is>
          <t>gut</t>
        </is>
      </c>
      <c r="N471" s="17" t="n"/>
      <c r="O471" s="20">
        <f>F471-IF(N471="",0,N471)</f>
        <v/>
      </c>
      <c r="P471" s="19" t="inlineStr">
        <is>
          <t>ja</t>
        </is>
      </c>
      <c r="Q471" s="19" t="n"/>
      <c r="R471" s="21" t="n"/>
      <c r="S471" s="21" t="n">
        <v>20</v>
      </c>
      <c r="T471" s="19" t="inlineStr">
        <is>
          <t>Fix</t>
        </is>
      </c>
      <c r="U471" s="19" t="inlineStr">
        <is>
          <t>ok</t>
        </is>
      </c>
      <c r="V471" s="22">
        <f>O471*S471</f>
        <v/>
      </c>
      <c r="W471" s="16" t="inlineStr">
        <is>
          <t>nur Abholung</t>
        </is>
      </c>
      <c r="X471" s="16" t="inlineStr">
        <is>
          <t>F-607</t>
        </is>
      </c>
      <c r="Y471" s="19" t="inlineStr">
        <is>
          <t>ja</t>
        </is>
      </c>
      <c r="Z471" s="19" t="inlineStr">
        <is>
          <t>verfügbar</t>
        </is>
      </c>
      <c r="AA471" s="19" t="inlineStr">
        <is>
          <t>Nadle</t>
        </is>
      </c>
      <c r="AB471" s="19" t="inlineStr">
        <is>
          <t>Außenbereich</t>
        </is>
      </c>
      <c r="AC471" s="19" t="n"/>
      <c r="AD471" s="19" t="n"/>
      <c r="AE471" s="21" t="n"/>
      <c r="AF471" s="22">
        <f>IF(N471="","",N471*AE471)</f>
        <v/>
      </c>
      <c r="AG471" s="19" t="n"/>
      <c r="AH471" s="19" t="n"/>
      <c r="AI471" s="19" t="n"/>
      <c r="AJ471" s="19" t="n"/>
      <c r="AK471" s="19" t="n"/>
      <c r="AL471" s="19" t="n"/>
      <c r="AM471" s="18" t="n"/>
      <c r="AN471" s="23" t="inlineStr">
        <is>
          <t>Neu aus der Durchsicht vom 01.10.2026.</t>
        </is>
      </c>
    </row>
    <row r="472" ht="98.8" customHeight="1">
      <c r="A472" s="16" t="n"/>
      <c r="B472" s="16" t="inlineStr">
        <is>
          <t>BU12-13</t>
        </is>
      </c>
      <c r="C472" s="16" t="inlineStr">
        <is>
          <t>BU12</t>
        </is>
      </c>
      <c r="D472" s="16" t="inlineStr">
        <is>
          <t>Abstellraum</t>
        </is>
      </c>
      <c r="E472" s="16" t="inlineStr">
        <is>
          <t>Kettler Dreirad blau</t>
        </is>
      </c>
      <c r="F472" s="17" t="n">
        <v>1</v>
      </c>
      <c r="G472" s="18" t="inlineStr">
        <is>
          <t>Kinderdreirad von Kettler, rotes Gestell, blauer Sitz und Schutzblech, gelbe Felgen.</t>
        </is>
      </c>
      <c r="H472" s="16" t="inlineStr">
        <is>
          <t>Kita-Ausstattung</t>
        </is>
      </c>
      <c r="I472" s="16" t="n"/>
      <c r="J472" s="16" t="inlineStr">
        <is>
          <t>C</t>
        </is>
      </c>
      <c r="K472" s="16" t="inlineStr">
        <is>
          <t>Stück</t>
        </is>
      </c>
      <c r="L472" s="19" t="n"/>
      <c r="M472" s="16" t="inlineStr">
        <is>
          <t>gut</t>
        </is>
      </c>
      <c r="N472" s="17" t="n"/>
      <c r="O472" s="20">
        <f>F472-IF(N472="",0,N472)</f>
        <v/>
      </c>
      <c r="P472" s="19" t="inlineStr">
        <is>
          <t>ja</t>
        </is>
      </c>
      <c r="Q472" s="19" t="n"/>
      <c r="R472" s="21" t="n"/>
      <c r="S472" s="21" t="n">
        <v>20</v>
      </c>
      <c r="T472" s="19" t="inlineStr">
        <is>
          <t>Fix</t>
        </is>
      </c>
      <c r="U472" s="19" t="inlineStr">
        <is>
          <t>ok</t>
        </is>
      </c>
      <c r="V472" s="22">
        <f>O472*S472</f>
        <v/>
      </c>
      <c r="W472" s="16" t="inlineStr">
        <is>
          <t>nur Abholung</t>
        </is>
      </c>
      <c r="X472" s="16" t="inlineStr">
        <is>
          <t>F-608</t>
        </is>
      </c>
      <c r="Y472" s="19" t="inlineStr">
        <is>
          <t>ja</t>
        </is>
      </c>
      <c r="Z472" s="19" t="inlineStr">
        <is>
          <t>verfügbar</t>
        </is>
      </c>
      <c r="AA472" s="19" t="inlineStr">
        <is>
          <t>Kettler</t>
        </is>
      </c>
      <c r="AB472" s="19" t="inlineStr">
        <is>
          <t>Außenbereich</t>
        </is>
      </c>
      <c r="AC472" s="19" t="n"/>
      <c r="AD472" s="19" t="n"/>
      <c r="AE472" s="21" t="n"/>
      <c r="AF472" s="22">
        <f>IF(N472="","",N472*AE472)</f>
        <v/>
      </c>
      <c r="AG472" s="19" t="n"/>
      <c r="AH472" s="19" t="n"/>
      <c r="AI472" s="19" t="n"/>
      <c r="AJ472" s="19" t="n"/>
      <c r="AK472" s="19" t="n"/>
      <c r="AL472" s="19" t="n"/>
      <c r="AM472" s="18" t="n"/>
      <c r="AN472" s="23" t="inlineStr">
        <is>
          <t>Neu aus der Durchsicht vom 01.10.2026.</t>
        </is>
      </c>
    </row>
    <row r="473" ht="98.8" customHeight="1">
      <c r="A473" s="16" t="n"/>
      <c r="B473" s="16" t="inlineStr">
        <is>
          <t>BU12-14</t>
        </is>
      </c>
      <c r="C473" s="16" t="inlineStr">
        <is>
          <t>BU12</t>
        </is>
      </c>
      <c r="D473" s="16" t="inlineStr">
        <is>
          <t>Abstellraum</t>
        </is>
      </c>
      <c r="E473" s="16" t="inlineStr">
        <is>
          <t>Puky Laufrad / Kinderfahrzeug</t>
        </is>
      </c>
      <c r="F473" s="17" t="n">
        <v>6</v>
      </c>
      <c r="G473" s="18" t="inlineStr">
        <is>
          <t>Kinderlaufräder von Puky in verschiedenen Farben, dazu ein weiteres Kinderfahrzeug. Preis pro Stück</t>
        </is>
      </c>
      <c r="H473" s="16" t="inlineStr">
        <is>
          <t>Kita-Ausstattung</t>
        </is>
      </c>
      <c r="I473" s="16" t="n"/>
      <c r="J473" s="16" t="inlineStr">
        <is>
          <t>C</t>
        </is>
      </c>
      <c r="K473" s="16" t="inlineStr">
        <is>
          <t>Stück</t>
        </is>
      </c>
      <c r="L473" s="19" t="n"/>
      <c r="M473" s="16" t="inlineStr">
        <is>
          <t>stark gebraucht</t>
        </is>
      </c>
      <c r="N473" s="17" t="n">
        <v>3</v>
      </c>
      <c r="O473" s="20">
        <f>F473-IF(N473="",0,N473)</f>
        <v/>
      </c>
      <c r="P473" s="19" t="inlineStr">
        <is>
          <t>ja</t>
        </is>
      </c>
      <c r="Q473" s="19" t="n"/>
      <c r="R473" s="21" t="n"/>
      <c r="S473" s="21" t="n">
        <v>20</v>
      </c>
      <c r="T473" s="19" t="inlineStr">
        <is>
          <t>Fix</t>
        </is>
      </c>
      <c r="U473" s="19" t="inlineStr">
        <is>
          <t>ok</t>
        </is>
      </c>
      <c r="V473" s="22">
        <f>O473*S473</f>
        <v/>
      </c>
      <c r="W473" s="16" t="inlineStr">
        <is>
          <t>nur Abholung</t>
        </is>
      </c>
      <c r="X473" s="16" t="inlineStr">
        <is>
          <t>F-745</t>
        </is>
      </c>
      <c r="Y473" s="19" t="inlineStr">
        <is>
          <t>ja</t>
        </is>
      </c>
      <c r="Z473" s="19" t="inlineStr">
        <is>
          <t>teilverkauft</t>
        </is>
      </c>
      <c r="AA473" s="19" t="inlineStr">
        <is>
          <t>Puky</t>
        </is>
      </c>
      <c r="AB473" s="19" t="inlineStr">
        <is>
          <t>Außenbereich</t>
        </is>
      </c>
      <c r="AC473" s="19" t="inlineStr">
        <is>
          <t>Webkatalog</t>
        </is>
      </c>
      <c r="AD473" s="19" t="n"/>
      <c r="AE473" s="21" t="n">
        <v>16.67</v>
      </c>
      <c r="AF473" s="22">
        <f>IF(N473="","",N473*AE473)</f>
        <v/>
      </c>
      <c r="AG473" s="19" t="inlineStr">
        <is>
          <t>19.10.2026</t>
        </is>
      </c>
      <c r="AH473" s="19" t="inlineStr">
        <is>
          <t>Lars Hindelang, Aljona Dura</t>
        </is>
      </c>
      <c r="AI473" s="19" t="inlineStr">
        <is>
          <t>4000118</t>
        </is>
      </c>
      <c r="AJ473" s="19" t="inlineStr">
        <is>
          <t>bezahlt</t>
        </is>
      </c>
      <c r="AK473" s="19" t="n"/>
      <c r="AL473" s="19" t="inlineStr">
        <is>
          <t>abgeholt 19.10.2026, abgeholt 14.10.2026, abgeholt 13.10.2026</t>
        </is>
      </c>
      <c r="AM473" s="18" t="inlineStr">
        <is>
          <t>6 Fahrzeuge, einzeln reservierbar. Das Foto zeigt alle zusammen.</t>
        </is>
      </c>
      <c r="AN473" s="23" t="inlineStr">
        <is>
          <t>Neu aus der Durchsicht vom 01.10.2026. | 14.10.2026: neues Foto F-745 (ersetzt F-609).</t>
        </is>
      </c>
    </row>
    <row r="474" ht="98.8" customHeight="1">
      <c r="A474" s="16" t="n"/>
      <c r="B474" s="16" t="inlineStr">
        <is>
          <t>BU12-15</t>
        </is>
      </c>
      <c r="C474" s="16" t="inlineStr">
        <is>
          <t>BU12</t>
        </is>
      </c>
      <c r="D474" s="16" t="inlineStr">
        <is>
          <t>Abstellraum</t>
        </is>
      </c>
      <c r="E474" s="16" t="inlineStr">
        <is>
          <t>Kettler Laufrad rot-gelb</t>
        </is>
      </c>
      <c r="F474" s="17" t="n">
        <v>1</v>
      </c>
      <c r="G474" s="18" t="inlineStr">
        <is>
          <t>Kinderlaufrad von Kettler, rot mit gelben Felgen.</t>
        </is>
      </c>
      <c r="H474" s="16" t="inlineStr">
        <is>
          <t>Kita-Ausstattung</t>
        </is>
      </c>
      <c r="I474" s="16" t="n"/>
      <c r="J474" s="16" t="inlineStr">
        <is>
          <t>C</t>
        </is>
      </c>
      <c r="K474" s="16" t="inlineStr">
        <is>
          <t>Stück</t>
        </is>
      </c>
      <c r="L474" s="19" t="n"/>
      <c r="M474" s="16" t="inlineStr">
        <is>
          <t>stark gebraucht</t>
        </is>
      </c>
      <c r="N474" s="17" t="n">
        <v>1</v>
      </c>
      <c r="O474" s="20">
        <f>F474-IF(N474="",0,N474)</f>
        <v/>
      </c>
      <c r="P474" s="19" t="inlineStr">
        <is>
          <t>ja</t>
        </is>
      </c>
      <c r="Q474" s="19" t="n"/>
      <c r="R474" s="21" t="n"/>
      <c r="S474" s="21" t="n">
        <v>15</v>
      </c>
      <c r="T474" s="19" t="inlineStr">
        <is>
          <t>Fix</t>
        </is>
      </c>
      <c r="U474" s="19" t="inlineStr">
        <is>
          <t>ok</t>
        </is>
      </c>
      <c r="V474" s="22">
        <f>O474*S474</f>
        <v/>
      </c>
      <c r="W474" s="16" t="inlineStr">
        <is>
          <t>nur Abholung</t>
        </is>
      </c>
      <c r="X474" s="16" t="inlineStr">
        <is>
          <t>F-610</t>
        </is>
      </c>
      <c r="Y474" s="19" t="inlineStr">
        <is>
          <t>ja</t>
        </is>
      </c>
      <c r="Z474" s="19" t="inlineStr">
        <is>
          <t>verkauft</t>
        </is>
      </c>
      <c r="AA474" s="19" t="inlineStr">
        <is>
          <t>Kettler</t>
        </is>
      </c>
      <c r="AB474" s="19" t="inlineStr">
        <is>
          <t>Außenbereich</t>
        </is>
      </c>
      <c r="AC474" s="19" t="inlineStr">
        <is>
          <t>Webkatalog</t>
        </is>
      </c>
      <c r="AD474" s="19" t="n"/>
      <c r="AE474" s="21" t="n">
        <v>15</v>
      </c>
      <c r="AF474" s="22">
        <f>IF(N474="","",N474*AE474)</f>
        <v/>
      </c>
      <c r="AG474" s="19" t="inlineStr">
        <is>
          <t>16.10.2026</t>
        </is>
      </c>
      <c r="AH474" s="19" t="inlineStr">
        <is>
          <t>Seltmann Felix</t>
        </is>
      </c>
      <c r="AI474" s="19" t="inlineStr">
        <is>
          <t>4000130</t>
        </is>
      </c>
      <c r="AJ474" s="19" t="inlineStr">
        <is>
          <t>bezahlt</t>
        </is>
      </c>
      <c r="AK474" s="19" t="n"/>
      <c r="AL474" s="19" t="inlineStr">
        <is>
          <t>20.10.2026 09:00</t>
        </is>
      </c>
      <c r="AM474" s="18" t="n"/>
      <c r="AN474" s="23" t="inlineStr">
        <is>
          <t>Neu aus der Durchsicht vom 01.10.2026.</t>
        </is>
      </c>
    </row>
    <row r="475" ht="98.8" customHeight="1">
      <c r="A475" s="16" t="n"/>
      <c r="B475" s="16" t="inlineStr">
        <is>
          <t>BU12-16</t>
        </is>
      </c>
      <c r="C475" s="16" t="inlineStr">
        <is>
          <t>BU12</t>
        </is>
      </c>
      <c r="D475" s="16" t="inlineStr">
        <is>
          <t>Abstellraum</t>
        </is>
      </c>
      <c r="E475" s="16" t="inlineStr">
        <is>
          <t>Kinderroller orange</t>
        </is>
      </c>
      <c r="F475" s="17" t="n">
        <v>1</v>
      </c>
      <c r="G475" s="18" t="inlineStr">
        <is>
          <t>Kita-Roller mit orangem Stahlrohrrahmen, zwei Vollgummirädern und rutschfestem Trittbrett.</t>
        </is>
      </c>
      <c r="H475" s="16" t="inlineStr">
        <is>
          <t>Kita-Ausstattung</t>
        </is>
      </c>
      <c r="I475" s="16" t="n"/>
      <c r="J475" s="16" t="inlineStr">
        <is>
          <t>C</t>
        </is>
      </c>
      <c r="K475" s="16" t="inlineStr">
        <is>
          <t>Stück</t>
        </is>
      </c>
      <c r="L475" s="19" t="n"/>
      <c r="M475" s="16" t="inlineStr">
        <is>
          <t>gebraucht</t>
        </is>
      </c>
      <c r="N475" s="17" t="n"/>
      <c r="O475" s="20">
        <f>F475-IF(N475="",0,N475)</f>
        <v/>
      </c>
      <c r="P475" s="19" t="inlineStr">
        <is>
          <t>ja</t>
        </is>
      </c>
      <c r="Q475" s="19" t="n"/>
      <c r="R475" s="21" t="n"/>
      <c r="S475" s="21" t="n">
        <v>25</v>
      </c>
      <c r="T475" s="19" t="inlineStr">
        <is>
          <t>Fix</t>
        </is>
      </c>
      <c r="U475" s="19" t="inlineStr">
        <is>
          <t>ok</t>
        </is>
      </c>
      <c r="V475" s="22">
        <f>O475*S475</f>
        <v/>
      </c>
      <c r="W475" s="16" t="inlineStr">
        <is>
          <t>nur Abholung</t>
        </is>
      </c>
      <c r="X475" s="16" t="inlineStr">
        <is>
          <t>F-611</t>
        </is>
      </c>
      <c r="Y475" s="19" t="inlineStr">
        <is>
          <t>ja</t>
        </is>
      </c>
      <c r="Z475" s="19" t="inlineStr">
        <is>
          <t>verfügbar</t>
        </is>
      </c>
      <c r="AA475" s="19" t="n"/>
      <c r="AB475" s="19" t="inlineStr">
        <is>
          <t>Außenbereich</t>
        </is>
      </c>
      <c r="AC475" s="19" t="n"/>
      <c r="AD475" s="19" t="n"/>
      <c r="AE475" s="21" t="n"/>
      <c r="AF475" s="22">
        <f>IF(N475="","",N475*AE475)</f>
        <v/>
      </c>
      <c r="AG475" s="19" t="n"/>
      <c r="AH475" s="19" t="n"/>
      <c r="AI475" s="19" t="n"/>
      <c r="AJ475" s="19" t="n"/>
      <c r="AK475" s="19" t="n"/>
      <c r="AL475" s="19" t="n"/>
      <c r="AM475" s="18" t="n"/>
      <c r="AN475" s="23" t="inlineStr">
        <is>
          <t>Neu aus der Durchsicht vom 01.10.2026.</t>
        </is>
      </c>
    </row>
    <row r="476" ht="98.8" customHeight="1">
      <c r="A476" s="16" t="n"/>
      <c r="B476" s="16" t="inlineStr">
        <is>
          <t>BU13-01</t>
        </is>
      </c>
      <c r="C476" s="16" t="inlineStr">
        <is>
          <t>BU13</t>
        </is>
      </c>
      <c r="D476" s="16" t="inlineStr">
        <is>
          <t>Material</t>
        </is>
      </c>
      <c r="E476" s="16" t="inlineStr">
        <is>
          <t>Stehtisch weiß, rund, Ø 70 cm</t>
        </is>
      </c>
      <c r="F476" s="17" t="n">
        <v>4</v>
      </c>
      <c r="G476" s="18" t="inlineStr">
        <is>
          <t>Bistro-Stehtisch mit runder weißer Platte, Durchmesser 70 cm, weißes Metallgestell mit Fußkreuz.</t>
        </is>
      </c>
      <c r="H476" s="16" t="inlineStr">
        <is>
          <t>Möbel</t>
        </is>
      </c>
      <c r="I476" s="16" t="n"/>
      <c r="J476" s="16" t="inlineStr">
        <is>
          <t>C</t>
        </is>
      </c>
      <c r="K476" s="16" t="inlineStr">
        <is>
          <t>Stück</t>
        </is>
      </c>
      <c r="L476" s="19" t="n"/>
      <c r="M476" s="16" t="inlineStr">
        <is>
          <t>gebraucht</t>
        </is>
      </c>
      <c r="N476" s="17" t="n">
        <v>2</v>
      </c>
      <c r="O476" s="20">
        <f>F476-IF(N476="",0,N476)</f>
        <v/>
      </c>
      <c r="P476" s="19" t="inlineStr">
        <is>
          <t>ja</t>
        </is>
      </c>
      <c r="Q476" s="19" t="n"/>
      <c r="R476" s="21" t="n"/>
      <c r="S476" s="21" t="n">
        <v>25</v>
      </c>
      <c r="T476" s="19" t="inlineStr">
        <is>
          <t>Fix</t>
        </is>
      </c>
      <c r="U476" s="19" t="inlineStr">
        <is>
          <t>ok</t>
        </is>
      </c>
      <c r="V476" s="22">
        <f>O476*S476</f>
        <v/>
      </c>
      <c r="W476" s="16" t="inlineStr">
        <is>
          <t>nur Abholung</t>
        </is>
      </c>
      <c r="X476" s="16" t="inlineStr">
        <is>
          <t>F-573</t>
        </is>
      </c>
      <c r="Y476" s="19" t="inlineStr">
        <is>
          <t>ja</t>
        </is>
      </c>
      <c r="Z476" s="19" t="inlineStr">
        <is>
          <t>teilverkauft</t>
        </is>
      </c>
      <c r="AA476" s="19" t="n"/>
      <c r="AB476" s="19" t="n"/>
      <c r="AC476" s="19" t="inlineStr">
        <is>
          <t>Webkatalog</t>
        </is>
      </c>
      <c r="AD476" s="19" t="n"/>
      <c r="AE476" s="21" t="n">
        <v>25</v>
      </c>
      <c r="AF476" s="22">
        <f>IF(N476="","",N476*AE476)</f>
        <v/>
      </c>
      <c r="AG476" s="19" t="inlineStr">
        <is>
          <t>14.10.2026</t>
        </is>
      </c>
      <c r="AH476" s="19" t="inlineStr">
        <is>
          <t>Maren Kipp</t>
        </is>
      </c>
      <c r="AI476" s="19" t="inlineStr">
        <is>
          <t>4000114</t>
        </is>
      </c>
      <c r="AJ476" s="19" t="inlineStr">
        <is>
          <t>bezahlt</t>
        </is>
      </c>
      <c r="AK476" s="19" t="n"/>
      <c r="AL476" s="19" t="inlineStr">
        <is>
          <t>01.12.2026 09:00, 09.11.2026 08:00</t>
        </is>
      </c>
      <c r="AM476" s="18" t="n"/>
      <c r="AN476" s="23" t="inlineStr">
        <is>
          <t>Neu aus der Durchsicht vom 01.10.2026.</t>
        </is>
      </c>
    </row>
    <row r="477" ht="98.8" customHeight="1">
      <c r="A477" s="16" t="n"/>
      <c r="B477" s="16" t="inlineStr">
        <is>
          <t>BU13-02</t>
        </is>
      </c>
      <c r="C477" s="16" t="inlineStr">
        <is>
          <t>BU13</t>
        </is>
      </c>
      <c r="D477" s="16" t="inlineStr">
        <is>
          <t>Material</t>
        </is>
      </c>
      <c r="E477" s="16" t="inlineStr">
        <is>
          <t>Sonnenschirm rot-weiß gestreift, mit Schutzhülle</t>
        </is>
      </c>
      <c r="F477" s="17" t="n">
        <v>3</v>
      </c>
      <c r="G477" s="18" t="inlineStr">
        <is>
          <t>Sonnenschirm mit rot-weiß gestreifter Bespannung, inklusive Schutzhülle.</t>
        </is>
      </c>
      <c r="H477" s="16" t="inlineStr">
        <is>
          <t>Garten</t>
        </is>
      </c>
      <c r="I477" s="16" t="n"/>
      <c r="J477" s="16" t="inlineStr">
        <is>
          <t>C</t>
        </is>
      </c>
      <c r="K477" s="16" t="inlineStr">
        <is>
          <t>Stück</t>
        </is>
      </c>
      <c r="L477" s="19" t="n"/>
      <c r="M477" s="16" t="inlineStr">
        <is>
          <t>gut</t>
        </is>
      </c>
      <c r="N477" s="17" t="n"/>
      <c r="O477" s="20">
        <f>F477-IF(N477="",0,N477)</f>
        <v/>
      </c>
      <c r="P477" s="19" t="inlineStr">
        <is>
          <t>ja</t>
        </is>
      </c>
      <c r="Q477" s="19" t="n"/>
      <c r="R477" s="21" t="n"/>
      <c r="S477" s="21" t="n">
        <v>40</v>
      </c>
      <c r="T477" s="19" t="inlineStr">
        <is>
          <t>Fix</t>
        </is>
      </c>
      <c r="U477" s="19" t="inlineStr">
        <is>
          <t>ok</t>
        </is>
      </c>
      <c r="V477" s="22">
        <f>O477*S477</f>
        <v/>
      </c>
      <c r="W477" s="16" t="inlineStr">
        <is>
          <t>nur Abholung</t>
        </is>
      </c>
      <c r="X477" s="16" t="inlineStr">
        <is>
          <t>F-574</t>
        </is>
      </c>
      <c r="Y477" s="19" t="inlineStr">
        <is>
          <t>ja</t>
        </is>
      </c>
      <c r="Z477" s="19" t="inlineStr">
        <is>
          <t>verfügbar</t>
        </is>
      </c>
      <c r="AA477" s="19" t="n"/>
      <c r="AB477" s="19" t="inlineStr">
        <is>
          <t>Außenbereich</t>
        </is>
      </c>
      <c r="AC477" s="19" t="n"/>
      <c r="AD477" s="19" t="n"/>
      <c r="AE477" s="21" t="n"/>
      <c r="AF477" s="22">
        <f>IF(N477="","",N477*AE477)</f>
        <v/>
      </c>
      <c r="AG477" s="19" t="n"/>
      <c r="AH477" s="19" t="n"/>
      <c r="AI477" s="19" t="n"/>
      <c r="AJ477" s="19" t="n"/>
      <c r="AK477" s="19" t="n"/>
      <c r="AL477" s="19" t="n"/>
      <c r="AM477" s="18" t="inlineStr">
        <is>
          <t>3 Schirme in gutem Zustand, ohne Schirmständer.</t>
        </is>
      </c>
      <c r="AN477" s="23" t="inlineStr">
        <is>
          <t>Neu aus der Durchsicht vom 01.10.2026.</t>
        </is>
      </c>
    </row>
    <row r="478" ht="98.8" customHeight="1">
      <c r="A478" s="16" t="n"/>
      <c r="B478" s="16" t="inlineStr">
        <is>
          <t>BU13-03</t>
        </is>
      </c>
      <c r="C478" s="16" t="inlineStr">
        <is>
          <t>BU13</t>
        </is>
      </c>
      <c r="D478" s="16" t="inlineStr">
        <is>
          <t>Material</t>
        </is>
      </c>
      <c r="E478" s="16" t="inlineStr">
        <is>
          <t>Sonnenschirm rot-weiß gestreift, ausgebleicht</t>
        </is>
      </c>
      <c r="F478" s="17" t="n">
        <v>3</v>
      </c>
      <c r="G478" s="18" t="inlineStr">
        <is>
          <t>Sonnenschirm mit rot-weiß gestreifter Bespannung, Stoff von der Sonne ausgebleicht.</t>
        </is>
      </c>
      <c r="H478" s="16" t="inlineStr">
        <is>
          <t>Garten</t>
        </is>
      </c>
      <c r="I478" s="16" t="n"/>
      <c r="J478" s="16" t="inlineStr">
        <is>
          <t>C</t>
        </is>
      </c>
      <c r="K478" s="16" t="inlineStr">
        <is>
          <t>Stück</t>
        </is>
      </c>
      <c r="L478" s="19" t="n"/>
      <c r="M478" s="16" t="inlineStr">
        <is>
          <t>stark gebraucht</t>
        </is>
      </c>
      <c r="N478" s="17" t="n"/>
      <c r="O478" s="20">
        <f>F478-IF(N478="",0,N478)</f>
        <v/>
      </c>
      <c r="P478" s="19" t="inlineStr">
        <is>
          <t>ja</t>
        </is>
      </c>
      <c r="Q478" s="19" t="n"/>
      <c r="R478" s="21" t="n"/>
      <c r="S478" s="21" t="n">
        <v>15</v>
      </c>
      <c r="T478" s="19" t="inlineStr">
        <is>
          <t>Fix</t>
        </is>
      </c>
      <c r="U478" s="19" t="inlineStr">
        <is>
          <t>ok</t>
        </is>
      </c>
      <c r="V478" s="22">
        <f>O478*S478</f>
        <v/>
      </c>
      <c r="W478" s="16" t="inlineStr">
        <is>
          <t>nur Abholung</t>
        </is>
      </c>
      <c r="X478" s="16" t="inlineStr">
        <is>
          <t>F-575</t>
        </is>
      </c>
      <c r="Y478" s="19" t="inlineStr">
        <is>
          <t>ja</t>
        </is>
      </c>
      <c r="Z478" s="19" t="inlineStr">
        <is>
          <t>verfügbar</t>
        </is>
      </c>
      <c r="AA478" s="19" t="n"/>
      <c r="AB478" s="19" t="inlineStr">
        <is>
          <t>Außenbereich</t>
        </is>
      </c>
      <c r="AC478" s="19" t="n"/>
      <c r="AD478" s="19" t="n"/>
      <c r="AE478" s="21" t="n"/>
      <c r="AF478" s="22">
        <f>IF(N478="","",N478*AE478)</f>
        <v/>
      </c>
      <c r="AG478" s="19" t="n"/>
      <c r="AH478" s="19" t="n"/>
      <c r="AI478" s="19" t="n"/>
      <c r="AJ478" s="19" t="n"/>
      <c r="AK478" s="19" t="n"/>
      <c r="AL478" s="19" t="n"/>
      <c r="AM478" s="18" t="inlineStr">
        <is>
          <t>3 Schirme, ausgebleicht, ohne Schirmständer. Das Foto zeigt einen gleichartigen Schirm.</t>
        </is>
      </c>
      <c r="AN478" s="23" t="inlineStr">
        <is>
          <t>Neu aus der Durchsicht vom 01.10.2026.</t>
        </is>
      </c>
    </row>
    <row r="479" ht="98.8" customHeight="1">
      <c r="A479" s="16" t="n"/>
      <c r="B479" s="16" t="inlineStr">
        <is>
          <t>BU13-04</t>
        </is>
      </c>
      <c r="C479" s="16" t="inlineStr">
        <is>
          <t>BU13</t>
        </is>
      </c>
      <c r="D479" s="16" t="inlineStr">
        <is>
          <t>Material</t>
        </is>
      </c>
      <c r="E479" s="16" t="inlineStr">
        <is>
          <t>Sonnenschirm rot-weiß gestreift, mit Schirmständer</t>
        </is>
      </c>
      <c r="F479" s="17" t="n">
        <v>4</v>
      </c>
      <c r="G479" s="18" t="inlineStr">
        <is>
          <t>Sonnenschirm mit rot-weiß gestreifter Bespannung, teilweise ausgebleicht, mit Schirmständer.</t>
        </is>
      </c>
      <c r="H479" s="16" t="inlineStr">
        <is>
          <t>Garten</t>
        </is>
      </c>
      <c r="I479" s="16" t="n"/>
      <c r="J479" s="16" t="inlineStr">
        <is>
          <t>C</t>
        </is>
      </c>
      <c r="K479" s="16" t="inlineStr">
        <is>
          <t>Stück</t>
        </is>
      </c>
      <c r="L479" s="19" t="n"/>
      <c r="M479" s="16" t="inlineStr">
        <is>
          <t>gebraucht</t>
        </is>
      </c>
      <c r="N479" s="17" t="n"/>
      <c r="O479" s="20">
        <f>F479-IF(N479="",0,N479)</f>
        <v/>
      </c>
      <c r="P479" s="19" t="inlineStr">
        <is>
          <t>ja</t>
        </is>
      </c>
      <c r="Q479" s="19" t="n"/>
      <c r="R479" s="21" t="n"/>
      <c r="S479" s="21" t="n">
        <v>20</v>
      </c>
      <c r="T479" s="19" t="inlineStr">
        <is>
          <t>Fix</t>
        </is>
      </c>
      <c r="U479" s="19" t="inlineStr">
        <is>
          <t>ok</t>
        </is>
      </c>
      <c r="V479" s="22">
        <f>O479*S479</f>
        <v/>
      </c>
      <c r="W479" s="16" t="inlineStr">
        <is>
          <t>nur Abholung</t>
        </is>
      </c>
      <c r="X479" s="16" t="inlineStr">
        <is>
          <t>F-575</t>
        </is>
      </c>
      <c r="Y479" s="19" t="inlineStr">
        <is>
          <t>ja</t>
        </is>
      </c>
      <c r="Z479" s="19" t="inlineStr">
        <is>
          <t>verfügbar</t>
        </is>
      </c>
      <c r="AA479" s="19" t="n"/>
      <c r="AB479" s="19" t="inlineStr">
        <is>
          <t>Außenbereich</t>
        </is>
      </c>
      <c r="AC479" s="19" t="n"/>
      <c r="AD479" s="19" t="n"/>
      <c r="AE479" s="21" t="n"/>
      <c r="AF479" s="22">
        <f>IF(N479="","",N479*AE479)</f>
        <v/>
      </c>
      <c r="AG479" s="19" t="n"/>
      <c r="AH479" s="19" t="n"/>
      <c r="AI479" s="19" t="n"/>
      <c r="AJ479" s="19" t="n"/>
      <c r="AK479" s="19" t="n"/>
      <c r="AL479" s="19" t="n"/>
      <c r="AM479" s="18" t="inlineStr">
        <is>
          <t>4 Schirme, teilweise ausgebleicht, jeweils mit Schirmständer.</t>
        </is>
      </c>
      <c r="AN479" s="23" t="inlineStr">
        <is>
          <t>Neu aus der Durchsicht vom 01.10.2026.</t>
        </is>
      </c>
    </row>
    <row r="480" ht="98.8" customHeight="1">
      <c r="A480" s="16" t="n"/>
      <c r="B480" s="16" t="inlineStr">
        <is>
          <t>BU13-05</t>
        </is>
      </c>
      <c r="C480" s="16" t="inlineStr">
        <is>
          <t>BU13</t>
        </is>
      </c>
      <c r="D480" s="16" t="inlineStr">
        <is>
          <t>Material</t>
        </is>
      </c>
      <c r="E480" s="16" t="inlineStr">
        <is>
          <t>Bob-Schale für Kinder</t>
        </is>
      </c>
      <c r="F480" s="17" t="n">
        <v>6</v>
      </c>
      <c r="G480" s="18" t="inlineStr">
        <is>
          <t>Rutschschale aus Kunststoff mit Haltegriffen, in Pink, Blau und Rot.</t>
        </is>
      </c>
      <c r="H480" s="16" t="inlineStr">
        <is>
          <t>Kita-Ausstattung</t>
        </is>
      </c>
      <c r="I480" s="16" t="n"/>
      <c r="J480" s="16" t="inlineStr">
        <is>
          <t>C</t>
        </is>
      </c>
      <c r="K480" s="16" t="inlineStr">
        <is>
          <t>Stück</t>
        </is>
      </c>
      <c r="L480" s="19" t="n"/>
      <c r="M480" s="16" t="inlineStr">
        <is>
          <t>gebraucht</t>
        </is>
      </c>
      <c r="N480" s="17" t="n"/>
      <c r="O480" s="20">
        <f>F480-IF(N480="",0,N480)</f>
        <v/>
      </c>
      <c r="P480" s="19" t="inlineStr">
        <is>
          <t>ja</t>
        </is>
      </c>
      <c r="Q480" s="19" t="n"/>
      <c r="R480" s="21" t="n"/>
      <c r="S480" s="21" t="n">
        <v>3</v>
      </c>
      <c r="T480" s="19" t="inlineStr">
        <is>
          <t>Fix</t>
        </is>
      </c>
      <c r="U480" s="19" t="inlineStr">
        <is>
          <t>ok</t>
        </is>
      </c>
      <c r="V480" s="22">
        <f>O480*S480</f>
        <v/>
      </c>
      <c r="W480" s="16" t="inlineStr">
        <is>
          <t>nur Abholung</t>
        </is>
      </c>
      <c r="X480" s="16" t="inlineStr">
        <is>
          <t>F-576</t>
        </is>
      </c>
      <c r="Y480" s="19" t="inlineStr">
        <is>
          <t>ja</t>
        </is>
      </c>
      <c r="Z480" s="19" t="inlineStr">
        <is>
          <t>verfügbar</t>
        </is>
      </c>
      <c r="AA480" s="19" t="n"/>
      <c r="AB480" s="19" t="n"/>
      <c r="AC480" s="19" t="n"/>
      <c r="AD480" s="19" t="n"/>
      <c r="AE480" s="21" t="n"/>
      <c r="AF480" s="22">
        <f>IF(N480="","",N480*AE480)</f>
        <v/>
      </c>
      <c r="AG480" s="19" t="n"/>
      <c r="AH480" s="19" t="n"/>
      <c r="AI480" s="19" t="n"/>
      <c r="AJ480" s="19" t="n"/>
      <c r="AK480" s="19" t="n"/>
      <c r="AL480" s="19" t="n"/>
      <c r="AM480" s="18" t="inlineStr">
        <is>
          <t>1 pink, 3 blau, 2 rot. Das Foto zeigt die pinke.</t>
        </is>
      </c>
      <c r="AN480" s="23" t="inlineStr">
        <is>
          <t>Neu aus der Durchsicht vom 01.10.2026.</t>
        </is>
      </c>
    </row>
    <row r="481" ht="98.8" customHeight="1">
      <c r="A481" s="16" t="n"/>
      <c r="B481" s="16" t="inlineStr">
        <is>
          <t>BU13-06</t>
        </is>
      </c>
      <c r="C481" s="16" t="inlineStr">
        <is>
          <t>BU13</t>
        </is>
      </c>
      <c r="D481" s="16" t="inlineStr">
        <is>
          <t>Material</t>
        </is>
      </c>
      <c r="E481" s="16" t="inlineStr">
        <is>
          <t>Tellerrutscher mit Griff</t>
        </is>
      </c>
      <c r="F481" s="17" t="n">
        <v>3</v>
      </c>
      <c r="G481" s="18" t="inlineStr">
        <is>
          <t>Rutschteller aus Kunststoff mit Haltegriff und rutschfester Sitzfläche, in Rot und Gelb.</t>
        </is>
      </c>
      <c r="H481" s="16" t="inlineStr">
        <is>
          <t>Kita-Ausstattung</t>
        </is>
      </c>
      <c r="I481" s="16" t="n"/>
      <c r="J481" s="16" t="inlineStr">
        <is>
          <t>C</t>
        </is>
      </c>
      <c r="K481" s="16" t="inlineStr">
        <is>
          <t>Stück</t>
        </is>
      </c>
      <c r="L481" s="19" t="n"/>
      <c r="M481" s="16" t="inlineStr">
        <is>
          <t>gebraucht</t>
        </is>
      </c>
      <c r="N481" s="17" t="n"/>
      <c r="O481" s="20">
        <f>F481-IF(N481="",0,N481)</f>
        <v/>
      </c>
      <c r="P481" s="19" t="inlineStr">
        <is>
          <t>ja</t>
        </is>
      </c>
      <c r="Q481" s="19" t="n"/>
      <c r="R481" s="21" t="n"/>
      <c r="S481" s="21" t="n">
        <v>15</v>
      </c>
      <c r="T481" s="19" t="inlineStr">
        <is>
          <t>Fix</t>
        </is>
      </c>
      <c r="U481" s="19" t="inlineStr">
        <is>
          <t>ok</t>
        </is>
      </c>
      <c r="V481" s="22">
        <f>O481*S481</f>
        <v/>
      </c>
      <c r="W481" s="16" t="inlineStr">
        <is>
          <t>nur Abholung</t>
        </is>
      </c>
      <c r="X481" s="16" t="inlineStr">
        <is>
          <t>F-577</t>
        </is>
      </c>
      <c r="Y481" s="19" t="inlineStr">
        <is>
          <t>ja</t>
        </is>
      </c>
      <c r="Z481" s="19" t="inlineStr">
        <is>
          <t>verfügbar</t>
        </is>
      </c>
      <c r="AA481" s="19" t="n"/>
      <c r="AB481" s="19" t="n"/>
      <c r="AC481" s="19" t="n"/>
      <c r="AD481" s="19" t="n"/>
      <c r="AE481" s="21" t="n"/>
      <c r="AF481" s="22">
        <f>IF(N481="","",N481*AE481)</f>
        <v/>
      </c>
      <c r="AG481" s="19" t="n"/>
      <c r="AH481" s="19" t="n"/>
      <c r="AI481" s="19" t="n"/>
      <c r="AJ481" s="19" t="n"/>
      <c r="AK481" s="19" t="n"/>
      <c r="AL481" s="19" t="n"/>
      <c r="AM481" s="18" t="inlineStr">
        <is>
          <t>1 rot, 2 gelb. Das Foto zeigt einen gelben.</t>
        </is>
      </c>
      <c r="AN481" s="23" t="inlineStr">
        <is>
          <t>Neu aus der Durchsicht vom 01.10.2026.</t>
        </is>
      </c>
    </row>
    <row r="482" ht="98.8" customHeight="1">
      <c r="A482" s="16" t="n"/>
      <c r="B482" s="16" t="inlineStr">
        <is>
          <t>BU13-07</t>
        </is>
      </c>
      <c r="C482" s="16" t="inlineStr">
        <is>
          <t>BU13</t>
        </is>
      </c>
      <c r="D482" s="16" t="inlineStr">
        <is>
          <t>Material</t>
        </is>
      </c>
      <c r="E482" s="16" t="inlineStr">
        <is>
          <t>Kinderschlitten blau mit Hai-Motiv</t>
        </is>
      </c>
      <c r="F482" s="17" t="n">
        <v>1</v>
      </c>
      <c r="G482" s="18" t="inlineStr">
        <is>
          <t>Kinderschlitten aus Kunststoff in Blau mit aufgedrucktem Hai und Zugschnur.</t>
        </is>
      </c>
      <c r="H482" s="16" t="inlineStr">
        <is>
          <t>Kita-Ausstattung</t>
        </is>
      </c>
      <c r="I482" s="16" t="n"/>
      <c r="J482" s="16" t="inlineStr">
        <is>
          <t>C</t>
        </is>
      </c>
      <c r="K482" s="16" t="inlineStr">
        <is>
          <t>Stück</t>
        </is>
      </c>
      <c r="L482" s="19" t="n"/>
      <c r="M482" s="16" t="inlineStr">
        <is>
          <t>gebraucht</t>
        </is>
      </c>
      <c r="N482" s="17" t="n"/>
      <c r="O482" s="20">
        <f>F482-IF(N482="",0,N482)</f>
        <v/>
      </c>
      <c r="P482" s="19" t="inlineStr">
        <is>
          <t>ja</t>
        </is>
      </c>
      <c r="Q482" s="19" t="n"/>
      <c r="R482" s="21" t="n"/>
      <c r="S482" s="21" t="n">
        <v>15</v>
      </c>
      <c r="T482" s="19" t="inlineStr">
        <is>
          <t>Fix</t>
        </is>
      </c>
      <c r="U482" s="19" t="inlineStr">
        <is>
          <t>ok</t>
        </is>
      </c>
      <c r="V482" s="22">
        <f>O482*S482</f>
        <v/>
      </c>
      <c r="W482" s="16" t="inlineStr">
        <is>
          <t>nur Abholung</t>
        </is>
      </c>
      <c r="X482" s="16" t="inlineStr">
        <is>
          <t>F-578</t>
        </is>
      </c>
      <c r="Y482" s="19" t="inlineStr">
        <is>
          <t>ja</t>
        </is>
      </c>
      <c r="Z482" s="19" t="inlineStr">
        <is>
          <t>verfügbar</t>
        </is>
      </c>
      <c r="AA482" s="19" t="n"/>
      <c r="AB482" s="19" t="n"/>
      <c r="AC482" s="19" t="n"/>
      <c r="AD482" s="19" t="n"/>
      <c r="AE482" s="21" t="n"/>
      <c r="AF482" s="22">
        <f>IF(N482="","",N482*AE482)</f>
        <v/>
      </c>
      <c r="AG482" s="19" t="n"/>
      <c r="AH482" s="19" t="n"/>
      <c r="AI482" s="19" t="n"/>
      <c r="AJ482" s="19" t="n"/>
      <c r="AK482" s="19" t="n"/>
      <c r="AL482" s="19" t="n"/>
      <c r="AM482" s="18" t="n"/>
      <c r="AN482" s="23" t="inlineStr">
        <is>
          <t>Neu aus der Durchsicht vom 01.10.2026.</t>
        </is>
      </c>
    </row>
    <row r="483" ht="98.8" customHeight="1">
      <c r="A483" s="16" t="n"/>
      <c r="B483" s="16" t="inlineStr">
        <is>
          <t>BU13-08</t>
        </is>
      </c>
      <c r="C483" s="16" t="inlineStr">
        <is>
          <t>BU13</t>
        </is>
      </c>
      <c r="D483" s="16" t="inlineStr">
        <is>
          <t>Material</t>
        </is>
      </c>
      <c r="E483" s="16" t="inlineStr">
        <is>
          <t>Stiga Snowracer Lenkschlitten schwarz</t>
        </is>
      </c>
      <c r="F483" s="17" t="n">
        <v>1</v>
      </c>
      <c r="G483" s="18" t="inlineStr">
        <is>
          <t>Lenkbobschlitten Stiga Snowracer in Schwarz mit Lenkrad und drei Kufen.</t>
        </is>
      </c>
      <c r="H483" s="16" t="inlineStr">
        <is>
          <t>Kita-Ausstattung</t>
        </is>
      </c>
      <c r="I483" s="16" t="n"/>
      <c r="J483" s="16" t="inlineStr">
        <is>
          <t>C</t>
        </is>
      </c>
      <c r="K483" s="16" t="inlineStr">
        <is>
          <t>Stück</t>
        </is>
      </c>
      <c r="L483" s="19" t="n"/>
      <c r="M483" s="16" t="inlineStr">
        <is>
          <t>gebraucht</t>
        </is>
      </c>
      <c r="N483" s="17" t="n"/>
      <c r="O483" s="20">
        <f>F483-IF(N483="",0,N483)</f>
        <v/>
      </c>
      <c r="P483" s="19" t="inlineStr">
        <is>
          <t>ja</t>
        </is>
      </c>
      <c r="Q483" s="19" t="n"/>
      <c r="R483" s="21" t="n"/>
      <c r="S483" s="21" t="n">
        <v>50</v>
      </c>
      <c r="T483" s="19" t="inlineStr">
        <is>
          <t>Fix</t>
        </is>
      </c>
      <c r="U483" s="19" t="inlineStr">
        <is>
          <t>ok</t>
        </is>
      </c>
      <c r="V483" s="22">
        <f>O483*S483</f>
        <v/>
      </c>
      <c r="W483" s="16" t="inlineStr">
        <is>
          <t>nur Abholung</t>
        </is>
      </c>
      <c r="X483" s="16" t="inlineStr">
        <is>
          <t>F-580</t>
        </is>
      </c>
      <c r="Y483" s="19" t="inlineStr">
        <is>
          <t>ja</t>
        </is>
      </c>
      <c r="Z483" s="19" t="inlineStr">
        <is>
          <t>verfügbar</t>
        </is>
      </c>
      <c r="AA483" s="19" t="inlineStr">
        <is>
          <t>Stiga</t>
        </is>
      </c>
      <c r="AB483" s="19" t="n"/>
      <c r="AC483" s="19" t="n"/>
      <c r="AD483" s="19" t="n"/>
      <c r="AE483" s="21" t="n"/>
      <c r="AF483" s="22">
        <f>IF(N483="","",N483*AE483)</f>
        <v/>
      </c>
      <c r="AG483" s="19" t="n"/>
      <c r="AH483" s="19" t="n"/>
      <c r="AI483" s="19" t="n"/>
      <c r="AJ483" s="19" t="n"/>
      <c r="AK483" s="19" t="n"/>
      <c r="AL483" s="19" t="n"/>
      <c r="AM483" s="18" t="n"/>
      <c r="AN483" s="23" t="inlineStr">
        <is>
          <t>Neu aus der Durchsicht vom 01.10.2026.</t>
        </is>
      </c>
    </row>
    <row r="484" ht="98.8" customHeight="1">
      <c r="A484" s="16" t="n"/>
      <c r="B484" s="16" t="inlineStr">
        <is>
          <t>BU14-01</t>
        </is>
      </c>
      <c r="C484" s="16" t="inlineStr">
        <is>
          <t>BU14</t>
        </is>
      </c>
      <c r="D484" s="16" t="inlineStr">
        <is>
          <t>Heizung</t>
        </is>
      </c>
      <c r="E484" s="16" t="inlineStr">
        <is>
          <t>Stokke Steps Baby Set, neu</t>
        </is>
      </c>
      <c r="F484" s="17" t="n">
        <v>3</v>
      </c>
      <c r="G484" s="18" t="inlineStr">
        <is>
          <t>Babyaufsatz Stokke Steps Baby Set für den Treppenhochstuhl Stokke Steps, neu und originalverpackt.</t>
        </is>
      </c>
      <c r="H484" s="16" t="inlineStr">
        <is>
          <t>Kita-Ausstattung</t>
        </is>
      </c>
      <c r="I484" s="16" t="n"/>
      <c r="J484" s="16" t="inlineStr">
        <is>
          <t>C</t>
        </is>
      </c>
      <c r="K484" s="16" t="inlineStr">
        <is>
          <t>Stück</t>
        </is>
      </c>
      <c r="L484" s="19" t="n"/>
      <c r="M484" s="16" t="inlineStr">
        <is>
          <t>neuwertig</t>
        </is>
      </c>
      <c r="N484" s="17" t="n">
        <v>1</v>
      </c>
      <c r="O484" s="20">
        <f>F484-IF(N484="",0,N484)</f>
        <v/>
      </c>
      <c r="P484" s="19" t="inlineStr">
        <is>
          <t>ja</t>
        </is>
      </c>
      <c r="Q484" s="19" t="n"/>
      <c r="R484" s="21" t="n"/>
      <c r="S484" s="21" t="n">
        <v>35</v>
      </c>
      <c r="T484" s="19" t="inlineStr">
        <is>
          <t>Fix</t>
        </is>
      </c>
      <c r="U484" s="19" t="inlineStr">
        <is>
          <t>ok</t>
        </is>
      </c>
      <c r="V484" s="22">
        <f>O484*S484</f>
        <v/>
      </c>
      <c r="W484" s="16" t="inlineStr">
        <is>
          <t>nur Abholung</t>
        </is>
      </c>
      <c r="X484" s="16" t="inlineStr">
        <is>
          <t>F-588</t>
        </is>
      </c>
      <c r="Y484" s="19" t="inlineStr">
        <is>
          <t>ja</t>
        </is>
      </c>
      <c r="Z484" s="19" t="inlineStr">
        <is>
          <t>teilverkauft</t>
        </is>
      </c>
      <c r="AA484" s="19" t="inlineStr">
        <is>
          <t>Stokke</t>
        </is>
      </c>
      <c r="AB484" s="19" t="n"/>
      <c r="AC484" s="19" t="inlineStr">
        <is>
          <t>Webkatalog</t>
        </is>
      </c>
      <c r="AD484" s="19" t="n"/>
      <c r="AE484" s="21" t="n">
        <v>35</v>
      </c>
      <c r="AF484" s="22">
        <f>IF(N484="","",N484*AE484)</f>
        <v/>
      </c>
      <c r="AG484" s="19" t="inlineStr">
        <is>
          <t>19.10.2026</t>
        </is>
      </c>
      <c r="AH484" s="19" t="inlineStr">
        <is>
          <t>Linda Rebholz</t>
        </is>
      </c>
      <c r="AI484" s="19" t="inlineStr">
        <is>
          <t>4000132</t>
        </is>
      </c>
      <c r="AJ484" s="19" t="inlineStr">
        <is>
          <t>bezahlt</t>
        </is>
      </c>
      <c r="AK484" s="19" t="n"/>
      <c r="AL484" s="19" t="inlineStr">
        <is>
          <t>21.10.2026 07:30</t>
        </is>
      </c>
      <c r="AM484" s="18" t="n"/>
      <c r="AN484" s="23" t="inlineStr">
        <is>
          <t>Zweite Ansicht F-589. Passt zu NE05-06 bis NE05-08.</t>
        </is>
      </c>
    </row>
    <row r="485" ht="98.8" customHeight="1">
      <c r="A485" s="16" t="n"/>
      <c r="B485" s="16" t="inlineStr">
        <is>
          <t>BU14-02</t>
        </is>
      </c>
      <c r="C485" s="16" t="inlineStr">
        <is>
          <t>BU14</t>
        </is>
      </c>
      <c r="D485" s="16" t="inlineStr">
        <is>
          <t>Heizung</t>
        </is>
      </c>
      <c r="E485" s="16" t="inlineStr">
        <is>
          <t>Peha-soft nitrile fino Handschuhe, Größe L, neu</t>
        </is>
      </c>
      <c r="F485" s="17" t="n">
        <v>18</v>
      </c>
      <c r="G485" s="18" t="inlineStr">
        <is>
          <t>Untersuchungshandschuhe Peha-soft nitrile fino, puderfrei, Größe L (8-9), 150 Stück je Packung. Neu und ungeöffnet.</t>
        </is>
      </c>
      <c r="H485" s="16" t="inlineStr">
        <is>
          <t>Verbrauchsmaterial</t>
        </is>
      </c>
      <c r="I485" s="16" t="n"/>
      <c r="J485" s="16" t="inlineStr">
        <is>
          <t>C</t>
        </is>
      </c>
      <c r="K485" s="16" t="inlineStr">
        <is>
          <t>Karton</t>
        </is>
      </c>
      <c r="L485" s="19" t="n"/>
      <c r="M485" s="16" t="inlineStr">
        <is>
          <t>neuwertig</t>
        </is>
      </c>
      <c r="N485" s="17" t="n">
        <v>4</v>
      </c>
      <c r="O485" s="20">
        <f>F485-IF(N485="",0,N485)</f>
        <v/>
      </c>
      <c r="P485" s="19" t="inlineStr">
        <is>
          <t>ja</t>
        </is>
      </c>
      <c r="Q485" s="19" t="n"/>
      <c r="R485" s="21" t="n"/>
      <c r="S485" s="21" t="n">
        <v>3</v>
      </c>
      <c r="T485" s="19" t="inlineStr">
        <is>
          <t>Fix</t>
        </is>
      </c>
      <c r="U485" s="19" t="inlineStr">
        <is>
          <t>ok</t>
        </is>
      </c>
      <c r="V485" s="22">
        <f>O485*S485</f>
        <v/>
      </c>
      <c r="W485" s="16" t="inlineStr">
        <is>
          <t>nur Abholung</t>
        </is>
      </c>
      <c r="X485" s="16" t="inlineStr">
        <is>
          <t>F-586</t>
        </is>
      </c>
      <c r="Y485" s="19" t="inlineStr">
        <is>
          <t>ja</t>
        </is>
      </c>
      <c r="Z485" s="19" t="inlineStr">
        <is>
          <t>teilverkauft</t>
        </is>
      </c>
      <c r="AA485" s="19" t="inlineStr">
        <is>
          <t>Peha-soft</t>
        </is>
      </c>
      <c r="AB485" s="19" t="n"/>
      <c r="AC485" s="19" t="inlineStr">
        <is>
          <t>Webkatalog</t>
        </is>
      </c>
      <c r="AD485" s="19" t="n"/>
      <c r="AE485" s="21" t="n">
        <v>3</v>
      </c>
      <c r="AF485" s="22">
        <f>IF(N485="","",N485*AE485)</f>
        <v/>
      </c>
      <c r="AG485" s="19" t="inlineStr">
        <is>
          <t>14.10.2026</t>
        </is>
      </c>
      <c r="AH485" s="19" t="inlineStr">
        <is>
          <t>Maren Kipp</t>
        </is>
      </c>
      <c r="AI485" s="19" t="inlineStr">
        <is>
          <t>4000114</t>
        </is>
      </c>
      <c r="AJ485" s="19" t="inlineStr">
        <is>
          <t>bezahlt</t>
        </is>
      </c>
      <c r="AK485" s="19" t="n"/>
      <c r="AL485" s="19" t="inlineStr">
        <is>
          <t>09.11.2026 08:00</t>
        </is>
      </c>
      <c r="AM485" s="18" t="n"/>
      <c r="AN485" s="23" t="inlineStr">
        <is>
          <t>Zweite Ansicht F-587.</t>
        </is>
      </c>
    </row>
    <row r="486" ht="98.8" customHeight="1">
      <c r="A486" s="16" t="n"/>
      <c r="B486" s="16" t="inlineStr">
        <is>
          <t>BU14-03</t>
        </is>
      </c>
      <c r="C486" s="16" t="inlineStr">
        <is>
          <t>BU14</t>
        </is>
      </c>
      <c r="D486" s="16" t="inlineStr">
        <is>
          <t>Heizung</t>
        </is>
      </c>
      <c r="E486" s="16" t="inlineStr">
        <is>
          <t>Livarno Living Truhenbank, neu</t>
        </is>
      </c>
      <c r="F486" s="17" t="n">
        <v>4</v>
      </c>
      <c r="G486" s="18" t="inlineStr">
        <is>
          <t>Truhensitzbank mit Stauraum von Livarno Living, neu und originalverpackt im Karton.</t>
        </is>
      </c>
      <c r="H486" s="16" t="inlineStr">
        <is>
          <t>Möbel</t>
        </is>
      </c>
      <c r="I486" s="16" t="n"/>
      <c r="J486" s="16" t="inlineStr">
        <is>
          <t>C</t>
        </is>
      </c>
      <c r="K486" s="16" t="inlineStr">
        <is>
          <t>Stück</t>
        </is>
      </c>
      <c r="L486" s="19" t="n"/>
      <c r="M486" s="16" t="inlineStr">
        <is>
          <t>neuwertig</t>
        </is>
      </c>
      <c r="N486" s="17" t="n"/>
      <c r="O486" s="20">
        <f>F486-IF(N486="",0,N486)</f>
        <v/>
      </c>
      <c r="P486" s="19" t="inlineStr">
        <is>
          <t>ja</t>
        </is>
      </c>
      <c r="Q486" s="19" t="n"/>
      <c r="R486" s="21" t="n"/>
      <c r="S486" s="21" t="n">
        <v>35</v>
      </c>
      <c r="T486" s="19" t="inlineStr">
        <is>
          <t>Fix</t>
        </is>
      </c>
      <c r="U486" s="19" t="inlineStr">
        <is>
          <t>ok</t>
        </is>
      </c>
      <c r="V486" s="22">
        <f>O486*S486</f>
        <v/>
      </c>
      <c r="W486" s="16" t="inlineStr">
        <is>
          <t>nur Abholung</t>
        </is>
      </c>
      <c r="X486" s="16" t="inlineStr">
        <is>
          <t>F-590</t>
        </is>
      </c>
      <c r="Y486" s="19" t="inlineStr">
        <is>
          <t>ja</t>
        </is>
      </c>
      <c r="Z486" s="19" t="inlineStr">
        <is>
          <t>verfügbar</t>
        </is>
      </c>
      <c r="AA486" s="19" t="inlineStr">
        <is>
          <t>Livarno Living</t>
        </is>
      </c>
      <c r="AB486" s="19" t="n"/>
      <c r="AC486" s="19" t="n"/>
      <c r="AD486" s="19" t="n"/>
      <c r="AE486" s="21" t="n"/>
      <c r="AF486" s="22">
        <f>IF(N486="","",N486*AE486)</f>
        <v/>
      </c>
      <c r="AG486" s="19" t="n"/>
      <c r="AH486" s="19" t="n"/>
      <c r="AI486" s="19" t="n"/>
      <c r="AJ486" s="19" t="n"/>
      <c r="AK486" s="19" t="n"/>
      <c r="AL486" s="19" t="n"/>
      <c r="AM486" s="18" t="n"/>
      <c r="AN486" s="23" t="inlineStr">
        <is>
          <t>Neu aus der Durchsicht vom 01.10.2026.</t>
        </is>
      </c>
    </row>
    <row r="487" ht="98.8" customHeight="1">
      <c r="A487" s="16" t="n"/>
      <c r="B487" s="16" t="inlineStr">
        <is>
          <t>BU14-04</t>
        </is>
      </c>
      <c r="C487" s="16" t="inlineStr">
        <is>
          <t>BU14</t>
        </is>
      </c>
      <c r="D487" s="16" t="inlineStr">
        <is>
          <t>Heizung</t>
        </is>
      </c>
      <c r="E487" s="16" t="inlineStr">
        <is>
          <t>Bambusfackeln</t>
        </is>
      </c>
      <c r="F487" s="17" t="n">
        <v>1</v>
      </c>
      <c r="G487" s="18" t="inlineStr">
        <is>
          <t>65 Gartenfackeln aus Bambus mit Brennkopf.</t>
        </is>
      </c>
      <c r="H487" s="16" t="inlineStr">
        <is>
          <t>Garten</t>
        </is>
      </c>
      <c r="I487" s="16" t="n"/>
      <c r="J487" s="16" t="inlineStr">
        <is>
          <t>C</t>
        </is>
      </c>
      <c r="K487" s="16" t="inlineStr">
        <is>
          <t>Konvolut</t>
        </is>
      </c>
      <c r="L487" s="19" t="n"/>
      <c r="M487" s="16" t="inlineStr">
        <is>
          <t>gebraucht</t>
        </is>
      </c>
      <c r="N487" s="17" t="n"/>
      <c r="O487" s="20">
        <f>F487-IF(N487="",0,N487)</f>
        <v/>
      </c>
      <c r="P487" s="19" t="inlineStr">
        <is>
          <t>ja</t>
        </is>
      </c>
      <c r="Q487" s="19" t="n"/>
      <c r="R487" s="21" t="n"/>
      <c r="S487" s="21" t="n">
        <v>20</v>
      </c>
      <c r="T487" s="19" t="inlineStr">
        <is>
          <t>Fix</t>
        </is>
      </c>
      <c r="U487" s="19" t="inlineStr">
        <is>
          <t>ok</t>
        </is>
      </c>
      <c r="V487" s="22">
        <f>O487*S487</f>
        <v/>
      </c>
      <c r="W487" s="16" t="inlineStr">
        <is>
          <t>nur Abholung</t>
        </is>
      </c>
      <c r="X487" s="16" t="inlineStr">
        <is>
          <t>F-582</t>
        </is>
      </c>
      <c r="Y487" s="19" t="inlineStr">
        <is>
          <t>ja</t>
        </is>
      </c>
      <c r="Z487" s="19" t="inlineStr">
        <is>
          <t>verfügbar</t>
        </is>
      </c>
      <c r="AA487" s="19" t="n"/>
      <c r="AB487" s="19" t="n"/>
      <c r="AC487" s="19" t="n"/>
      <c r="AD487" s="19" t="n"/>
      <c r="AE487" s="21" t="n"/>
      <c r="AF487" s="22">
        <f>IF(N487="","",N487*AE487)</f>
        <v/>
      </c>
      <c r="AG487" s="19" t="n"/>
      <c r="AH487" s="19" t="n"/>
      <c r="AI487" s="19" t="n"/>
      <c r="AJ487" s="19" t="n"/>
      <c r="AK487" s="19" t="n"/>
      <c r="AL487" s="19" t="n"/>
      <c r="AM487" s="18" t="inlineStr">
        <is>
          <t>65 Fackeln, nur als Ganzes.</t>
        </is>
      </c>
      <c r="AN487" s="23" t="inlineStr">
        <is>
          <t>Zweite Ansicht F-579 (im Karton).</t>
        </is>
      </c>
    </row>
    <row r="488" ht="98.8" customHeight="1">
      <c r="A488" s="16" t="n"/>
      <c r="B488" s="16" t="inlineStr">
        <is>
          <t>BU14-05</t>
        </is>
      </c>
      <c r="C488" s="16" t="inlineStr">
        <is>
          <t>BU14</t>
        </is>
      </c>
      <c r="D488" s="16" t="inlineStr">
        <is>
          <t>Heizung</t>
        </is>
      </c>
      <c r="E488" s="16" t="inlineStr">
        <is>
          <t>Zuckerwattemaschine</t>
        </is>
      </c>
      <c r="F488" s="17" t="n">
        <v>2</v>
      </c>
      <c r="G488" s="18" t="inlineStr">
        <is>
          <t>Zuckerwattemaschine mit Edelstahlkopf und Auffangschale.</t>
        </is>
      </c>
      <c r="H488" s="16" t="inlineStr">
        <is>
          <t>Küchentechnik</t>
        </is>
      </c>
      <c r="I488" s="16" t="n"/>
      <c r="J488" s="16" t="inlineStr">
        <is>
          <t>C</t>
        </is>
      </c>
      <c r="K488" s="16" t="inlineStr">
        <is>
          <t>Stück</t>
        </is>
      </c>
      <c r="L488" s="19" t="n"/>
      <c r="M488" s="16" t="inlineStr">
        <is>
          <t>gebraucht</t>
        </is>
      </c>
      <c r="N488" s="17" t="n"/>
      <c r="O488" s="20">
        <f>F488-IF(N488="",0,N488)</f>
        <v/>
      </c>
      <c r="P488" s="19" t="inlineStr">
        <is>
          <t>entfällt</t>
        </is>
      </c>
      <c r="Q488" s="19" t="n"/>
      <c r="R488" s="21" t="n"/>
      <c r="S488" s="21" t="n">
        <v>25</v>
      </c>
      <c r="T488" s="19" t="inlineStr">
        <is>
          <t>Fix</t>
        </is>
      </c>
      <c r="U488" s="19" t="n"/>
      <c r="V488" s="22">
        <f>O488*S488</f>
        <v/>
      </c>
      <c r="W488" s="16" t="inlineStr">
        <is>
          <t>nur Abholung</t>
        </is>
      </c>
      <c r="X488" s="16" t="inlineStr">
        <is>
          <t>F-583</t>
        </is>
      </c>
      <c r="Y488" s="19" t="inlineStr">
        <is>
          <t>ja</t>
        </is>
      </c>
      <c r="Z488" s="19" t="inlineStr">
        <is>
          <t>verfügbar</t>
        </is>
      </c>
      <c r="AA488" s="19" t="n"/>
      <c r="AB488" s="19" t="n"/>
      <c r="AC488" s="19" t="n"/>
      <c r="AD488" s="19" t="n"/>
      <c r="AE488" s="21" t="n"/>
      <c r="AF488" s="22">
        <f>IF(N488="","",N488*AE488)</f>
        <v/>
      </c>
      <c r="AG488" s="19" t="n"/>
      <c r="AH488" s="19" t="n"/>
      <c r="AI488" s="19" t="n"/>
      <c r="AJ488" s="19" t="n"/>
      <c r="AK488" s="19" t="n"/>
      <c r="AL488" s="19" t="n"/>
      <c r="AM488" s="18" t="n"/>
      <c r="AN488" s="23" t="inlineStr">
        <is>
          <t>Neu aus der Durchsicht vom 01.10.2026.</t>
        </is>
      </c>
    </row>
    <row r="489" ht="98.8" customHeight="1">
      <c r="A489" s="16" t="n"/>
      <c r="B489" s="16" t="inlineStr">
        <is>
          <t>BU14-06</t>
        </is>
      </c>
      <c r="C489" s="16" t="inlineStr">
        <is>
          <t>BU14</t>
        </is>
      </c>
      <c r="D489" s="16" t="inlineStr">
        <is>
          <t>Heizung</t>
        </is>
      </c>
      <c r="E489" s="16" t="inlineStr">
        <is>
          <t>HENDI Heißgetränkespender 27 l</t>
        </is>
      </c>
      <c r="F489" s="17" t="n">
        <v>2</v>
      </c>
      <c r="G489" s="18" t="inlineStr">
        <is>
          <t>Glühwein- und Heißgetränkespender HENDI, 27 Liter, mit Zapfhahn und Temperaturregler. Gebraucht, im Originalkarton.</t>
        </is>
      </c>
      <c r="H489" s="16" t="inlineStr">
        <is>
          <t>Küchentechnik</t>
        </is>
      </c>
      <c r="I489" s="16" t="n"/>
      <c r="J489" s="16" t="inlineStr">
        <is>
          <t>C</t>
        </is>
      </c>
      <c r="K489" s="16" t="inlineStr">
        <is>
          <t>Stück</t>
        </is>
      </c>
      <c r="L489" s="19" t="n"/>
      <c r="M489" s="16" t="inlineStr">
        <is>
          <t>gebraucht</t>
        </is>
      </c>
      <c r="N489" s="17" t="n"/>
      <c r="O489" s="20">
        <f>F489-IF(N489="",0,N489)</f>
        <v/>
      </c>
      <c r="P489" s="19" t="inlineStr">
        <is>
          <t>ja</t>
        </is>
      </c>
      <c r="Q489" s="19" t="n"/>
      <c r="R489" s="21" t="n"/>
      <c r="S489" s="21" t="n">
        <v>35</v>
      </c>
      <c r="T489" s="19" t="inlineStr">
        <is>
          <t>Fix</t>
        </is>
      </c>
      <c r="U489" s="19" t="inlineStr">
        <is>
          <t>ok</t>
        </is>
      </c>
      <c r="V489" s="22">
        <f>O489*S489</f>
        <v/>
      </c>
      <c r="W489" s="16" t="inlineStr">
        <is>
          <t>nur Abholung</t>
        </is>
      </c>
      <c r="X489" s="16" t="inlineStr">
        <is>
          <t>F-584</t>
        </is>
      </c>
      <c r="Y489" s="19" t="inlineStr">
        <is>
          <t>ja</t>
        </is>
      </c>
      <c r="Z489" s="19" t="inlineStr">
        <is>
          <t>reserviert</t>
        </is>
      </c>
      <c r="AA489" s="19" t="inlineStr">
        <is>
          <t>HENDI</t>
        </is>
      </c>
      <c r="AB489" s="19" t="n"/>
      <c r="AC489" s="19" t="inlineStr">
        <is>
          <t>Webkatalog</t>
        </is>
      </c>
      <c r="AD489" s="19" t="inlineStr">
        <is>
          <t>Simon fronius</t>
        </is>
      </c>
      <c r="AE489" s="21" t="n"/>
      <c r="AF489" s="22">
        <f>IF(N489="","",N489*AE489)</f>
        <v/>
      </c>
      <c r="AG489" s="19" t="n"/>
      <c r="AH489" s="19" t="n"/>
      <c r="AI489" s="19" t="n"/>
      <c r="AJ489" s="19" t="n"/>
      <c r="AK489" s="19" t="n"/>
      <c r="AL489" s="19" t="inlineStr">
        <is>
          <t>01.12.2026 09:00</t>
        </is>
      </c>
      <c r="AM489" s="18" t="n"/>
      <c r="AN489" s="23" t="inlineStr">
        <is>
          <t>Neu aus der Durchsicht vom 01.10.2026.</t>
        </is>
      </c>
    </row>
    <row r="490" ht="98.8" customHeight="1">
      <c r="A490" s="16" t="n"/>
      <c r="B490" s="16" t="inlineStr">
        <is>
          <t>BU14-07</t>
        </is>
      </c>
      <c r="C490" s="16" t="inlineStr">
        <is>
          <t>BU14</t>
        </is>
      </c>
      <c r="D490" s="16" t="inlineStr">
        <is>
          <t>Heizung</t>
        </is>
      </c>
      <c r="E490" s="16" t="inlineStr">
        <is>
          <t>alvita Krankenunterlagen 60 x 90 cm, neu</t>
        </is>
      </c>
      <c r="F490" s="17" t="n">
        <v>4</v>
      </c>
      <c r="G490" s="18" t="inlineStr">
        <is>
          <t>Saugfähige Krankenunterlagen alvita, 60 x 90 cm. Neu und ungeöffnet.</t>
        </is>
      </c>
      <c r="H490" s="16" t="inlineStr">
        <is>
          <t>Verbrauchsmaterial</t>
        </is>
      </c>
      <c r="I490" s="16" t="n"/>
      <c r="J490" s="16" t="inlineStr">
        <is>
          <t>C</t>
        </is>
      </c>
      <c r="K490" s="16" t="inlineStr">
        <is>
          <t>Karton</t>
        </is>
      </c>
      <c r="L490" s="19" t="n"/>
      <c r="M490" s="16" t="inlineStr">
        <is>
          <t>neuwertig</t>
        </is>
      </c>
      <c r="N490" s="17" t="n"/>
      <c r="O490" s="20">
        <f>F490-IF(N490="",0,N490)</f>
        <v/>
      </c>
      <c r="P490" s="19" t="inlineStr">
        <is>
          <t>ja</t>
        </is>
      </c>
      <c r="Q490" s="19" t="n"/>
      <c r="R490" s="21" t="n"/>
      <c r="S490" s="21" t="n">
        <v>5</v>
      </c>
      <c r="T490" s="19" t="inlineStr">
        <is>
          <t>Fix</t>
        </is>
      </c>
      <c r="U490" s="19" t="inlineStr">
        <is>
          <t>ok</t>
        </is>
      </c>
      <c r="V490" s="22">
        <f>O490*S490</f>
        <v/>
      </c>
      <c r="W490" s="16" t="inlineStr">
        <is>
          <t>nur Abholung</t>
        </is>
      </c>
      <c r="X490" s="16" t="inlineStr">
        <is>
          <t>F-585</t>
        </is>
      </c>
      <c r="Y490" s="19" t="inlineStr">
        <is>
          <t>ja</t>
        </is>
      </c>
      <c r="Z490" s="19" t="inlineStr">
        <is>
          <t>verfügbar</t>
        </is>
      </c>
      <c r="AA490" s="19" t="inlineStr">
        <is>
          <t>alvita</t>
        </is>
      </c>
      <c r="AB490" s="19" t="n"/>
      <c r="AC490" s="19" t="n"/>
      <c r="AD490" s="19" t="n"/>
      <c r="AE490" s="21" t="n"/>
      <c r="AF490" s="22">
        <f>IF(N490="","",N490*AE490)</f>
        <v/>
      </c>
      <c r="AG490" s="19" t="n"/>
      <c r="AH490" s="19" t="n"/>
      <c r="AI490" s="19" t="n"/>
      <c r="AJ490" s="19" t="n"/>
      <c r="AK490" s="19" t="n"/>
      <c r="AL490" s="19" t="n"/>
      <c r="AM490" s="18" t="inlineStr">
        <is>
          <t>4 Packungen.</t>
        </is>
      </c>
      <c r="AN490" s="23" t="inlineStr">
        <is>
          <t>Neu aus der Durchsicht vom 01.10.2026.</t>
        </is>
      </c>
    </row>
    <row r="491" ht="98.8" customHeight="1">
      <c r="A491" s="16" t="n"/>
      <c r="B491" s="16" t="inlineStr">
        <is>
          <t>BU14-08</t>
        </is>
      </c>
      <c r="C491" s="16" t="inlineStr">
        <is>
          <t>BU14</t>
        </is>
      </c>
      <c r="D491" s="16" t="inlineStr">
        <is>
          <t>Heizung</t>
        </is>
      </c>
      <c r="E491" s="16" t="inlineStr">
        <is>
          <t>Streuwagen</t>
        </is>
      </c>
      <c r="F491" s="17" t="n">
        <v>1</v>
      </c>
      <c r="G491" s="18" t="inlineStr">
        <is>
          <t>Schiebestreuer mit rotem Behälter und Deckel, Luftreifen, für Salz, Sand oder Dünger.</t>
        </is>
      </c>
      <c r="H491" s="16" t="inlineStr">
        <is>
          <t>Garten</t>
        </is>
      </c>
      <c r="I491" s="16" t="n"/>
      <c r="J491" s="16" t="inlineStr">
        <is>
          <t>C</t>
        </is>
      </c>
      <c r="K491" s="16" t="inlineStr">
        <is>
          <t>Stück</t>
        </is>
      </c>
      <c r="L491" s="19" t="n"/>
      <c r="M491" s="16" t="inlineStr">
        <is>
          <t>gebraucht</t>
        </is>
      </c>
      <c r="N491" s="17" t="n"/>
      <c r="O491" s="20">
        <f>F491-IF(N491="",0,N491)</f>
        <v/>
      </c>
      <c r="P491" s="19" t="inlineStr">
        <is>
          <t>ja</t>
        </is>
      </c>
      <c r="Q491" s="19" t="n"/>
      <c r="R491" s="21" t="n"/>
      <c r="S491" s="21" t="n">
        <v>60</v>
      </c>
      <c r="T491" s="19" t="inlineStr">
        <is>
          <t>Fix</t>
        </is>
      </c>
      <c r="U491" s="19" t="inlineStr">
        <is>
          <t>ok</t>
        </is>
      </c>
      <c r="V491" s="22">
        <f>O491*S491</f>
        <v/>
      </c>
      <c r="W491" s="16" t="inlineStr">
        <is>
          <t>nur Abholung</t>
        </is>
      </c>
      <c r="X491" s="16" t="inlineStr">
        <is>
          <t>F-581</t>
        </is>
      </c>
      <c r="Y491" s="19" t="inlineStr">
        <is>
          <t>ja</t>
        </is>
      </c>
      <c r="Z491" s="19" t="inlineStr">
        <is>
          <t>verfügbar</t>
        </is>
      </c>
      <c r="AA491" s="19" t="n"/>
      <c r="AB491" s="19" t="n"/>
      <c r="AC491" s="19" t="n"/>
      <c r="AD491" s="19" t="n"/>
      <c r="AE491" s="21" t="n"/>
      <c r="AF491" s="22">
        <f>IF(N491="","",N491*AE491)</f>
        <v/>
      </c>
      <c r="AG491" s="19" t="n"/>
      <c r="AH491" s="19" t="n"/>
      <c r="AI491" s="19" t="n"/>
      <c r="AJ491" s="19" t="n"/>
      <c r="AK491" s="19" t="n"/>
      <c r="AL491" s="19" t="n"/>
      <c r="AM491" s="18" t="n"/>
      <c r="AN491" s="23" t="inlineStr">
        <is>
          <t>Neu aus der Durchsicht vom 01.10.2026.</t>
        </is>
      </c>
    </row>
    <row r="492" ht="98.8" customHeight="1">
      <c r="A492" s="16" t="n"/>
      <c r="B492" s="16" t="inlineStr">
        <is>
          <t>GA01-17</t>
        </is>
      </c>
      <c r="C492" s="16" t="inlineStr">
        <is>
          <t>GA01</t>
        </is>
      </c>
      <c r="D492" s="16" t="inlineStr">
        <is>
          <t>Garten</t>
        </is>
      </c>
      <c r="E492" s="16" t="inlineStr">
        <is>
          <t>Röhrenrutsche grün, gebogen</t>
        </is>
      </c>
      <c r="F492" s="17" t="n">
        <v>1</v>
      </c>
      <c r="G492" s="18" t="inlineStr">
        <is>
          <t>Röhrenrutsche aus grünem Kunststoff mit Tunnelstück und offener Auslaufrinne, am Hang montiert.</t>
        </is>
      </c>
      <c r="H492" s="16" t="inlineStr">
        <is>
          <t>Garten</t>
        </is>
      </c>
      <c r="I492" s="16" t="n"/>
      <c r="J492" s="16" t="inlineStr">
        <is>
          <t>A</t>
        </is>
      </c>
      <c r="K492" s="16" t="inlineStr">
        <is>
          <t>Stück</t>
        </is>
      </c>
      <c r="L492" s="19" t="n"/>
      <c r="M492" s="16" t="inlineStr">
        <is>
          <t>gebraucht</t>
        </is>
      </c>
      <c r="N492" s="17" t="n"/>
      <c r="O492" s="20">
        <f>F492-IF(N492="",0,N492)</f>
        <v/>
      </c>
      <c r="P492" s="19" t="inlineStr">
        <is>
          <t>ja</t>
        </is>
      </c>
      <c r="Q492" s="19" t="n"/>
      <c r="R492" s="21" t="n"/>
      <c r="S492" s="21" t="n">
        <v>250</v>
      </c>
      <c r="T492" s="19" t="inlineStr">
        <is>
          <t>VHB</t>
        </is>
      </c>
      <c r="U492" s="19" t="inlineStr">
        <is>
          <t>ok</t>
        </is>
      </c>
      <c r="V492" s="22">
        <f>O492*S492</f>
        <v/>
      </c>
      <c r="W492" s="16" t="inlineStr">
        <is>
          <t>nur Abholung</t>
        </is>
      </c>
      <c r="X492" s="16" t="inlineStr">
        <is>
          <t>F-614</t>
        </is>
      </c>
      <c r="Y492" s="19" t="inlineStr">
        <is>
          <t>ja</t>
        </is>
      </c>
      <c r="Z492" s="19" t="inlineStr">
        <is>
          <t>verfügbar</t>
        </is>
      </c>
      <c r="AA492" s="19" t="n"/>
      <c r="AB492" s="19" t="inlineStr">
        <is>
          <t>Außenbereich</t>
        </is>
      </c>
      <c r="AC492" s="19" t="n"/>
      <c r="AD492" s="19" t="n"/>
      <c r="AE492" s="21" t="n"/>
      <c r="AF492" s="22">
        <f>IF(N492="","",N492*AE492)</f>
        <v/>
      </c>
      <c r="AG492" s="19" t="n"/>
      <c r="AH492" s="19" t="n"/>
      <c r="AI492" s="19" t="n"/>
      <c r="AJ492" s="19" t="n"/>
      <c r="AK492" s="19" t="n"/>
      <c r="AL492" s="19" t="n"/>
      <c r="AM492" s="18" t="inlineStr">
        <is>
          <t>Fest montiert. Abbau und Transport durch den Käufer.</t>
        </is>
      </c>
      <c r="AN492" s="23" t="inlineStr">
        <is>
          <t>Neu aus der Durchsicht vom 01.10.2026.</t>
        </is>
      </c>
    </row>
    <row r="493" ht="98.8" customHeight="1">
      <c r="A493" s="16" t="n"/>
      <c r="B493" s="16" t="inlineStr">
        <is>
          <t>GA01-18</t>
        </is>
      </c>
      <c r="C493" s="16" t="inlineStr">
        <is>
          <t>GA01</t>
        </is>
      </c>
      <c r="D493" s="16" t="inlineStr">
        <is>
          <t>Garten</t>
        </is>
      </c>
      <c r="E493" s="16" t="inlineStr">
        <is>
          <t>Röhrenrutsche grün, Kurvenform</t>
        </is>
      </c>
      <c r="F493" s="17" t="n">
        <v>1</v>
      </c>
      <c r="G493" s="18" t="inlineStr">
        <is>
          <t>Röhrenrutsche aus grünem Kunststoff in Kurvenform mit mehreren Tunnelsegmenten und offener Auslaufrinne, an der Mauer montiert.</t>
        </is>
      </c>
      <c r="H493" s="16" t="inlineStr">
        <is>
          <t>Garten</t>
        </is>
      </c>
      <c r="I493" s="16" t="n"/>
      <c r="J493" s="16" t="inlineStr">
        <is>
          <t>A</t>
        </is>
      </c>
      <c r="K493" s="16" t="inlineStr">
        <is>
          <t>Stück</t>
        </is>
      </c>
      <c r="L493" s="19" t="n"/>
      <c r="M493" s="16" t="inlineStr">
        <is>
          <t>gebraucht</t>
        </is>
      </c>
      <c r="N493" s="17" t="n"/>
      <c r="O493" s="20">
        <f>F493-IF(N493="",0,N493)</f>
        <v/>
      </c>
      <c r="P493" s="19" t="inlineStr">
        <is>
          <t>ja</t>
        </is>
      </c>
      <c r="Q493" s="19" t="n"/>
      <c r="R493" s="21" t="n"/>
      <c r="S493" s="21" t="n">
        <v>250</v>
      </c>
      <c r="T493" s="19" t="inlineStr">
        <is>
          <t>VHB</t>
        </is>
      </c>
      <c r="U493" s="19" t="inlineStr">
        <is>
          <t>ok</t>
        </is>
      </c>
      <c r="V493" s="22">
        <f>O493*S493</f>
        <v/>
      </c>
      <c r="W493" s="16" t="inlineStr">
        <is>
          <t>nur Abholung</t>
        </is>
      </c>
      <c r="X493" s="16" t="inlineStr">
        <is>
          <t>F-615</t>
        </is>
      </c>
      <c r="Y493" s="19" t="inlineStr">
        <is>
          <t>ja</t>
        </is>
      </c>
      <c r="Z493" s="19" t="inlineStr">
        <is>
          <t>verfügbar</t>
        </is>
      </c>
      <c r="AA493" s="19" t="n"/>
      <c r="AB493" s="19" t="inlineStr">
        <is>
          <t>Außenbereich</t>
        </is>
      </c>
      <c r="AC493" s="19" t="n"/>
      <c r="AD493" s="19" t="n"/>
      <c r="AE493" s="21" t="n"/>
      <c r="AF493" s="22">
        <f>IF(N493="","",N493*AE493)</f>
        <v/>
      </c>
      <c r="AG493" s="19" t="n"/>
      <c r="AH493" s="19" t="n"/>
      <c r="AI493" s="19" t="n"/>
      <c r="AJ493" s="19" t="n"/>
      <c r="AK493" s="19" t="n"/>
      <c r="AL493" s="19" t="n"/>
      <c r="AM493" s="18" t="inlineStr">
        <is>
          <t>Fest montiert. Abbau und Transport durch den Käufer.</t>
        </is>
      </c>
      <c r="AN493" s="23" t="inlineStr">
        <is>
          <t>Neu aus der Durchsicht vom 01.10.2026.</t>
        </is>
      </c>
    </row>
    <row r="494" ht="98.8" customHeight="1">
      <c r="A494" s="16" t="n"/>
      <c r="B494" s="16" t="inlineStr">
        <is>
          <t>BA08-40</t>
        </is>
      </c>
      <c r="C494" s="16" t="inlineStr">
        <is>
          <t>BA08</t>
        </is>
      </c>
      <c r="D494" s="16" t="inlineStr">
        <is>
          <t>Atelier</t>
        </is>
      </c>
      <c r="E494" s="16" t="inlineStr">
        <is>
          <t>Feinkrepp weiß, 80 Rollen (Werola)</t>
        </is>
      </c>
      <c r="F494" s="17" t="n">
        <v>1</v>
      </c>
      <c r="G494" s="18" t="inlineStr">
        <is>
          <t>Krepppapier 50 × 250 cm in Rollen, für Bastelarbeiten und Dekoration. Werola Feinkrepp weiß, 8 Packungen zu je 10 Rollen, originalverpackt.</t>
        </is>
      </c>
      <c r="H494" s="16" t="inlineStr">
        <is>
          <t>Verbrauchsmaterial</t>
        </is>
      </c>
      <c r="I494" s="16" t="n"/>
      <c r="J494" s="16" t="inlineStr">
        <is>
          <t>C</t>
        </is>
      </c>
      <c r="K494" s="16" t="inlineStr">
        <is>
          <t>Konvolut</t>
        </is>
      </c>
      <c r="L494" s="19" t="n"/>
      <c r="M494" s="16" t="inlineStr">
        <is>
          <t>neuwertig</t>
        </is>
      </c>
      <c r="N494" s="17" t="n"/>
      <c r="O494" s="20">
        <f>F494-IF(N494="",0,N494)</f>
        <v/>
      </c>
      <c r="P494" s="19" t="inlineStr">
        <is>
          <t>ja</t>
        </is>
      </c>
      <c r="Q494" s="19" t="n"/>
      <c r="R494" s="21" t="n"/>
      <c r="S494" s="21" t="n">
        <v>65</v>
      </c>
      <c r="T494" s="19" t="inlineStr">
        <is>
          <t>Fix</t>
        </is>
      </c>
      <c r="U494" s="19" t="inlineStr">
        <is>
          <t>ok</t>
        </is>
      </c>
      <c r="V494" s="22">
        <f>O494*S494</f>
        <v/>
      </c>
      <c r="W494" s="16" t="inlineStr">
        <is>
          <t>nur Abholung</t>
        </is>
      </c>
      <c r="X494" s="16" t="inlineStr">
        <is>
          <t>F-630</t>
        </is>
      </c>
      <c r="Y494" s="19" t="inlineStr">
        <is>
          <t>ja</t>
        </is>
      </c>
      <c r="Z494" s="19" t="inlineStr">
        <is>
          <t>verfügbar</t>
        </is>
      </c>
      <c r="AA494" s="19" t="n"/>
      <c r="AB494" s="19" t="n"/>
      <c r="AC494" s="19" t="n"/>
      <c r="AD494" s="19" t="n"/>
      <c r="AE494" s="21" t="n"/>
      <c r="AF494" s="22">
        <f>IF(N494="","",N494*AE494)</f>
        <v/>
      </c>
      <c r="AG494" s="19" t="n"/>
      <c r="AH494" s="19" t="n"/>
      <c r="AI494" s="19" t="n"/>
      <c r="AJ494" s="19" t="n"/>
      <c r="AK494" s="19" t="n"/>
      <c r="AL494" s="19" t="n"/>
      <c r="AM494" s="18" t="inlineStr">
        <is>
          <t>8 Packungen zu je 10 Rollen, nur als Ganzes.</t>
        </is>
      </c>
      <c r="AN494" s="23" t="inlineStr">
        <is>
          <t>Zweite Ansicht F-629 (Etikett).</t>
        </is>
      </c>
    </row>
    <row r="495" ht="98.8" customHeight="1">
      <c r="A495" s="16" t="n"/>
      <c r="B495" s="16" t="inlineStr">
        <is>
          <t>BA08-41</t>
        </is>
      </c>
      <c r="C495" s="16" t="inlineStr">
        <is>
          <t>BA08</t>
        </is>
      </c>
      <c r="D495" s="16" t="inlineStr">
        <is>
          <t>Atelier</t>
        </is>
      </c>
      <c r="E495" s="16" t="inlineStr">
        <is>
          <t>Fein-Krepp gelb, 67 Rollen (folia)</t>
        </is>
      </c>
      <c r="F495" s="17" t="n">
        <v>1</v>
      </c>
      <c r="G495" s="18" t="inlineStr">
        <is>
          <t>Krepppapier 50 × 250 cm in Rollen, für Bastelarbeiten und Dekoration. folia Fein-Krepp gelb, 4 Packungen zu je 10 Rollen und 27 einzelne Rollen.</t>
        </is>
      </c>
      <c r="H495" s="16" t="inlineStr">
        <is>
          <t>Verbrauchsmaterial</t>
        </is>
      </c>
      <c r="I495" s="16" t="n"/>
      <c r="J495" s="16" t="inlineStr">
        <is>
          <t>C</t>
        </is>
      </c>
      <c r="K495" s="16" t="inlineStr">
        <is>
          <t>Konvolut</t>
        </is>
      </c>
      <c r="L495" s="19" t="n"/>
      <c r="M495" s="16" t="inlineStr">
        <is>
          <t>neuwertig</t>
        </is>
      </c>
      <c r="N495" s="17" t="n"/>
      <c r="O495" s="20">
        <f>F495-IF(N495="",0,N495)</f>
        <v/>
      </c>
      <c r="P495" s="19" t="inlineStr">
        <is>
          <t>ja</t>
        </is>
      </c>
      <c r="Q495" s="19" t="n"/>
      <c r="R495" s="21" t="n"/>
      <c r="S495" s="21" t="n">
        <v>35</v>
      </c>
      <c r="T495" s="19" t="inlineStr">
        <is>
          <t>Fix</t>
        </is>
      </c>
      <c r="U495" s="19" t="inlineStr">
        <is>
          <t>ok</t>
        </is>
      </c>
      <c r="V495" s="22">
        <f>O495*S495</f>
        <v/>
      </c>
      <c r="W495" s="16" t="inlineStr">
        <is>
          <t>nur Abholung</t>
        </is>
      </c>
      <c r="X495" s="16" t="inlineStr">
        <is>
          <t>F-631</t>
        </is>
      </c>
      <c r="Y495" s="19" t="inlineStr">
        <is>
          <t>ja</t>
        </is>
      </c>
      <c r="Z495" s="19" t="inlineStr">
        <is>
          <t>verfügbar</t>
        </is>
      </c>
      <c r="AA495" s="19" t="n"/>
      <c r="AB495" s="19" t="n"/>
      <c r="AC495" s="19" t="n"/>
      <c r="AD495" s="19" t="n"/>
      <c r="AE495" s="21" t="n"/>
      <c r="AF495" s="22">
        <f>IF(N495="","",N495*AE495)</f>
        <v/>
      </c>
      <c r="AG495" s="19" t="n"/>
      <c r="AH495" s="19" t="n"/>
      <c r="AI495" s="19" t="n"/>
      <c r="AJ495" s="19" t="n"/>
      <c r="AK495" s="19" t="n"/>
      <c r="AL495" s="19" t="n"/>
      <c r="AM495" s="18" t="inlineStr">
        <is>
          <t>67 Rollen: 4 Packungen zu je 10 und 27 einzelne, nur als Ganzes.</t>
        </is>
      </c>
      <c r="AN495" s="23" t="n"/>
    </row>
    <row r="496" ht="98.8" customHeight="1">
      <c r="A496" s="16" t="n"/>
      <c r="B496" s="16" t="inlineStr">
        <is>
          <t>BA08-42</t>
        </is>
      </c>
      <c r="C496" s="16" t="inlineStr">
        <is>
          <t>BA08</t>
        </is>
      </c>
      <c r="D496" s="16" t="inlineStr">
        <is>
          <t>Atelier</t>
        </is>
      </c>
      <c r="E496" s="16" t="inlineStr">
        <is>
          <t>Feinkrepp glutrot, 29 Rollen (Marpa Jansen)</t>
        </is>
      </c>
      <c r="F496" s="17" t="n">
        <v>1</v>
      </c>
      <c r="G496" s="18" t="inlineStr">
        <is>
          <t>Krepppapier 50 × 250 cm in Rollen, für Bastelarbeiten und Dekoration. Marpa Jansen Feinkrepp glutrot.</t>
        </is>
      </c>
      <c r="H496" s="16" t="inlineStr">
        <is>
          <t>Verbrauchsmaterial</t>
        </is>
      </c>
      <c r="I496" s="16" t="n"/>
      <c r="J496" s="16" t="inlineStr">
        <is>
          <t>C</t>
        </is>
      </c>
      <c r="K496" s="16" t="inlineStr">
        <is>
          <t>Konvolut</t>
        </is>
      </c>
      <c r="L496" s="19" t="n"/>
      <c r="M496" s="16" t="inlineStr">
        <is>
          <t>neuwertig</t>
        </is>
      </c>
      <c r="N496" s="17" t="n"/>
      <c r="O496" s="20">
        <f>F496-IF(N496="",0,N496)</f>
        <v/>
      </c>
      <c r="P496" s="19" t="inlineStr">
        <is>
          <t>ja</t>
        </is>
      </c>
      <c r="Q496" s="19" t="n"/>
      <c r="R496" s="21" t="n"/>
      <c r="S496" s="21" t="n">
        <v>18</v>
      </c>
      <c r="T496" s="19" t="inlineStr">
        <is>
          <t>Fix</t>
        </is>
      </c>
      <c r="U496" s="19" t="inlineStr">
        <is>
          <t>ok</t>
        </is>
      </c>
      <c r="V496" s="22">
        <f>O496*S496</f>
        <v/>
      </c>
      <c r="W496" s="16" t="inlineStr">
        <is>
          <t>nur Abholung</t>
        </is>
      </c>
      <c r="X496" s="16" t="inlineStr">
        <is>
          <t>F-632</t>
        </is>
      </c>
      <c r="Y496" s="19" t="inlineStr">
        <is>
          <t>ja</t>
        </is>
      </c>
      <c r="Z496" s="19" t="inlineStr">
        <is>
          <t>verfügbar</t>
        </is>
      </c>
      <c r="AA496" s="19" t="n"/>
      <c r="AB496" s="19" t="n"/>
      <c r="AC496" s="19" t="n"/>
      <c r="AD496" s="19" t="n"/>
      <c r="AE496" s="21" t="n"/>
      <c r="AF496" s="22">
        <f>IF(N496="","",N496*AE496)</f>
        <v/>
      </c>
      <c r="AG496" s="19" t="n"/>
      <c r="AH496" s="19" t="n"/>
      <c r="AI496" s="19" t="n"/>
      <c r="AJ496" s="19" t="n"/>
      <c r="AK496" s="19" t="n"/>
      <c r="AL496" s="19" t="n"/>
      <c r="AM496" s="18" t="inlineStr">
        <is>
          <t>29 Rollen, nur als Ganzes.</t>
        </is>
      </c>
      <c r="AN496" s="23" t="n"/>
    </row>
    <row r="497" ht="98.8" customHeight="1">
      <c r="A497" s="16" t="n"/>
      <c r="B497" s="16" t="inlineStr">
        <is>
          <t>BA08-43</t>
        </is>
      </c>
      <c r="C497" s="16" t="inlineStr">
        <is>
          <t>BA08</t>
        </is>
      </c>
      <c r="D497" s="16" t="inlineStr">
        <is>
          <t>Atelier</t>
        </is>
      </c>
      <c r="E497" s="16" t="inlineStr">
        <is>
          <t>Feinkrepp hellblau, 9 Rollen (Marpa Jansen)</t>
        </is>
      </c>
      <c r="F497" s="17" t="n">
        <v>1</v>
      </c>
      <c r="G497" s="18" t="inlineStr">
        <is>
          <t>Krepppapier 50 × 250 cm in Rollen, für Bastelarbeiten und Dekoration. Marpa Jansen Feinkrepp hellblau.</t>
        </is>
      </c>
      <c r="H497" s="16" t="inlineStr">
        <is>
          <t>Verbrauchsmaterial</t>
        </is>
      </c>
      <c r="I497" s="16" t="n"/>
      <c r="J497" s="16" t="inlineStr">
        <is>
          <t>C</t>
        </is>
      </c>
      <c r="K497" s="16" t="inlineStr">
        <is>
          <t>Konvolut</t>
        </is>
      </c>
      <c r="L497" s="19" t="n"/>
      <c r="M497" s="16" t="inlineStr">
        <is>
          <t>neuwertig</t>
        </is>
      </c>
      <c r="N497" s="17" t="n">
        <v>1</v>
      </c>
      <c r="O497" s="20">
        <f>F497-IF(N497="",0,N497)</f>
        <v/>
      </c>
      <c r="P497" s="19" t="inlineStr">
        <is>
          <t>ja</t>
        </is>
      </c>
      <c r="Q497" s="19" t="n"/>
      <c r="R497" s="21" t="n"/>
      <c r="S497" s="21" t="n">
        <v>6</v>
      </c>
      <c r="T497" s="19" t="inlineStr">
        <is>
          <t>Fix</t>
        </is>
      </c>
      <c r="U497" s="19" t="inlineStr">
        <is>
          <t>ok</t>
        </is>
      </c>
      <c r="V497" s="22">
        <f>O497*S497</f>
        <v/>
      </c>
      <c r="W497" s="16" t="inlineStr">
        <is>
          <t>nur Abholung</t>
        </is>
      </c>
      <c r="X497" s="16" t="inlineStr">
        <is>
          <t>F-633</t>
        </is>
      </c>
      <c r="Y497" s="19" t="inlineStr">
        <is>
          <t>ja</t>
        </is>
      </c>
      <c r="Z497" s="19" t="inlineStr">
        <is>
          <t>verkauft</t>
        </is>
      </c>
      <c r="AA497" s="19" t="n"/>
      <c r="AB497" s="19" t="n"/>
      <c r="AC497" s="19" t="inlineStr">
        <is>
          <t>Webkatalog</t>
        </is>
      </c>
      <c r="AD497" s="19" t="n"/>
      <c r="AE497" s="21" t="n">
        <v>6</v>
      </c>
      <c r="AF497" s="22">
        <f>IF(N497="","",N497*AE497)</f>
        <v/>
      </c>
      <c r="AG497" s="19" t="inlineStr">
        <is>
          <t>14.10.2026</t>
        </is>
      </c>
      <c r="AH497" s="19" t="inlineStr">
        <is>
          <t>Maren Kipp</t>
        </is>
      </c>
      <c r="AI497" s="19" t="inlineStr">
        <is>
          <t>4000114</t>
        </is>
      </c>
      <c r="AJ497" s="19" t="inlineStr">
        <is>
          <t>bezahlt</t>
        </is>
      </c>
      <c r="AK497" s="19" t="n"/>
      <c r="AL497" s="19" t="inlineStr">
        <is>
          <t>09.11.2026 08:00</t>
        </is>
      </c>
      <c r="AM497" s="18" t="inlineStr">
        <is>
          <t>9 Rollen, nur als Ganzes.</t>
        </is>
      </c>
      <c r="AN497" s="23" t="n"/>
    </row>
    <row r="498" ht="98.8" customHeight="1">
      <c r="A498" s="16" t="n"/>
      <c r="B498" s="16" t="inlineStr">
        <is>
          <t>BA08-44</t>
        </is>
      </c>
      <c r="C498" s="16" t="inlineStr">
        <is>
          <t>BA08</t>
        </is>
      </c>
      <c r="D498" s="16" t="inlineStr">
        <is>
          <t>Atelier</t>
        </is>
      </c>
      <c r="E498" s="16" t="inlineStr">
        <is>
          <t>Feinkrepp grün und blau, 7 Rollen (Marpa Jansen)</t>
        </is>
      </c>
      <c r="F498" s="17" t="n">
        <v>1</v>
      </c>
      <c r="G498" s="18" t="inlineStr">
        <is>
          <t>Krepppapier 50 × 250 cm in Rollen, für Bastelarbeiten und Dekoration. Marpa Jansen Feinkrepp, 3 Rollen Grün und 4 Rollen Blau.</t>
        </is>
      </c>
      <c r="H498" s="16" t="inlineStr">
        <is>
          <t>Verbrauchsmaterial</t>
        </is>
      </c>
      <c r="I498" s="16" t="n"/>
      <c r="J498" s="16" t="inlineStr">
        <is>
          <t>C</t>
        </is>
      </c>
      <c r="K498" s="16" t="inlineStr">
        <is>
          <t>Konvolut</t>
        </is>
      </c>
      <c r="L498" s="19" t="n"/>
      <c r="M498" s="16" t="inlineStr">
        <is>
          <t>neuwertig</t>
        </is>
      </c>
      <c r="N498" s="17" t="n">
        <v>1</v>
      </c>
      <c r="O498" s="20">
        <f>F498-IF(N498="",0,N498)</f>
        <v/>
      </c>
      <c r="P498" s="19" t="inlineStr">
        <is>
          <t>ja</t>
        </is>
      </c>
      <c r="Q498" s="19" t="n"/>
      <c r="R498" s="21" t="n"/>
      <c r="S498" s="21" t="n">
        <v>4</v>
      </c>
      <c r="T498" s="19" t="inlineStr">
        <is>
          <t>Fix</t>
        </is>
      </c>
      <c r="U498" s="19" t="inlineStr">
        <is>
          <t>ok</t>
        </is>
      </c>
      <c r="V498" s="22">
        <f>O498*S498</f>
        <v/>
      </c>
      <c r="W498" s="16" t="inlineStr">
        <is>
          <t>nur Abholung</t>
        </is>
      </c>
      <c r="X498" s="16" t="inlineStr">
        <is>
          <t>F-634</t>
        </is>
      </c>
      <c r="Y498" s="19" t="inlineStr">
        <is>
          <t>ja</t>
        </is>
      </c>
      <c r="Z498" s="19" t="inlineStr">
        <is>
          <t>verkauft</t>
        </is>
      </c>
      <c r="AA498" s="19" t="n"/>
      <c r="AB498" s="19" t="n"/>
      <c r="AC498" s="19" t="inlineStr">
        <is>
          <t>Webkatalog</t>
        </is>
      </c>
      <c r="AD498" s="19" t="n"/>
      <c r="AE498" s="21" t="n">
        <v>4</v>
      </c>
      <c r="AF498" s="22">
        <f>IF(N498="","",N498*AE498)</f>
        <v/>
      </c>
      <c r="AG498" s="19" t="inlineStr">
        <is>
          <t>14.10.2026</t>
        </is>
      </c>
      <c r="AH498" s="19" t="inlineStr">
        <is>
          <t>Maren Kipp</t>
        </is>
      </c>
      <c r="AI498" s="19" t="inlineStr">
        <is>
          <t>4000114</t>
        </is>
      </c>
      <c r="AJ498" s="19" t="inlineStr">
        <is>
          <t>bezahlt</t>
        </is>
      </c>
      <c r="AK498" s="19" t="n"/>
      <c r="AL498" s="19" t="inlineStr">
        <is>
          <t>09.11.2026 08:00</t>
        </is>
      </c>
      <c r="AM498" s="18" t="inlineStr">
        <is>
          <t>7 Rollen: 3 grün, 4 blau, nur als Ganzes.</t>
        </is>
      </c>
      <c r="AN498" s="23" t="n"/>
    </row>
    <row r="499" ht="98.8" customHeight="1">
      <c r="A499" s="16" t="n"/>
      <c r="B499" s="16" t="inlineStr">
        <is>
          <t>BA08-45</t>
        </is>
      </c>
      <c r="C499" s="16" t="inlineStr">
        <is>
          <t>BA08</t>
        </is>
      </c>
      <c r="D499" s="16" t="inlineStr">
        <is>
          <t>Atelier</t>
        </is>
      </c>
      <c r="E499" s="16" t="inlineStr">
        <is>
          <t>Krepppapier gelb, 9 Rollen (Islong)</t>
        </is>
      </c>
      <c r="F499" s="17" t="n">
        <v>1</v>
      </c>
      <c r="G499" s="18" t="inlineStr">
        <is>
          <t>Krepppapier 50 × 250 cm in Rollen, für Bastelarbeiten und Dekoration. Islong Krepppapier gelb.</t>
        </is>
      </c>
      <c r="H499" s="16" t="inlineStr">
        <is>
          <t>Verbrauchsmaterial</t>
        </is>
      </c>
      <c r="I499" s="16" t="n"/>
      <c r="J499" s="16" t="inlineStr">
        <is>
          <t>C</t>
        </is>
      </c>
      <c r="K499" s="16" t="inlineStr">
        <is>
          <t>Konvolut</t>
        </is>
      </c>
      <c r="L499" s="19" t="n"/>
      <c r="M499" s="16" t="inlineStr">
        <is>
          <t>neuwertig</t>
        </is>
      </c>
      <c r="N499" s="17" t="n">
        <v>1</v>
      </c>
      <c r="O499" s="20">
        <f>F499-IF(N499="",0,N499)</f>
        <v/>
      </c>
      <c r="P499" s="19" t="inlineStr">
        <is>
          <t>ja</t>
        </is>
      </c>
      <c r="Q499" s="19" t="n"/>
      <c r="R499" s="21" t="n"/>
      <c r="S499" s="21" t="n">
        <v>8</v>
      </c>
      <c r="T499" s="19" t="inlineStr">
        <is>
          <t>Fix</t>
        </is>
      </c>
      <c r="U499" s="19" t="inlineStr">
        <is>
          <t>ok</t>
        </is>
      </c>
      <c r="V499" s="22">
        <f>O499*S499</f>
        <v/>
      </c>
      <c r="W499" s="16" t="inlineStr">
        <is>
          <t>nur Abholung</t>
        </is>
      </c>
      <c r="X499" s="16" t="inlineStr">
        <is>
          <t>F-635</t>
        </is>
      </c>
      <c r="Y499" s="19" t="inlineStr">
        <is>
          <t>ja</t>
        </is>
      </c>
      <c r="Z499" s="19" t="inlineStr">
        <is>
          <t>verkauft</t>
        </is>
      </c>
      <c r="AA499" s="19" t="n"/>
      <c r="AB499" s="19" t="n"/>
      <c r="AC499" s="19" t="inlineStr">
        <is>
          <t>Webkatalog</t>
        </is>
      </c>
      <c r="AD499" s="19" t="n"/>
      <c r="AE499" s="21" t="n">
        <v>8</v>
      </c>
      <c r="AF499" s="22">
        <f>IF(N499="","",N499*AE499)</f>
        <v/>
      </c>
      <c r="AG499" s="19" t="inlineStr">
        <is>
          <t>14.10.2026</t>
        </is>
      </c>
      <c r="AH499" s="19" t="inlineStr">
        <is>
          <t>Maren Kipp</t>
        </is>
      </c>
      <c r="AI499" s="19" t="inlineStr">
        <is>
          <t>4000114</t>
        </is>
      </c>
      <c r="AJ499" s="19" t="inlineStr">
        <is>
          <t>bezahlt</t>
        </is>
      </c>
      <c r="AK499" s="19" t="n"/>
      <c r="AL499" s="19" t="inlineStr">
        <is>
          <t>09.11.2026 08:00</t>
        </is>
      </c>
      <c r="AM499" s="18" t="inlineStr">
        <is>
          <t>9 Rollen, nur als Ganzes.</t>
        </is>
      </c>
      <c r="AN499" s="23" t="n"/>
    </row>
    <row r="500" ht="98.8" customHeight="1">
      <c r="A500" s="16" t="n"/>
      <c r="B500" s="16" t="inlineStr">
        <is>
          <t>NE04-16</t>
        </is>
      </c>
      <c r="C500" s="16" t="inlineStr">
        <is>
          <t>NE04</t>
        </is>
      </c>
      <c r="D500" s="16" t="inlineStr">
        <is>
          <t>Krippenschlafraum</t>
        </is>
      </c>
      <c r="E500" s="16" t="inlineStr">
        <is>
          <t>Bettnest geflochten, grau</t>
        </is>
      </c>
      <c r="F500" s="17" t="n">
        <v>6</v>
      </c>
      <c r="G500" s="18" t="inlineStr">
        <is>
          <t>Geflochtene Bettschlange als Nestchen, Samtoptik grau, Länge ca. 220 cm. Etikett: Carl IJN Kids.</t>
        </is>
      </c>
      <c r="H500" s="16" t="inlineStr">
        <is>
          <t>Textilien</t>
        </is>
      </c>
      <c r="I500" s="16" t="n"/>
      <c r="J500" s="16" t="inlineStr">
        <is>
          <t>C</t>
        </is>
      </c>
      <c r="K500" s="16" t="inlineStr">
        <is>
          <t>Stück</t>
        </is>
      </c>
      <c r="L500" s="19" t="n"/>
      <c r="M500" s="16" t="inlineStr">
        <is>
          <t>gebraucht</t>
        </is>
      </c>
      <c r="N500" s="17" t="n">
        <v>1</v>
      </c>
      <c r="O500" s="20">
        <f>F500-IF(N500="",0,N500)</f>
        <v/>
      </c>
      <c r="P500" s="19" t="inlineStr">
        <is>
          <t>ja</t>
        </is>
      </c>
      <c r="Q500" s="19" t="n"/>
      <c r="R500" s="21" t="n"/>
      <c r="S500" s="21" t="n">
        <v>15</v>
      </c>
      <c r="T500" s="19" t="inlineStr">
        <is>
          <t>Fix</t>
        </is>
      </c>
      <c r="U500" s="19" t="inlineStr">
        <is>
          <t>ok</t>
        </is>
      </c>
      <c r="V500" s="22">
        <f>O500*S500</f>
        <v/>
      </c>
      <c r="W500" s="16" t="inlineStr">
        <is>
          <t>nur Abholung</t>
        </is>
      </c>
      <c r="X500" s="16" t="inlineStr">
        <is>
          <t>F-735</t>
        </is>
      </c>
      <c r="Y500" s="19" t="inlineStr">
        <is>
          <t>ja</t>
        </is>
      </c>
      <c r="Z500" s="19" t="inlineStr">
        <is>
          <t>teilverkauft</t>
        </is>
      </c>
      <c r="AA500" s="19" t="inlineStr">
        <is>
          <t>Carl IJN Kids</t>
        </is>
      </c>
      <c r="AB500" s="19" t="n"/>
      <c r="AC500" s="19" t="inlineStr">
        <is>
          <t>Webkatalog</t>
        </is>
      </c>
      <c r="AD500" s="19" t="n"/>
      <c r="AE500" s="21" t="n">
        <v>15</v>
      </c>
      <c r="AF500" s="22">
        <f>IF(N500="","",N500*AE500)</f>
        <v/>
      </c>
      <c r="AG500" s="19" t="inlineStr">
        <is>
          <t>16.10.2026</t>
        </is>
      </c>
      <c r="AH500" s="19" t="inlineStr">
        <is>
          <t>Felix Seltmann</t>
        </is>
      </c>
      <c r="AI500" s="19" t="inlineStr">
        <is>
          <t>4000139, 4000131</t>
        </is>
      </c>
      <c r="AJ500" s="19" t="inlineStr">
        <is>
          <t>bezahlt</t>
        </is>
      </c>
      <c r="AK500" s="19" t="n"/>
      <c r="AL500" s="19" t="inlineStr">
        <is>
          <t>03.11.2026 09:30, 20.10.2026 10:30</t>
        </is>
      </c>
      <c r="AM500" s="18" t="inlineStr">
        <is>
          <t>Preis je Stück. Das Foto zeigt eines von fünf.</t>
        </is>
      </c>
      <c r="AN500" s="23" t="inlineStr">
        <is>
          <t>Neu aus Word/Fotos vom 12.10.2026. Preis geschätzt.</t>
        </is>
      </c>
    </row>
    <row r="501" ht="98.8" customHeight="1">
      <c r="A501" s="16" t="n"/>
      <c r="B501" s="16" t="inlineStr">
        <is>
          <t>NE04-17</t>
        </is>
      </c>
      <c r="C501" s="16" t="inlineStr">
        <is>
          <t>NE04</t>
        </is>
      </c>
      <c r="D501" s="16" t="inlineStr">
        <is>
          <t>Krippenschlafraum</t>
        </is>
      </c>
      <c r="E501" s="16" t="inlineStr">
        <is>
          <t>Kinderbettwäsche Elefanten, grau</t>
        </is>
      </c>
      <c r="F501" s="17" t="n">
        <v>19</v>
      </c>
      <c r="G501" s="18" t="inlineStr">
        <is>
          <t>Kinderbettwäsche-Set von amilian: Kissenbezug 50 x 40 cm und Deckenbezug 130 x 90 cm, graue Elefanten, Rückseite Zickzack.</t>
        </is>
      </c>
      <c r="H501" s="16" t="inlineStr">
        <is>
          <t>Textilien</t>
        </is>
      </c>
      <c r="I501" s="16" t="n"/>
      <c r="J501" s="16" t="inlineStr">
        <is>
          <t>C</t>
        </is>
      </c>
      <c r="K501" s="16" t="inlineStr">
        <is>
          <t>Set</t>
        </is>
      </c>
      <c r="L501" s="19" t="n"/>
      <c r="M501" s="16" t="inlineStr">
        <is>
          <t>gebraucht</t>
        </is>
      </c>
      <c r="N501" s="17" t="n">
        <v>1</v>
      </c>
      <c r="O501" s="20">
        <f>F501-IF(N501="",0,N501)</f>
        <v/>
      </c>
      <c r="P501" s="19" t="inlineStr">
        <is>
          <t>ja</t>
        </is>
      </c>
      <c r="Q501" s="19" t="n"/>
      <c r="R501" s="21" t="n"/>
      <c r="S501" s="21" t="n">
        <v>4</v>
      </c>
      <c r="T501" s="19" t="inlineStr">
        <is>
          <t>Fix</t>
        </is>
      </c>
      <c r="U501" s="19" t="inlineStr">
        <is>
          <t>ok</t>
        </is>
      </c>
      <c r="V501" s="22">
        <f>O501*S501</f>
        <v/>
      </c>
      <c r="W501" s="16" t="inlineStr">
        <is>
          <t>nur Abholung</t>
        </is>
      </c>
      <c r="X501" s="16" t="inlineStr">
        <is>
          <t>F-736</t>
        </is>
      </c>
      <c r="Y501" s="19" t="inlineStr">
        <is>
          <t>ja</t>
        </is>
      </c>
      <c r="Z501" s="19" t="inlineStr">
        <is>
          <t>teilverkauft</t>
        </is>
      </c>
      <c r="AA501" s="19" t="inlineStr">
        <is>
          <t>amilian</t>
        </is>
      </c>
      <c r="AB501" s="19" t="n"/>
      <c r="AC501" s="19" t="inlineStr">
        <is>
          <t>Webkatalog</t>
        </is>
      </c>
      <c r="AD501" s="19" t="n"/>
      <c r="AE501" s="21" t="n">
        <v>4</v>
      </c>
      <c r="AF501" s="22">
        <f>IF(N501="","",N501*AE501)</f>
        <v/>
      </c>
      <c r="AG501" s="19" t="inlineStr">
        <is>
          <t>16.10.2026</t>
        </is>
      </c>
      <c r="AH501" s="19" t="inlineStr">
        <is>
          <t>Eva Demeter</t>
        </is>
      </c>
      <c r="AI501" s="19" t="inlineStr">
        <is>
          <t>4000128</t>
        </is>
      </c>
      <c r="AJ501" s="19" t="inlineStr">
        <is>
          <t>bezahlt</t>
        </is>
      </c>
      <c r="AK501" s="19" t="n"/>
      <c r="AL501" s="19" t="inlineStr">
        <is>
          <t>03.11.2026 10:30</t>
        </is>
      </c>
      <c r="AM501" s="18" t="inlineStr">
        <is>
          <t>Preis je Set (Kissen- und Deckenbezug).</t>
        </is>
      </c>
      <c r="AN501" s="23" t="inlineStr">
        <is>
          <t>Neu aus Word/Fotos vom 12.10.2026. Preis geschätzt.</t>
        </is>
      </c>
    </row>
    <row r="502" ht="98.8" customHeight="1">
      <c r="A502" s="16" t="n"/>
      <c r="B502" s="16" t="inlineStr">
        <is>
          <t>NE04-18</t>
        </is>
      </c>
      <c r="C502" s="16" t="inlineStr">
        <is>
          <t>NE04</t>
        </is>
      </c>
      <c r="D502" s="16" t="inlineStr">
        <is>
          <t>Krippenschlafraum</t>
        </is>
      </c>
      <c r="E502" s="16" t="inlineStr">
        <is>
          <t>Kinderbettwäsche Wolken, grau</t>
        </is>
      </c>
      <c r="F502" s="17" t="n">
        <v>14</v>
      </c>
      <c r="G502" s="18" t="inlineStr">
        <is>
          <t>Kinderbettwäsche-Set: Kissenbezug 50 x 40 cm und Deckenbezug 130 x 90 cm, weiße Wolken auf Grau.</t>
        </is>
      </c>
      <c r="H502" s="16" t="inlineStr">
        <is>
          <t>Textilien</t>
        </is>
      </c>
      <c r="I502" s="16" t="n"/>
      <c r="J502" s="16" t="inlineStr">
        <is>
          <t>C</t>
        </is>
      </c>
      <c r="K502" s="16" t="inlineStr">
        <is>
          <t>Set</t>
        </is>
      </c>
      <c r="L502" s="19" t="n"/>
      <c r="M502" s="16" t="inlineStr">
        <is>
          <t>gebraucht</t>
        </is>
      </c>
      <c r="N502" s="17" t="n">
        <v>1</v>
      </c>
      <c r="O502" s="20">
        <f>F502-IF(N502="",0,N502)</f>
        <v/>
      </c>
      <c r="P502" s="19" t="inlineStr">
        <is>
          <t>ja</t>
        </is>
      </c>
      <c r="Q502" s="19" t="n"/>
      <c r="R502" s="21" t="n"/>
      <c r="S502" s="21" t="n">
        <v>4</v>
      </c>
      <c r="T502" s="19" t="inlineStr">
        <is>
          <t>Fix</t>
        </is>
      </c>
      <c r="U502" s="19" t="inlineStr">
        <is>
          <t>ok</t>
        </is>
      </c>
      <c r="V502" s="22">
        <f>O502*S502</f>
        <v/>
      </c>
      <c r="W502" s="16" t="inlineStr">
        <is>
          <t>nur Abholung</t>
        </is>
      </c>
      <c r="X502" s="16" t="inlineStr">
        <is>
          <t>F-737</t>
        </is>
      </c>
      <c r="Y502" s="19" t="inlineStr">
        <is>
          <t>ja</t>
        </is>
      </c>
      <c r="Z502" s="19" t="inlineStr">
        <is>
          <t>teilverkauft</t>
        </is>
      </c>
      <c r="AA502" s="19" t="n"/>
      <c r="AB502" s="19" t="n"/>
      <c r="AC502" s="19" t="inlineStr">
        <is>
          <t>Webkatalog</t>
        </is>
      </c>
      <c r="AD502" s="19" t="n"/>
      <c r="AE502" s="21" t="n">
        <v>4</v>
      </c>
      <c r="AF502" s="22">
        <f>IF(N502="","",N502*AE502)</f>
        <v/>
      </c>
      <c r="AG502" s="19" t="inlineStr">
        <is>
          <t>16.10.2026</t>
        </is>
      </c>
      <c r="AH502" s="19" t="inlineStr">
        <is>
          <t>Eva Demeter</t>
        </is>
      </c>
      <c r="AI502" s="19" t="inlineStr">
        <is>
          <t>4000128</t>
        </is>
      </c>
      <c r="AJ502" s="19" t="inlineStr">
        <is>
          <t>bezahlt</t>
        </is>
      </c>
      <c r="AK502" s="19" t="n"/>
      <c r="AL502" s="19" t="inlineStr">
        <is>
          <t>03.11.2026 10:30</t>
        </is>
      </c>
      <c r="AM502" s="18" t="inlineStr">
        <is>
          <t>Preis je Set (Kissen- und Deckenbezug).</t>
        </is>
      </c>
      <c r="AN502" s="23" t="inlineStr">
        <is>
          <t>Neu aus Word/Fotos vom 12.10.2026. Preis geschätzt.</t>
        </is>
      </c>
    </row>
    <row r="503" ht="98.8" customHeight="1">
      <c r="A503" s="16" t="n"/>
      <c r="B503" s="16" t="inlineStr">
        <is>
          <t>NE04-19</t>
        </is>
      </c>
      <c r="C503" s="16" t="inlineStr">
        <is>
          <t>NE04</t>
        </is>
      </c>
      <c r="D503" s="16" t="inlineStr">
        <is>
          <t>Krippenschlafraum</t>
        </is>
      </c>
      <c r="E503" s="16" t="inlineStr">
        <is>
          <t>Spannbettlaken weiß 120 x 60 cm</t>
        </is>
      </c>
      <c r="F503" s="17" t="n">
        <v>67</v>
      </c>
      <c r="G503" s="18" t="inlineStr">
        <is>
          <t>Kinder-Spannbettlaken weiß, für Matratzen 120 x 60 cm.</t>
        </is>
      </c>
      <c r="H503" s="16" t="inlineStr">
        <is>
          <t>Textilien</t>
        </is>
      </c>
      <c r="I503" s="16" t="n"/>
      <c r="J503" s="16" t="inlineStr">
        <is>
          <t>C</t>
        </is>
      </c>
      <c r="K503" s="16" t="inlineStr">
        <is>
          <t>Stück</t>
        </is>
      </c>
      <c r="L503" s="19" t="n"/>
      <c r="M503" s="16" t="inlineStr">
        <is>
          <t>gebraucht</t>
        </is>
      </c>
      <c r="N503" s="17" t="n"/>
      <c r="O503" s="20">
        <f>F503-IF(N503="",0,N503)</f>
        <v/>
      </c>
      <c r="P503" s="19" t="inlineStr">
        <is>
          <t>ja</t>
        </is>
      </c>
      <c r="Q503" s="19" t="n"/>
      <c r="R503" s="21" t="n"/>
      <c r="S503" s="21" t="n">
        <v>1</v>
      </c>
      <c r="T503" s="19" t="inlineStr">
        <is>
          <t>Fix</t>
        </is>
      </c>
      <c r="U503" s="19" t="inlineStr">
        <is>
          <t>ok</t>
        </is>
      </c>
      <c r="V503" s="22">
        <f>O503*S503</f>
        <v/>
      </c>
      <c r="W503" s="16" t="inlineStr">
        <is>
          <t>nur Abholung</t>
        </is>
      </c>
      <c r="X503" s="16" t="inlineStr">
        <is>
          <t>F-738</t>
        </is>
      </c>
      <c r="Y503" s="19" t="inlineStr">
        <is>
          <t>ja</t>
        </is>
      </c>
      <c r="Z503" s="19" t="inlineStr">
        <is>
          <t>verfügbar</t>
        </is>
      </c>
      <c r="AA503" s="19" t="n"/>
      <c r="AB503" s="19" t="n"/>
      <c r="AC503" s="19" t="n"/>
      <c r="AD503" s="19" t="n"/>
      <c r="AE503" s="21" t="n"/>
      <c r="AF503" s="22">
        <f>IF(N503="","",N503*AE503)</f>
        <v/>
      </c>
      <c r="AG503" s="19" t="n"/>
      <c r="AH503" s="19" t="n"/>
      <c r="AI503" s="19" t="n"/>
      <c r="AJ503" s="19" t="n"/>
      <c r="AK503" s="19" t="n"/>
      <c r="AL503" s="19" t="n"/>
      <c r="AM503" s="18" t="inlineStr">
        <is>
          <t>Preis je Stück.</t>
        </is>
      </c>
      <c r="AN503" s="23" t="inlineStr">
        <is>
          <t>Neu aus Word/Fotos vom 12.10.2026. Preis geschätzt.</t>
        </is>
      </c>
    </row>
    <row r="504" ht="98.8" customHeight="1">
      <c r="A504" s="16" t="n"/>
      <c r="B504" s="16" t="inlineStr">
        <is>
          <t>NE04-20</t>
        </is>
      </c>
      <c r="C504" s="16" t="inlineStr">
        <is>
          <t>NE04</t>
        </is>
      </c>
      <c r="D504" s="16" t="inlineStr">
        <is>
          <t>Krippenschlafraum</t>
        </is>
      </c>
      <c r="E504" s="16" t="inlineStr">
        <is>
          <t>Wickelauflage Bonky, weiß gepunktet</t>
        </is>
      </c>
      <c r="F504" s="17" t="n">
        <v>1</v>
      </c>
      <c r="G504" s="18" t="inlineStr">
        <is>
          <t>Wickelauflage von Bonky mit erhöhten Seiten, abwischbar, weiß mit schwarzen Punkten, ca. 80 x 73 cm.</t>
        </is>
      </c>
      <c r="H504" s="16" t="inlineStr">
        <is>
          <t>Kita-Ausstattung</t>
        </is>
      </c>
      <c r="I504" s="16" t="n"/>
      <c r="J504" s="16" t="inlineStr">
        <is>
          <t>C</t>
        </is>
      </c>
      <c r="K504" s="16" t="inlineStr">
        <is>
          <t>Stück</t>
        </is>
      </c>
      <c r="L504" s="19" t="n"/>
      <c r="M504" s="16" t="inlineStr">
        <is>
          <t>gebraucht</t>
        </is>
      </c>
      <c r="N504" s="17" t="n">
        <v>1</v>
      </c>
      <c r="O504" s="20">
        <f>F504-IF(N504="",0,N504)</f>
        <v/>
      </c>
      <c r="P504" s="19" t="inlineStr">
        <is>
          <t>ja</t>
        </is>
      </c>
      <c r="Q504" s="19" t="n"/>
      <c r="R504" s="21" t="n"/>
      <c r="S504" s="21" t="n">
        <v>10</v>
      </c>
      <c r="T504" s="19" t="inlineStr">
        <is>
          <t>Fix</t>
        </is>
      </c>
      <c r="U504" s="19" t="inlineStr">
        <is>
          <t>ok</t>
        </is>
      </c>
      <c r="V504" s="22">
        <f>O504*S504</f>
        <v/>
      </c>
      <c r="W504" s="16" t="inlineStr">
        <is>
          <t>nur Abholung</t>
        </is>
      </c>
      <c r="X504" s="16" t="inlineStr">
        <is>
          <t>F-739</t>
        </is>
      </c>
      <c r="Y504" s="19" t="inlineStr">
        <is>
          <t>ja</t>
        </is>
      </c>
      <c r="Z504" s="19" t="inlineStr">
        <is>
          <t>verkauft</t>
        </is>
      </c>
      <c r="AA504" s="19" t="inlineStr">
        <is>
          <t>Bonky</t>
        </is>
      </c>
      <c r="AB504" s="19" t="n"/>
      <c r="AC504" s="19" t="inlineStr">
        <is>
          <t>Webkatalog</t>
        </is>
      </c>
      <c r="AD504" s="19" t="n"/>
      <c r="AE504" s="21" t="n">
        <v>10</v>
      </c>
      <c r="AF504" s="22">
        <f>IF(N504="","",N504*AE504)</f>
        <v/>
      </c>
      <c r="AG504" s="19" t="inlineStr">
        <is>
          <t>19.10.2026</t>
        </is>
      </c>
      <c r="AH504" s="19" t="inlineStr">
        <is>
          <t>Linda Rebholz</t>
        </is>
      </c>
      <c r="AI504" s="19" t="inlineStr">
        <is>
          <t>4000132</t>
        </is>
      </c>
      <c r="AJ504" s="19" t="inlineStr">
        <is>
          <t>bezahlt</t>
        </is>
      </c>
      <c r="AK504" s="19" t="n"/>
      <c r="AL504" s="19" t="inlineStr">
        <is>
          <t>21.10.2026 07:30</t>
        </is>
      </c>
      <c r="AM504" s="18" t="n"/>
      <c r="AN504" s="23" t="inlineStr">
        <is>
          <t>Neu aus Word/Fotos vom 12.10.2026. Preis geschätzt.</t>
        </is>
      </c>
    </row>
    <row r="505" ht="98.8" customHeight="1">
      <c r="A505" s="16" t="n"/>
      <c r="B505" s="16" t="inlineStr">
        <is>
          <t>NE03-12</t>
        </is>
      </c>
      <c r="C505" s="16" t="inlineStr">
        <is>
          <t>NE03</t>
        </is>
      </c>
      <c r="D505" s="16" t="inlineStr">
        <is>
          <t>Krippenschlafraum</t>
        </is>
      </c>
      <c r="E505" s="16" t="inlineStr">
        <is>
          <t>Bettschlange KraftKids, schwarz-weiß</t>
        </is>
      </c>
      <c r="F505" s="17" t="n">
        <v>11</v>
      </c>
      <c r="G505" s="18" t="inlineStr">
        <is>
          <t>Bettschlange/Nestchen von KraftKids, weiß mit schwarzen Kreuzen, Länge ca. 135 cm.</t>
        </is>
      </c>
      <c r="H505" s="16" t="inlineStr">
        <is>
          <t>Textilien</t>
        </is>
      </c>
      <c r="I505" s="16" t="n"/>
      <c r="J505" s="16" t="inlineStr">
        <is>
          <t>C</t>
        </is>
      </c>
      <c r="K505" s="16" t="inlineStr">
        <is>
          <t>Stück</t>
        </is>
      </c>
      <c r="L505" s="19" t="n"/>
      <c r="M505" s="16" t="inlineStr">
        <is>
          <t>gebraucht</t>
        </is>
      </c>
      <c r="N505" s="17" t="n"/>
      <c r="O505" s="20">
        <f>F505-IF(N505="",0,N505)</f>
        <v/>
      </c>
      <c r="P505" s="19" t="inlineStr">
        <is>
          <t>ja</t>
        </is>
      </c>
      <c r="Q505" s="19" t="n"/>
      <c r="R505" s="21" t="n"/>
      <c r="S505" s="21" t="n">
        <v>10</v>
      </c>
      <c r="T505" s="19" t="inlineStr">
        <is>
          <t>Fix</t>
        </is>
      </c>
      <c r="U505" s="19" t="inlineStr">
        <is>
          <t>ok</t>
        </is>
      </c>
      <c r="V505" s="22">
        <f>O505*S505</f>
        <v/>
      </c>
      <c r="W505" s="16" t="inlineStr">
        <is>
          <t>nur Abholung</t>
        </is>
      </c>
      <c r="X505" s="16" t="inlineStr">
        <is>
          <t>F-740</t>
        </is>
      </c>
      <c r="Y505" s="19" t="inlineStr">
        <is>
          <t>ja</t>
        </is>
      </c>
      <c r="Z505" s="19" t="inlineStr">
        <is>
          <t>reserviert</t>
        </is>
      </c>
      <c r="AA505" s="19" t="inlineStr">
        <is>
          <t>KraftKids</t>
        </is>
      </c>
      <c r="AB505" s="19" t="n"/>
      <c r="AC505" s="19" t="inlineStr">
        <is>
          <t>Webkatalog</t>
        </is>
      </c>
      <c r="AD505" s="19" t="inlineStr">
        <is>
          <t>Simon fronius</t>
        </is>
      </c>
      <c r="AE505" s="21" t="n"/>
      <c r="AF505" s="22">
        <f>IF(N505="","",N505*AE505)</f>
        <v/>
      </c>
      <c r="AG505" s="19" t="n"/>
      <c r="AH505" s="19" t="n"/>
      <c r="AI505" s="19" t="n"/>
      <c r="AJ505" s="19" t="n"/>
      <c r="AK505" s="19" t="n"/>
      <c r="AL505" s="19" t="inlineStr">
        <is>
          <t>01.12.2026 09:00</t>
        </is>
      </c>
      <c r="AM505" s="18" t="inlineStr">
        <is>
          <t>Preis je Stück. Das Foto zeigt eines von elf.</t>
        </is>
      </c>
      <c r="AN505" s="23" t="inlineStr">
        <is>
          <t>Neu aus Word/Fotos vom 12.10.2026. 11 Stück laut Nutzerin (14.10., weitere gefunden); die 5 grauen sind NE04-16.</t>
        </is>
      </c>
    </row>
    <row r="506" ht="98.8" customHeight="1">
      <c r="A506" s="16" t="n"/>
      <c r="B506" s="16" t="inlineStr">
        <is>
          <t>BU01-08</t>
        </is>
      </c>
      <c r="C506" s="16" t="inlineStr">
        <is>
          <t>BU01</t>
        </is>
      </c>
      <c r="D506" s="16" t="inlineStr">
        <is>
          <t>Flur</t>
        </is>
      </c>
      <c r="E506" s="16" t="inlineStr">
        <is>
          <t>Silikon-Bausteine und Stapelbecher</t>
        </is>
      </c>
      <c r="F506" s="17" t="n">
        <v>1</v>
      </c>
      <c r="G506" s="18" t="inlineStr">
        <is>
          <t>Weiche Baby-Bausteine von Sunarive mit Quietsch-Elementen, verschiedene Farben und Formen, 34 Teile; dazu Stapelbecher und Greifringe aus Silikon.</t>
        </is>
      </c>
      <c r="H506" s="16" t="inlineStr">
        <is>
          <t>Spielzeug</t>
        </is>
      </c>
      <c r="I506" s="16" t="n"/>
      <c r="J506" s="16" t="inlineStr">
        <is>
          <t>C</t>
        </is>
      </c>
      <c r="K506" s="16" t="inlineStr">
        <is>
          <t>Set</t>
        </is>
      </c>
      <c r="L506" s="19" t="n"/>
      <c r="M506" s="16" t="inlineStr">
        <is>
          <t>gut</t>
        </is>
      </c>
      <c r="N506" s="17" t="n"/>
      <c r="O506" s="20">
        <f>F506-IF(N506="",0,N506)</f>
        <v/>
      </c>
      <c r="P506" s="19" t="inlineStr">
        <is>
          <t>ja</t>
        </is>
      </c>
      <c r="Q506" s="19" t="n"/>
      <c r="R506" s="21" t="n"/>
      <c r="S506" s="21" t="n">
        <v>30</v>
      </c>
      <c r="T506" s="19" t="inlineStr">
        <is>
          <t>Fix</t>
        </is>
      </c>
      <c r="U506" s="19" t="inlineStr">
        <is>
          <t>ok</t>
        </is>
      </c>
      <c r="V506" s="22">
        <f>O506*S506</f>
        <v/>
      </c>
      <c r="W506" s="16" t="inlineStr">
        <is>
          <t>nur Abholung</t>
        </is>
      </c>
      <c r="X506" s="16" t="inlineStr">
        <is>
          <t>F-695</t>
        </is>
      </c>
      <c r="Y506" s="19" t="inlineStr">
        <is>
          <t>ja</t>
        </is>
      </c>
      <c r="Z506" s="19" t="inlineStr">
        <is>
          <t>verfügbar</t>
        </is>
      </c>
      <c r="AA506" s="19" t="inlineStr">
        <is>
          <t>Sunarive</t>
        </is>
      </c>
      <c r="AB506" s="19" t="n"/>
      <c r="AC506" s="19" t="n"/>
      <c r="AD506" s="19" t="n"/>
      <c r="AE506" s="21" t="n"/>
      <c r="AF506" s="22">
        <f>IF(N506="","",N506*AE506)</f>
        <v/>
      </c>
      <c r="AG506" s="19" t="n"/>
      <c r="AH506" s="19" t="n"/>
      <c r="AI506" s="19" t="n"/>
      <c r="AJ506" s="19" t="n"/>
      <c r="AK506" s="19" t="n"/>
      <c r="AL506" s="19" t="n"/>
      <c r="AM506" s="18" t="n"/>
      <c r="AN506" s="23" t="inlineStr">
        <is>
          <t>Neu aus Word/Fotos vom 12.10.2026. Preis geschätzt.</t>
        </is>
      </c>
    </row>
    <row r="507" ht="98.8" customHeight="1">
      <c r="A507" s="16" t="n"/>
      <c r="B507" s="16" t="inlineStr">
        <is>
          <t>BU01-09</t>
        </is>
      </c>
      <c r="C507" s="16" t="inlineStr">
        <is>
          <t>BU01</t>
        </is>
      </c>
      <c r="D507" s="16" t="inlineStr">
        <is>
          <t>Flur</t>
        </is>
      </c>
      <c r="E507" s="16" t="inlineStr">
        <is>
          <t>Box Kinder-Musikinstrumente</t>
        </is>
      </c>
      <c r="F507" s="17" t="n">
        <v>1</v>
      </c>
      <c r="G507" s="18" t="inlineStr">
        <is>
          <t>Plastikbox mit Musikinstrumenten, überwiegend Holz: 12 Klangstäbe, 4 Eierrasseln, 6 Holzrasseln, 4 Schellenstäbe, 2 Triangeln, 1 Plastikrassel, 2 Stielglocken, 3 Xylofone mit 5 Schlägeln, 2 Handtrommeln, 1 Standtrommel, 1 Kastagnette.</t>
        </is>
      </c>
      <c r="H507" s="16" t="inlineStr">
        <is>
          <t>Spielzeug</t>
        </is>
      </c>
      <c r="I507" s="16" t="n"/>
      <c r="J507" s="16" t="inlineStr">
        <is>
          <t>C</t>
        </is>
      </c>
      <c r="K507" s="16" t="inlineStr">
        <is>
          <t>Set</t>
        </is>
      </c>
      <c r="L507" s="19" t="n"/>
      <c r="M507" s="16" t="inlineStr">
        <is>
          <t>gut</t>
        </is>
      </c>
      <c r="N507" s="17" t="n"/>
      <c r="O507" s="20">
        <f>F507-IF(N507="",0,N507)</f>
        <v/>
      </c>
      <c r="P507" s="19" t="inlineStr">
        <is>
          <t>ja</t>
        </is>
      </c>
      <c r="Q507" s="19" t="n"/>
      <c r="R507" s="21" t="n"/>
      <c r="S507" s="21" t="n">
        <v>45</v>
      </c>
      <c r="T507" s="19" t="inlineStr">
        <is>
          <t>Fix</t>
        </is>
      </c>
      <c r="U507" s="19" t="inlineStr">
        <is>
          <t>ok</t>
        </is>
      </c>
      <c r="V507" s="22">
        <f>O507*S507</f>
        <v/>
      </c>
      <c r="W507" s="16" t="inlineStr">
        <is>
          <t>nur Abholung</t>
        </is>
      </c>
      <c r="X507" s="16" t="inlineStr">
        <is>
          <t>F-696</t>
        </is>
      </c>
      <c r="Y507" s="19" t="inlineStr">
        <is>
          <t>ja</t>
        </is>
      </c>
      <c r="Z507" s="19" t="inlineStr">
        <is>
          <t>verfügbar</t>
        </is>
      </c>
      <c r="AA507" s="19" t="n"/>
      <c r="AB507" s="19" t="n"/>
      <c r="AC507" s="19" t="n"/>
      <c r="AD507" s="19" t="n"/>
      <c r="AE507" s="21" t="n"/>
      <c r="AF507" s="22">
        <f>IF(N507="","",N507*AE507)</f>
        <v/>
      </c>
      <c r="AG507" s="19" t="n"/>
      <c r="AH507" s="19" t="n"/>
      <c r="AI507" s="19" t="n"/>
      <c r="AJ507" s="19" t="n"/>
      <c r="AK507" s="19" t="n"/>
      <c r="AL507" s="19" t="n"/>
      <c r="AM507" s="18" t="n"/>
      <c r="AN507" s="23" t="inlineStr">
        <is>
          <t>Neu aus Word/Fotos vom 12.10.2026. Preis geschätzt.</t>
        </is>
      </c>
    </row>
    <row r="508" ht="98.8" customHeight="1">
      <c r="A508" s="16" t="n"/>
      <c r="B508" s="16" t="inlineStr">
        <is>
          <t>BU01-10</t>
        </is>
      </c>
      <c r="C508" s="16" t="inlineStr">
        <is>
          <t>BU01</t>
        </is>
      </c>
      <c r="D508" s="16" t="inlineStr">
        <is>
          <t>Flur</t>
        </is>
      </c>
      <c r="E508" s="16" t="inlineStr">
        <is>
          <t>IKEA Holztabletts oval</t>
        </is>
      </c>
      <c r="F508" s="17" t="n">
        <v>13</v>
      </c>
      <c r="G508" s="18" t="inlineStr">
        <is>
          <t>Holztabletts Buche, oval: 7 große (ca. 36 cm) und 6 kleine (ca. 27 cm).</t>
        </is>
      </c>
      <c r="H508" s="16" t="inlineStr">
        <is>
          <t>Kita-Ausstattung</t>
        </is>
      </c>
      <c r="I508" s="16" t="n"/>
      <c r="J508" s="16" t="inlineStr">
        <is>
          <t>C</t>
        </is>
      </c>
      <c r="K508" s="16" t="inlineStr">
        <is>
          <t>Stück</t>
        </is>
      </c>
      <c r="L508" s="19" t="n"/>
      <c r="M508" s="16" t="inlineStr">
        <is>
          <t>gut</t>
        </is>
      </c>
      <c r="N508" s="17" t="n"/>
      <c r="O508" s="20">
        <f>F508-IF(N508="",0,N508)</f>
        <v/>
      </c>
      <c r="P508" s="19" t="inlineStr">
        <is>
          <t>ja</t>
        </is>
      </c>
      <c r="Q508" s="19" t="n"/>
      <c r="R508" s="21" t="n"/>
      <c r="S508" s="21" t="n">
        <v>1.5</v>
      </c>
      <c r="T508" s="19" t="inlineStr">
        <is>
          <t>Fix</t>
        </is>
      </c>
      <c r="U508" s="19" t="inlineStr">
        <is>
          <t>ok</t>
        </is>
      </c>
      <c r="V508" s="22">
        <f>O508*S508</f>
        <v/>
      </c>
      <c r="W508" s="16" t="inlineStr">
        <is>
          <t>nur Abholung</t>
        </is>
      </c>
      <c r="X508" s="16" t="inlineStr">
        <is>
          <t>F-697</t>
        </is>
      </c>
      <c r="Y508" s="19" t="inlineStr">
        <is>
          <t>ja</t>
        </is>
      </c>
      <c r="Z508" s="19" t="inlineStr">
        <is>
          <t>verfügbar</t>
        </is>
      </c>
      <c r="AA508" s="19" t="inlineStr">
        <is>
          <t>IKEA</t>
        </is>
      </c>
      <c r="AB508" s="19" t="n"/>
      <c r="AC508" s="19" t="n"/>
      <c r="AD508" s="19" t="n"/>
      <c r="AE508" s="21" t="n"/>
      <c r="AF508" s="22">
        <f>IF(N508="","",N508*AE508)</f>
        <v/>
      </c>
      <c r="AG508" s="19" t="n"/>
      <c r="AH508" s="19" t="n"/>
      <c r="AI508" s="19" t="n"/>
      <c r="AJ508" s="19" t="n"/>
      <c r="AK508" s="19" t="n"/>
      <c r="AL508" s="19" t="n"/>
      <c r="AM508" s="18" t="inlineStr">
        <is>
          <t>Preis je Tablett. 7 große, 6 kleine.</t>
        </is>
      </c>
      <c r="AN508" s="23" t="inlineStr">
        <is>
          <t>Neu aus Word/Fotos vom 12.10.2026. Preis geschätzt.</t>
        </is>
      </c>
    </row>
    <row r="509" ht="98.8" customHeight="1">
      <c r="A509" s="16" t="n"/>
      <c r="B509" s="16" t="inlineStr">
        <is>
          <t>BU01-11</t>
        </is>
      </c>
      <c r="C509" s="16" t="inlineStr">
        <is>
          <t>BU01</t>
        </is>
      </c>
      <c r="D509" s="16" t="inlineStr">
        <is>
          <t>Flur</t>
        </is>
      </c>
      <c r="E509" s="16" t="inlineStr">
        <is>
          <t>Trommeln: Darbuka und Bongos</t>
        </is>
      </c>
      <c r="F509" s="17" t="n">
        <v>1</v>
      </c>
      <c r="G509" s="18" t="inlineStr">
        <is>
          <t>Zwei schwarze Darbuka-Trommeln, ca. 36 cm hoch, und eine Doppeltrommel (Bongos, XDrum), ca. 40 cm breit, 20 cm hoch.</t>
        </is>
      </c>
      <c r="H509" s="16" t="inlineStr">
        <is>
          <t>Spielzeug</t>
        </is>
      </c>
      <c r="I509" s="16" t="n"/>
      <c r="J509" s="16" t="inlineStr">
        <is>
          <t>B</t>
        </is>
      </c>
      <c r="K509" s="16" t="inlineStr">
        <is>
          <t>Set</t>
        </is>
      </c>
      <c r="L509" s="19" t="n"/>
      <c r="M509" s="16" t="inlineStr">
        <is>
          <t>gebraucht</t>
        </is>
      </c>
      <c r="N509" s="17" t="n"/>
      <c r="O509" s="20">
        <f>F509-IF(N509="",0,N509)</f>
        <v/>
      </c>
      <c r="P509" s="19" t="inlineStr">
        <is>
          <t>ja</t>
        </is>
      </c>
      <c r="Q509" s="19" t="n"/>
      <c r="R509" s="21" t="n"/>
      <c r="S509" s="21" t="n">
        <v>45</v>
      </c>
      <c r="T509" s="19" t="inlineStr">
        <is>
          <t>Fix</t>
        </is>
      </c>
      <c r="U509" s="19" t="inlineStr">
        <is>
          <t>ok</t>
        </is>
      </c>
      <c r="V509" s="22">
        <f>O509*S509</f>
        <v/>
      </c>
      <c r="W509" s="16" t="inlineStr">
        <is>
          <t>nur Abholung</t>
        </is>
      </c>
      <c r="X509" s="16" t="inlineStr">
        <is>
          <t>F-698</t>
        </is>
      </c>
      <c r="Y509" s="19" t="inlineStr">
        <is>
          <t>ja</t>
        </is>
      </c>
      <c r="Z509" s="19" t="inlineStr">
        <is>
          <t>verfügbar</t>
        </is>
      </c>
      <c r="AA509" s="19" t="n"/>
      <c r="AB509" s="19" t="n"/>
      <c r="AC509" s="19" t="n"/>
      <c r="AD509" s="19" t="n"/>
      <c r="AE509" s="21" t="n"/>
      <c r="AF509" s="22">
        <f>IF(N509="","",N509*AE509)</f>
        <v/>
      </c>
      <c r="AG509" s="19" t="n"/>
      <c r="AH509" s="19" t="n"/>
      <c r="AI509" s="19" t="n"/>
      <c r="AJ509" s="19" t="n"/>
      <c r="AK509" s="19" t="n"/>
      <c r="AL509" s="19" t="n"/>
      <c r="AM509" s="18" t="inlineStr">
        <is>
          <t>Das Foto zeigt eine der beiden Darbukas.</t>
        </is>
      </c>
      <c r="AN509" s="23" t="inlineStr">
        <is>
          <t>Neu aus Word/Fotos vom 12.10.2026. Preis geschätzt.</t>
        </is>
      </c>
    </row>
    <row r="510" ht="98.8" customHeight="1">
      <c r="A510" s="16" t="n"/>
      <c r="B510" s="16" t="inlineStr">
        <is>
          <t>BU01-12</t>
        </is>
      </c>
      <c r="C510" s="16" t="inlineStr">
        <is>
          <t>BU01</t>
        </is>
      </c>
      <c r="D510" s="16" t="inlineStr">
        <is>
          <t>Flur</t>
        </is>
      </c>
      <c r="E510" s="16" t="inlineStr">
        <is>
          <t>Kindsgut Holzspielzeug-Set</t>
        </is>
      </c>
      <c r="F510" s="17" t="n">
        <v>1</v>
      </c>
      <c r="G510" s="18" t="inlineStr">
        <is>
          <t>Holzspielzeug von Kindsgut: 10 Schichtpuzzle (3 Löwe, 2 Elefant, 2 Hase, 3 Wal), 1 Holzzug und 4 Spiele „Mushroom Picking“ (2 davon im Karton).</t>
        </is>
      </c>
      <c r="H510" s="16" t="inlineStr">
        <is>
          <t>Spielzeug</t>
        </is>
      </c>
      <c r="I510" s="16" t="n"/>
      <c r="J510" s="16" t="inlineStr">
        <is>
          <t>B</t>
        </is>
      </c>
      <c r="K510" s="16" t="inlineStr">
        <is>
          <t>Set</t>
        </is>
      </c>
      <c r="L510" s="19" t="n"/>
      <c r="M510" s="16" t="inlineStr">
        <is>
          <t>gut</t>
        </is>
      </c>
      <c r="N510" s="17" t="n"/>
      <c r="O510" s="20">
        <f>F510-IF(N510="",0,N510)</f>
        <v/>
      </c>
      <c r="P510" s="19" t="inlineStr">
        <is>
          <t>ja</t>
        </is>
      </c>
      <c r="Q510" s="19" t="n"/>
      <c r="R510" s="21" t="n"/>
      <c r="S510" s="24" t="n">
        <v>35</v>
      </c>
      <c r="T510" s="19" t="inlineStr">
        <is>
          <t>Fix</t>
        </is>
      </c>
      <c r="U510" s="25" t="inlineStr">
        <is>
          <t>offen</t>
        </is>
      </c>
      <c r="V510" s="22">
        <f>O510*S510</f>
        <v/>
      </c>
      <c r="W510" s="16" t="inlineStr">
        <is>
          <t>nur Abholung</t>
        </is>
      </c>
      <c r="X510" s="16" t="inlineStr">
        <is>
          <t>F-699</t>
        </is>
      </c>
      <c r="Y510" s="19" t="inlineStr">
        <is>
          <t>nein</t>
        </is>
      </c>
      <c r="Z510" s="19" t="inlineStr">
        <is>
          <t>verfügbar</t>
        </is>
      </c>
      <c r="AA510" s="19" t="inlineStr">
        <is>
          <t>Kindsgut</t>
        </is>
      </c>
      <c r="AB510" s="19" t="n"/>
      <c r="AC510" s="19" t="n"/>
      <c r="AD510" s="19" t="n"/>
      <c r="AE510" s="21" t="n"/>
      <c r="AF510" s="22">
        <f>IF(N510="","",N510*AE510)</f>
        <v/>
      </c>
      <c r="AG510" s="19" t="n"/>
      <c r="AH510" s="19" t="n"/>
      <c r="AI510" s="19" t="n"/>
      <c r="AJ510" s="19" t="n"/>
      <c r="AK510" s="19" t="n"/>
      <c r="AL510" s="19" t="n"/>
      <c r="AM510" s="18" t="n"/>
      <c r="AN510" s="23" t="inlineStr">
        <is>
          <t>Neu aus Word/Fotos vom 12.10.2026. Preis geschätzt.</t>
        </is>
      </c>
    </row>
    <row r="511" ht="98.8" customHeight="1">
      <c r="A511" s="16" t="n"/>
      <c r="B511" s="16" t="inlineStr">
        <is>
          <t>BU01-13</t>
        </is>
      </c>
      <c r="C511" s="16" t="inlineStr">
        <is>
          <t>BU01</t>
        </is>
      </c>
      <c r="D511" s="16" t="inlineStr">
        <is>
          <t>Flur</t>
        </is>
      </c>
      <c r="E511" s="16" t="inlineStr">
        <is>
          <t>2 Spielbagger Kunststoff</t>
        </is>
      </c>
      <c r="F511" s="17" t="n">
        <v>1</v>
      </c>
      <c r="G511" s="18" t="inlineStr">
        <is>
          <t>Zwei Radlader aus Kunststoff, gelb und grün, ca. 25 cm hoch.</t>
        </is>
      </c>
      <c r="H511" s="16" t="inlineStr">
        <is>
          <t>Spielzeug</t>
        </is>
      </c>
      <c r="I511" s="16" t="n"/>
      <c r="J511" s="16" t="inlineStr">
        <is>
          <t>C</t>
        </is>
      </c>
      <c r="K511" s="16" t="inlineStr">
        <is>
          <t>Set</t>
        </is>
      </c>
      <c r="L511" s="19" t="n"/>
      <c r="M511" s="16" t="inlineStr">
        <is>
          <t>gut</t>
        </is>
      </c>
      <c r="N511" s="17" t="n"/>
      <c r="O511" s="20">
        <f>F511-IF(N511="",0,N511)</f>
        <v/>
      </c>
      <c r="P511" s="19" t="inlineStr">
        <is>
          <t>ja</t>
        </is>
      </c>
      <c r="Q511" s="19" t="n"/>
      <c r="R511" s="21" t="n"/>
      <c r="S511" s="21" t="n">
        <v>10</v>
      </c>
      <c r="T511" s="19" t="inlineStr">
        <is>
          <t>Fix</t>
        </is>
      </c>
      <c r="U511" s="19" t="inlineStr">
        <is>
          <t>ok</t>
        </is>
      </c>
      <c r="V511" s="22">
        <f>O511*S511</f>
        <v/>
      </c>
      <c r="W511" s="16" t="inlineStr">
        <is>
          <t>nur Abholung</t>
        </is>
      </c>
      <c r="X511" s="16" t="inlineStr">
        <is>
          <t>F-700</t>
        </is>
      </c>
      <c r="Y511" s="19" t="inlineStr">
        <is>
          <t>ja</t>
        </is>
      </c>
      <c r="Z511" s="19" t="inlineStr">
        <is>
          <t>reserviert</t>
        </is>
      </c>
      <c r="AA511" s="19" t="n"/>
      <c r="AB511" s="19" t="n"/>
      <c r="AC511" s="19" t="inlineStr">
        <is>
          <t>Webkatalog</t>
        </is>
      </c>
      <c r="AD511" s="19" t="inlineStr">
        <is>
          <t>Fabian Faisst</t>
        </is>
      </c>
      <c r="AE511" s="21" t="n"/>
      <c r="AF511" s="22">
        <f>IF(N511="","",N511*AE511)</f>
        <v/>
      </c>
      <c r="AG511" s="19" t="n"/>
      <c r="AH511" s="19" t="n"/>
      <c r="AI511" s="19" t="inlineStr">
        <is>
          <t>400140</t>
        </is>
      </c>
      <c r="AJ511" s="19" t="n"/>
      <c r="AK511" s="19" t="n"/>
      <c r="AL511" s="19" t="inlineStr">
        <is>
          <t>26.10.2026 09:00</t>
        </is>
      </c>
      <c r="AM511" s="18" t="n"/>
      <c r="AN511" s="23" t="inlineStr">
        <is>
          <t>Neu aus Word/Fotos vom 12.10.2026. Preis geschätzt.</t>
        </is>
      </c>
    </row>
    <row r="512" ht="98.8" customHeight="1">
      <c r="A512" s="16" t="n"/>
      <c r="B512" s="16" t="inlineStr">
        <is>
          <t>BU01-14</t>
        </is>
      </c>
      <c r="C512" s="16" t="inlineStr">
        <is>
          <t>BU01</t>
        </is>
      </c>
      <c r="D512" s="16" t="inlineStr">
        <is>
          <t>Flur</t>
        </is>
      </c>
      <c r="E512" s="16" t="inlineStr">
        <is>
          <t>9 Holz-Steckpuzzles</t>
        </is>
      </c>
      <c r="F512" s="17" t="n">
        <v>1</v>
      </c>
      <c r="G512" s="18" t="inlineStr">
        <is>
          <t>Steckpuzzles aus Holz mit verschiedenen Motiven: 3 Eichhorn, 2 goki, 1 beebo, 2 Ravensburger und 1 Spiegelburg „Die Lieben Sieben“.</t>
        </is>
      </c>
      <c r="H512" s="16" t="inlineStr">
        <is>
          <t>Spielzeug</t>
        </is>
      </c>
      <c r="I512" s="16" t="n"/>
      <c r="J512" s="16" t="inlineStr">
        <is>
          <t>C</t>
        </is>
      </c>
      <c r="K512" s="16" t="inlineStr">
        <is>
          <t>Set</t>
        </is>
      </c>
      <c r="L512" s="19" t="n"/>
      <c r="M512" s="16" t="inlineStr">
        <is>
          <t>gebraucht</t>
        </is>
      </c>
      <c r="N512" s="17" t="n"/>
      <c r="O512" s="20">
        <f>F512-IF(N512="",0,N512)</f>
        <v/>
      </c>
      <c r="P512" s="19" t="inlineStr">
        <is>
          <t>ja</t>
        </is>
      </c>
      <c r="Q512" s="19" t="n"/>
      <c r="R512" s="21" t="n"/>
      <c r="S512" s="24" t="n">
        <v>15</v>
      </c>
      <c r="T512" s="19" t="inlineStr">
        <is>
          <t>Fix</t>
        </is>
      </c>
      <c r="U512" s="25" t="inlineStr">
        <is>
          <t>offen</t>
        </is>
      </c>
      <c r="V512" s="22">
        <f>O512*S512</f>
        <v/>
      </c>
      <c r="W512" s="16" t="inlineStr">
        <is>
          <t>nur Abholung</t>
        </is>
      </c>
      <c r="X512" s="16" t="inlineStr">
        <is>
          <t>F-701</t>
        </is>
      </c>
      <c r="Y512" s="19" t="inlineStr">
        <is>
          <t>nein</t>
        </is>
      </c>
      <c r="Z512" s="19" t="inlineStr">
        <is>
          <t>verfügbar</t>
        </is>
      </c>
      <c r="AA512" s="19" t="n"/>
      <c r="AB512" s="19" t="n"/>
      <c r="AC512" s="19" t="n"/>
      <c r="AD512" s="19" t="n"/>
      <c r="AE512" s="21" t="n"/>
      <c r="AF512" s="22">
        <f>IF(N512="","",N512*AE512)</f>
        <v/>
      </c>
      <c r="AG512" s="19" t="n"/>
      <c r="AH512" s="19" t="n"/>
      <c r="AI512" s="19" t="n"/>
      <c r="AJ512" s="19" t="n"/>
      <c r="AK512" s="19" t="n"/>
      <c r="AL512" s="19" t="n"/>
      <c r="AM512" s="18" t="n"/>
      <c r="AN512" s="23" t="inlineStr">
        <is>
          <t>Neu aus Word/Fotos vom 12.10.2026. Preis geschätzt.</t>
        </is>
      </c>
    </row>
    <row r="513" ht="98.8" customHeight="1">
      <c r="A513" s="16" t="n"/>
      <c r="B513" s="16" t="inlineStr">
        <is>
          <t>BU01-15</t>
        </is>
      </c>
      <c r="C513" s="16" t="inlineStr">
        <is>
          <t>BU01</t>
        </is>
      </c>
      <c r="D513" s="16" t="inlineStr">
        <is>
          <t>Flur</t>
        </is>
      </c>
      <c r="E513" s="16" t="inlineStr">
        <is>
          <t>11 Holz-Steckpuzzles für Kleinkinder</t>
        </is>
      </c>
      <c r="F513" s="17" t="n">
        <v>1</v>
      </c>
      <c r="G513" s="18" t="inlineStr">
        <is>
          <t>Steckpuzzles aus Holz, überwiegend Tiermotive, u. a. 3 HABA, 2 Goula, 1 goki; insgesamt 11 Stück.</t>
        </is>
      </c>
      <c r="H513" s="16" t="inlineStr">
        <is>
          <t>Spielzeug</t>
        </is>
      </c>
      <c r="I513" s="16" t="n"/>
      <c r="J513" s="16" t="inlineStr">
        <is>
          <t>C</t>
        </is>
      </c>
      <c r="K513" s="16" t="inlineStr">
        <is>
          <t>Set</t>
        </is>
      </c>
      <c r="L513" s="19" t="n"/>
      <c r="M513" s="16" t="inlineStr">
        <is>
          <t>gebraucht</t>
        </is>
      </c>
      <c r="N513" s="17" t="n"/>
      <c r="O513" s="20">
        <f>F513-IF(N513="",0,N513)</f>
        <v/>
      </c>
      <c r="P513" s="19" t="inlineStr">
        <is>
          <t>ja</t>
        </is>
      </c>
      <c r="Q513" s="19" t="n"/>
      <c r="R513" s="21" t="n"/>
      <c r="S513" s="24" t="n">
        <v>18</v>
      </c>
      <c r="T513" s="19" t="inlineStr">
        <is>
          <t>Fix</t>
        </is>
      </c>
      <c r="U513" s="25" t="inlineStr">
        <is>
          <t>offen</t>
        </is>
      </c>
      <c r="V513" s="22">
        <f>O513*S513</f>
        <v/>
      </c>
      <c r="W513" s="16" t="inlineStr">
        <is>
          <t>nur Abholung</t>
        </is>
      </c>
      <c r="X513" s="16" t="inlineStr">
        <is>
          <t>F-702</t>
        </is>
      </c>
      <c r="Y513" s="19" t="inlineStr">
        <is>
          <t>nein</t>
        </is>
      </c>
      <c r="Z513" s="19" t="inlineStr">
        <is>
          <t>verfügbar</t>
        </is>
      </c>
      <c r="AA513" s="19" t="n"/>
      <c r="AB513" s="19" t="n"/>
      <c r="AC513" s="19" t="n"/>
      <c r="AD513" s="19" t="n"/>
      <c r="AE513" s="21" t="n"/>
      <c r="AF513" s="22">
        <f>IF(N513="","",N513*AE513)</f>
        <v/>
      </c>
      <c r="AG513" s="19" t="n"/>
      <c r="AH513" s="19" t="n"/>
      <c r="AI513" s="19" t="n"/>
      <c r="AJ513" s="19" t="n"/>
      <c r="AK513" s="19" t="n"/>
      <c r="AL513" s="19" t="n"/>
      <c r="AM513" s="18" t="n"/>
      <c r="AN513" s="23" t="inlineStr">
        <is>
          <t>Neu aus Word/Fotos vom 12.10.2026. Preis geschätzt.</t>
        </is>
      </c>
    </row>
    <row r="514" ht="98.8" customHeight="1">
      <c r="A514" s="16" t="n"/>
      <c r="B514" s="16" t="inlineStr">
        <is>
          <t>BU01-16</t>
        </is>
      </c>
      <c r="C514" s="16" t="inlineStr">
        <is>
          <t>BU01</t>
        </is>
      </c>
      <c r="D514" s="16" t="inlineStr">
        <is>
          <t>Flur</t>
        </is>
      </c>
      <c r="E514" s="16" t="inlineStr">
        <is>
          <t>3 Steckspiele</t>
        </is>
      </c>
      <c r="F514" s="17" t="n">
        <v>1</v>
      </c>
      <c r="G514" s="18" t="inlineStr">
        <is>
          <t>Drei Steckspiele: Steckmosaik mit Box, Steckbrett mit Steckern und Magnet-Zeichentafel (beleduc).</t>
        </is>
      </c>
      <c r="H514" s="16" t="inlineStr">
        <is>
          <t>Spielzeug</t>
        </is>
      </c>
      <c r="I514" s="16" t="n"/>
      <c r="J514" s="16" t="inlineStr">
        <is>
          <t>C</t>
        </is>
      </c>
      <c r="K514" s="16" t="inlineStr">
        <is>
          <t>Set</t>
        </is>
      </c>
      <c r="L514" s="19" t="n"/>
      <c r="M514" s="16" t="inlineStr">
        <is>
          <t>gebraucht</t>
        </is>
      </c>
      <c r="N514" s="17" t="n"/>
      <c r="O514" s="20">
        <f>F514-IF(N514="",0,N514)</f>
        <v/>
      </c>
      <c r="P514" s="19" t="inlineStr">
        <is>
          <t>ja</t>
        </is>
      </c>
      <c r="Q514" s="19" t="n"/>
      <c r="R514" s="21" t="n"/>
      <c r="S514" s="24" t="n">
        <v>8</v>
      </c>
      <c r="T514" s="19" t="inlineStr">
        <is>
          <t>Fix</t>
        </is>
      </c>
      <c r="U514" s="25" t="inlineStr">
        <is>
          <t>offen</t>
        </is>
      </c>
      <c r="V514" s="22">
        <f>O514*S514</f>
        <v/>
      </c>
      <c r="W514" s="16" t="inlineStr">
        <is>
          <t>nur Abholung</t>
        </is>
      </c>
      <c r="X514" s="16" t="inlineStr">
        <is>
          <t>F-704</t>
        </is>
      </c>
      <c r="Y514" s="19" t="inlineStr">
        <is>
          <t>nein</t>
        </is>
      </c>
      <c r="Z514" s="19" t="inlineStr">
        <is>
          <t>verfügbar</t>
        </is>
      </c>
      <c r="AA514" s="19" t="n"/>
      <c r="AB514" s="19" t="n"/>
      <c r="AC514" s="19" t="n"/>
      <c r="AD514" s="19" t="n"/>
      <c r="AE514" s="21" t="n"/>
      <c r="AF514" s="22">
        <f>IF(N514="","",N514*AE514)</f>
        <v/>
      </c>
      <c r="AG514" s="19" t="n"/>
      <c r="AH514" s="19" t="n"/>
      <c r="AI514" s="19" t="n"/>
      <c r="AJ514" s="19" t="n"/>
      <c r="AK514" s="19" t="n"/>
      <c r="AL514" s="19" t="n"/>
      <c r="AM514" s="18" t="n"/>
      <c r="AN514" s="23" t="inlineStr">
        <is>
          <t>Neu aus Word/Fotos vom 12.10.2026. Preis geschätzt.</t>
        </is>
      </c>
    </row>
    <row r="515" ht="98.8" customHeight="1">
      <c r="A515" s="16" t="n"/>
      <c r="B515" s="16" t="inlineStr">
        <is>
          <t>BU01-17</t>
        </is>
      </c>
      <c r="C515" s="16" t="inlineStr">
        <is>
          <t>BU01</t>
        </is>
      </c>
      <c r="D515" s="16" t="inlineStr">
        <is>
          <t>Flur</t>
        </is>
      </c>
      <c r="E515" s="16" t="inlineStr">
        <is>
          <t>Bücher, Spiele und Rechenrahmen</t>
        </is>
      </c>
      <c r="F515" s="17" t="n">
        <v>1</v>
      </c>
      <c r="G515" s="18" t="inlineStr">
        <is>
          <t>4 Bücher (Singfinger-Liederbuch mit Gebärden, Spiele-Trickkiste, Galileo „Bienen“ u. a.), 2 Spiele (Sortierspiel „Colors and Sizes“, Wildbienen-Memo) und 1 Rechenrahmen aus Holz.</t>
        </is>
      </c>
      <c r="H515" s="16" t="inlineStr">
        <is>
          <t>Spielzeug</t>
        </is>
      </c>
      <c r="I515" s="16" t="n"/>
      <c r="J515" s="16" t="inlineStr">
        <is>
          <t>C</t>
        </is>
      </c>
      <c r="K515" s="16" t="inlineStr">
        <is>
          <t>Set</t>
        </is>
      </c>
      <c r="L515" s="19" t="n"/>
      <c r="M515" s="16" t="inlineStr">
        <is>
          <t>gebraucht</t>
        </is>
      </c>
      <c r="N515" s="17" t="n"/>
      <c r="O515" s="20">
        <f>F515-IF(N515="",0,N515)</f>
        <v/>
      </c>
      <c r="P515" s="19" t="inlineStr">
        <is>
          <t>ja</t>
        </is>
      </c>
      <c r="Q515" s="19" t="n"/>
      <c r="R515" s="21" t="n"/>
      <c r="S515" s="24" t="n">
        <v>15</v>
      </c>
      <c r="T515" s="19" t="inlineStr">
        <is>
          <t>Fix</t>
        </is>
      </c>
      <c r="U515" s="25" t="inlineStr">
        <is>
          <t>offen</t>
        </is>
      </c>
      <c r="V515" s="22">
        <f>O515*S515</f>
        <v/>
      </c>
      <c r="W515" s="16" t="inlineStr">
        <is>
          <t>nur Abholung</t>
        </is>
      </c>
      <c r="X515" s="16" t="inlineStr">
        <is>
          <t>F-703</t>
        </is>
      </c>
      <c r="Y515" s="19" t="inlineStr">
        <is>
          <t>nein</t>
        </is>
      </c>
      <c r="Z515" s="19" t="inlineStr">
        <is>
          <t>verfügbar</t>
        </is>
      </c>
      <c r="AA515" s="19" t="n"/>
      <c r="AB515" s="19" t="n"/>
      <c r="AC515" s="19" t="n"/>
      <c r="AD515" s="19" t="n"/>
      <c r="AE515" s="21" t="n"/>
      <c r="AF515" s="22">
        <f>IF(N515="","",N515*AE515)</f>
        <v/>
      </c>
      <c r="AG515" s="19" t="n"/>
      <c r="AH515" s="19" t="n"/>
      <c r="AI515" s="19" t="n"/>
      <c r="AJ515" s="19" t="n"/>
      <c r="AK515" s="19" t="n"/>
      <c r="AL515" s="19" t="n"/>
      <c r="AM515" s="18" t="n"/>
      <c r="AN515" s="23" t="inlineStr">
        <is>
          <t>Neu aus Word/Fotos vom 12.10.2026. Preis geschätzt.</t>
        </is>
      </c>
    </row>
    <row r="516" ht="98.8" customHeight="1">
      <c r="A516" s="16" t="n"/>
      <c r="B516" s="16" t="inlineStr">
        <is>
          <t>BU01-18</t>
        </is>
      </c>
      <c r="C516" s="16" t="inlineStr">
        <is>
          <t>BU01</t>
        </is>
      </c>
      <c r="D516" s="16" t="inlineStr">
        <is>
          <t>Flur</t>
        </is>
      </c>
      <c r="E516" s="16" t="inlineStr">
        <is>
          <t>3 Spiele, 3 Bücher, 1 Memory ab 1 Jahr</t>
        </is>
      </c>
      <c r="F516" s="17" t="n">
        <v>1</v>
      </c>
      <c r="G516" s="18" t="inlineStr">
        <is>
          <t>Für Kinder ab 1 Jahr: Ravensburger „Mein Tier zu mir“, „my first puzzles“, Magnetbuch „Das machen wir am Abend“, Bücher u. a. „Guck mal, die Tiere“, goki-Memo aus Holz.</t>
        </is>
      </c>
      <c r="H516" s="16" t="inlineStr">
        <is>
          <t>Spielzeug</t>
        </is>
      </c>
      <c r="I516" s="16" t="n"/>
      <c r="J516" s="16" t="inlineStr">
        <is>
          <t>C</t>
        </is>
      </c>
      <c r="K516" s="16" t="inlineStr">
        <is>
          <t>Set</t>
        </is>
      </c>
      <c r="L516" s="19" t="n"/>
      <c r="M516" s="16" t="inlineStr">
        <is>
          <t>gut</t>
        </is>
      </c>
      <c r="N516" s="17" t="n"/>
      <c r="O516" s="20">
        <f>F516-IF(N516="",0,N516)</f>
        <v/>
      </c>
      <c r="P516" s="19" t="inlineStr">
        <is>
          <t>ja</t>
        </is>
      </c>
      <c r="Q516" s="19" t="n"/>
      <c r="R516" s="21" t="n"/>
      <c r="S516" s="24" t="n">
        <v>12</v>
      </c>
      <c r="T516" s="19" t="inlineStr">
        <is>
          <t>Fix</t>
        </is>
      </c>
      <c r="U516" s="25" t="inlineStr">
        <is>
          <t>offen</t>
        </is>
      </c>
      <c r="V516" s="22">
        <f>O516*S516</f>
        <v/>
      </c>
      <c r="W516" s="16" t="inlineStr">
        <is>
          <t>nur Abholung</t>
        </is>
      </c>
      <c r="X516" s="16" t="inlineStr">
        <is>
          <t>F-706</t>
        </is>
      </c>
      <c r="Y516" s="19" t="inlineStr">
        <is>
          <t>nein</t>
        </is>
      </c>
      <c r="Z516" s="19" t="inlineStr">
        <is>
          <t>verfügbar</t>
        </is>
      </c>
      <c r="AA516" s="19" t="n"/>
      <c r="AB516" s="19" t="n"/>
      <c r="AC516" s="19" t="n"/>
      <c r="AD516" s="19" t="n"/>
      <c r="AE516" s="21" t="n"/>
      <c r="AF516" s="22">
        <f>IF(N516="","",N516*AE516)</f>
        <v/>
      </c>
      <c r="AG516" s="19" t="n"/>
      <c r="AH516" s="19" t="n"/>
      <c r="AI516" s="19" t="n"/>
      <c r="AJ516" s="19" t="n"/>
      <c r="AK516" s="19" t="n"/>
      <c r="AL516" s="19" t="n"/>
      <c r="AM516" s="18" t="inlineStr">
        <is>
          <t>Zweite Ansicht: F-705.</t>
        </is>
      </c>
      <c r="AN516" s="23" t="inlineStr">
        <is>
          <t>Neu aus Word/Fotos vom 12.10.2026. Preis geschätzt.</t>
        </is>
      </c>
    </row>
    <row r="517" ht="98.8" customHeight="1">
      <c r="A517" s="16" t="n"/>
      <c r="B517" s="16" t="inlineStr">
        <is>
          <t>BU01-19</t>
        </is>
      </c>
      <c r="C517" s="16" t="inlineStr">
        <is>
          <t>BU01</t>
        </is>
      </c>
      <c r="D517" s="16" t="inlineStr">
        <is>
          <t>Flur</t>
        </is>
      </c>
      <c r="E517" s="16" t="inlineStr">
        <is>
          <t>Montessori-Bücher, Tastkarten, Stapelbären</t>
        </is>
      </c>
      <c r="F517" s="17" t="n">
        <v>1</v>
      </c>
      <c r="G517" s="18" t="inlineStr">
        <is>
          <t>4 Montessori-Bücher (Handbuch Montessori-Pädagogik, Maria Montessori, Montessori-Bilderbuch, Schwarz-Weiß-Bilder für Babys), Tastkarten von Headu und 2 Stapelbären aus weichem Kunststoff.</t>
        </is>
      </c>
      <c r="H517" s="16" t="inlineStr">
        <is>
          <t>Spielzeug</t>
        </is>
      </c>
      <c r="I517" s="16" t="n"/>
      <c r="J517" s="16" t="inlineStr">
        <is>
          <t>C</t>
        </is>
      </c>
      <c r="K517" s="16" t="inlineStr">
        <is>
          <t>Set</t>
        </is>
      </c>
      <c r="L517" s="19" t="n"/>
      <c r="M517" s="16" t="inlineStr">
        <is>
          <t>gut</t>
        </is>
      </c>
      <c r="N517" s="17" t="n"/>
      <c r="O517" s="20">
        <f>F517-IF(N517="",0,N517)</f>
        <v/>
      </c>
      <c r="P517" s="19" t="inlineStr">
        <is>
          <t>ja</t>
        </is>
      </c>
      <c r="Q517" s="19" t="n"/>
      <c r="R517" s="21" t="n"/>
      <c r="S517" s="24" t="n">
        <v>12</v>
      </c>
      <c r="T517" s="19" t="inlineStr">
        <is>
          <t>Fix</t>
        </is>
      </c>
      <c r="U517" s="25" t="inlineStr">
        <is>
          <t>offen</t>
        </is>
      </c>
      <c r="V517" s="22">
        <f>O517*S517</f>
        <v/>
      </c>
      <c r="W517" s="16" t="inlineStr">
        <is>
          <t>nur Abholung</t>
        </is>
      </c>
      <c r="X517" s="16" t="inlineStr">
        <is>
          <t>F-707</t>
        </is>
      </c>
      <c r="Y517" s="19" t="inlineStr">
        <is>
          <t>nein</t>
        </is>
      </c>
      <c r="Z517" s="19" t="inlineStr">
        <is>
          <t>verfügbar</t>
        </is>
      </c>
      <c r="AA517" s="19" t="n"/>
      <c r="AB517" s="19" t="n"/>
      <c r="AC517" s="19" t="n"/>
      <c r="AD517" s="19" t="n"/>
      <c r="AE517" s="21" t="n"/>
      <c r="AF517" s="22">
        <f>IF(N517="","",N517*AE517)</f>
        <v/>
      </c>
      <c r="AG517" s="19" t="n"/>
      <c r="AH517" s="19" t="n"/>
      <c r="AI517" s="19" t="n"/>
      <c r="AJ517" s="19" t="n"/>
      <c r="AK517" s="19" t="n"/>
      <c r="AL517" s="19" t="n"/>
      <c r="AM517" s="18" t="n"/>
      <c r="AN517" s="23" t="inlineStr">
        <is>
          <t>Neu aus Word/Fotos vom 12.10.2026. Preis geschätzt.</t>
        </is>
      </c>
    </row>
    <row r="518" ht="98.8" customHeight="1">
      <c r="A518" s="16" t="n"/>
      <c r="B518" s="16" t="inlineStr">
        <is>
          <t>BU01-20</t>
        </is>
      </c>
      <c r="C518" s="16" t="inlineStr">
        <is>
          <t>BU01</t>
        </is>
      </c>
      <c r="D518" s="16" t="inlineStr">
        <is>
          <t>Flur</t>
        </is>
      </c>
      <c r="E518" s="16" t="inlineStr">
        <is>
          <t>Bücher, Puzzles und Spielzeug</t>
        </is>
      </c>
      <c r="F518" s="17" t="n">
        <v>1</v>
      </c>
      <c r="G518" s="18" t="inlineStr">
        <is>
          <t>3 kleine Bücher, 3 Puzzles (u. a. Ravensburger, Holz-Lagenpuzzle) und Spielzeug wie im Foto (Soundbuch Sesamstraße, Zylinderblöcke Holz, Spiel „Shopping List Extras“).</t>
        </is>
      </c>
      <c r="H518" s="16" t="inlineStr">
        <is>
          <t>Spielzeug</t>
        </is>
      </c>
      <c r="I518" s="16" t="n"/>
      <c r="J518" s="16" t="inlineStr">
        <is>
          <t>C</t>
        </is>
      </c>
      <c r="K518" s="16" t="inlineStr">
        <is>
          <t>Set</t>
        </is>
      </c>
      <c r="L518" s="19" t="n"/>
      <c r="M518" s="16" t="inlineStr">
        <is>
          <t>gut</t>
        </is>
      </c>
      <c r="N518" s="17" t="n"/>
      <c r="O518" s="20">
        <f>F518-IF(N518="",0,N518)</f>
        <v/>
      </c>
      <c r="P518" s="19" t="inlineStr">
        <is>
          <t>ja</t>
        </is>
      </c>
      <c r="Q518" s="19" t="n"/>
      <c r="R518" s="21" t="n"/>
      <c r="S518" s="24" t="n">
        <v>12</v>
      </c>
      <c r="T518" s="19" t="inlineStr">
        <is>
          <t>Fix</t>
        </is>
      </c>
      <c r="U518" s="25" t="inlineStr">
        <is>
          <t>offen</t>
        </is>
      </c>
      <c r="V518" s="22">
        <f>O518*S518</f>
        <v/>
      </c>
      <c r="W518" s="16" t="inlineStr">
        <is>
          <t>nur Abholung</t>
        </is>
      </c>
      <c r="X518" s="16" t="inlineStr">
        <is>
          <t>F-708</t>
        </is>
      </c>
      <c r="Y518" s="19" t="inlineStr">
        <is>
          <t>nein</t>
        </is>
      </c>
      <c r="Z518" s="19" t="inlineStr">
        <is>
          <t>verfügbar</t>
        </is>
      </c>
      <c r="AA518" s="19" t="n"/>
      <c r="AB518" s="19" t="n"/>
      <c r="AC518" s="19" t="n"/>
      <c r="AD518" s="19" t="n"/>
      <c r="AE518" s="21" t="n"/>
      <c r="AF518" s="22">
        <f>IF(N518="","",N518*AE518)</f>
        <v/>
      </c>
      <c r="AG518" s="19" t="n"/>
      <c r="AH518" s="19" t="n"/>
      <c r="AI518" s="19" t="n"/>
      <c r="AJ518" s="19" t="n"/>
      <c r="AK518" s="19" t="n"/>
      <c r="AL518" s="19" t="n"/>
      <c r="AM518" s="18" t="n"/>
      <c r="AN518" s="23" t="inlineStr">
        <is>
          <t>Neu aus Word/Fotos vom 12.10.2026. Preis geschätzt.</t>
        </is>
      </c>
    </row>
    <row r="519" ht="98.8" customHeight="1">
      <c r="A519" s="16" t="n"/>
      <c r="B519" s="16" t="inlineStr">
        <is>
          <t>BU01-21</t>
        </is>
      </c>
      <c r="C519" s="16" t="inlineStr">
        <is>
          <t>BU01</t>
        </is>
      </c>
      <c r="D519" s="16" t="inlineStr">
        <is>
          <t>Flur</t>
        </is>
      </c>
      <c r="E519" s="16" t="inlineStr">
        <is>
          <t>Holzsteckpuzzles und Peppa Logic</t>
        </is>
      </c>
      <c r="F519" s="17" t="n">
        <v>1</v>
      </c>
      <c r="G519" s="18" t="inlineStr">
        <is>
          <t>2 Formen-Steckbretter aus Holz (u. a. guidecraft), 1 Silikon-Formenpuzzle und „Peppa Logic“ für Kinder ab 2 Jahren.</t>
        </is>
      </c>
      <c r="H519" s="16" t="inlineStr">
        <is>
          <t>Spielzeug</t>
        </is>
      </c>
      <c r="I519" s="16" t="n"/>
      <c r="J519" s="16" t="inlineStr">
        <is>
          <t>C</t>
        </is>
      </c>
      <c r="K519" s="16" t="inlineStr">
        <is>
          <t>Set</t>
        </is>
      </c>
      <c r="L519" s="19" t="n"/>
      <c r="M519" s="16" t="inlineStr">
        <is>
          <t>gut</t>
        </is>
      </c>
      <c r="N519" s="17" t="n"/>
      <c r="O519" s="20">
        <f>F519-IF(N519="",0,N519)</f>
        <v/>
      </c>
      <c r="P519" s="19" t="inlineStr">
        <is>
          <t>ja</t>
        </is>
      </c>
      <c r="Q519" s="19" t="n"/>
      <c r="R519" s="21" t="n"/>
      <c r="S519" s="24" t="n">
        <v>12</v>
      </c>
      <c r="T519" s="19" t="inlineStr">
        <is>
          <t>Fix</t>
        </is>
      </c>
      <c r="U519" s="25" t="inlineStr">
        <is>
          <t>offen</t>
        </is>
      </c>
      <c r="V519" s="22">
        <f>O519*S519</f>
        <v/>
      </c>
      <c r="W519" s="16" t="inlineStr">
        <is>
          <t>nur Abholung</t>
        </is>
      </c>
      <c r="X519" s="16" t="inlineStr">
        <is>
          <t>F-709</t>
        </is>
      </c>
      <c r="Y519" s="19" t="inlineStr">
        <is>
          <t>nein</t>
        </is>
      </c>
      <c r="Z519" s="19" t="inlineStr">
        <is>
          <t>verfügbar</t>
        </is>
      </c>
      <c r="AA519" s="19" t="n"/>
      <c r="AB519" s="19" t="n"/>
      <c r="AC519" s="19" t="n"/>
      <c r="AD519" s="19" t="n"/>
      <c r="AE519" s="21" t="n"/>
      <c r="AF519" s="22">
        <f>IF(N519="","",N519*AE519)</f>
        <v/>
      </c>
      <c r="AG519" s="19" t="n"/>
      <c r="AH519" s="19" t="n"/>
      <c r="AI519" s="19" t="n"/>
      <c r="AJ519" s="19" t="n"/>
      <c r="AK519" s="19" t="n"/>
      <c r="AL519" s="19" t="n"/>
      <c r="AM519" s="18" t="n"/>
      <c r="AN519" s="23" t="inlineStr">
        <is>
          <t>Neu aus Word/Fotos vom 12.10.2026. Preis geschätzt.</t>
        </is>
      </c>
    </row>
    <row r="520" ht="98.8" customHeight="1">
      <c r="A520" s="16" t="n"/>
      <c r="B520" s="16" t="inlineStr">
        <is>
          <t>BU02-20</t>
        </is>
      </c>
      <c r="C520" s="16" t="inlineStr">
        <is>
          <t>BU02</t>
        </is>
      </c>
      <c r="D520" s="16" t="inlineStr">
        <is>
          <t>Flur</t>
        </is>
      </c>
      <c r="E520" s="16" t="inlineStr">
        <is>
          <t>Baby- und Kleinkind-Set</t>
        </is>
      </c>
      <c r="F520" s="17" t="n">
        <v>1</v>
      </c>
      <c r="G520" s="18" t="inlineStr">
        <is>
          <t>Stofftiere, IKEA-Ziehbagger, Stoffbücher, Holzfahrzeuge, Greiflinge und weiteres Babyspielzeug wie im Foto.</t>
        </is>
      </c>
      <c r="H520" s="16" t="inlineStr">
        <is>
          <t>Spielzeug</t>
        </is>
      </c>
      <c r="I520" s="16" t="n"/>
      <c r="J520" s="16" t="inlineStr">
        <is>
          <t>C</t>
        </is>
      </c>
      <c r="K520" s="16" t="inlineStr">
        <is>
          <t>Konvolut</t>
        </is>
      </c>
      <c r="L520" s="19" t="n"/>
      <c r="M520" s="16" t="inlineStr">
        <is>
          <t>gut</t>
        </is>
      </c>
      <c r="N520" s="17" t="n"/>
      <c r="O520" s="20">
        <f>F520-IF(N520="",0,N520)</f>
        <v/>
      </c>
      <c r="P520" s="19" t="inlineStr">
        <is>
          <t>ja</t>
        </is>
      </c>
      <c r="Q520" s="19" t="n"/>
      <c r="R520" s="21" t="n"/>
      <c r="S520" s="24" t="n">
        <v>12</v>
      </c>
      <c r="T520" s="19" t="inlineStr">
        <is>
          <t>Fix</t>
        </is>
      </c>
      <c r="U520" s="25" t="inlineStr">
        <is>
          <t>offen</t>
        </is>
      </c>
      <c r="V520" s="22">
        <f>O520*S520</f>
        <v/>
      </c>
      <c r="W520" s="16" t="inlineStr">
        <is>
          <t>nur Abholung</t>
        </is>
      </c>
      <c r="X520" s="16" t="inlineStr">
        <is>
          <t>F-717</t>
        </is>
      </c>
      <c r="Y520" s="19" t="inlineStr">
        <is>
          <t>nein</t>
        </is>
      </c>
      <c r="Z520" s="19" t="inlineStr">
        <is>
          <t>verfügbar</t>
        </is>
      </c>
      <c r="AA520" s="19" t="n"/>
      <c r="AB520" s="19" t="n"/>
      <c r="AC520" s="19" t="n"/>
      <c r="AD520" s="19" t="n"/>
      <c r="AE520" s="21" t="n"/>
      <c r="AF520" s="22">
        <f>IF(N520="","",N520*AE520)</f>
        <v/>
      </c>
      <c r="AG520" s="19" t="n"/>
      <c r="AH520" s="19" t="n"/>
      <c r="AI520" s="19" t="n"/>
      <c r="AJ520" s="19" t="n"/>
      <c r="AK520" s="19" t="n"/>
      <c r="AL520" s="19" t="n"/>
      <c r="AM520" s="18" t="n"/>
      <c r="AN520" s="23" t="inlineStr">
        <is>
          <t>Neu aus Word/Fotos vom 12.10.2026. Preis geschätzt.</t>
        </is>
      </c>
    </row>
    <row r="521" ht="98.8" customHeight="1">
      <c r="A521" s="16" t="n"/>
      <c r="B521" s="16" t="inlineStr">
        <is>
          <t>BU02-21</t>
        </is>
      </c>
      <c r="C521" s="16" t="inlineStr">
        <is>
          <t>BU02</t>
        </is>
      </c>
      <c r="D521" s="16" t="inlineStr">
        <is>
          <t>Flur</t>
        </is>
      </c>
      <c r="E521" s="16" t="inlineStr">
        <is>
          <t>Puppenset mit Puppenbett</t>
        </is>
      </c>
      <c r="F521" s="17" t="n">
        <v>1</v>
      </c>
      <c r="G521" s="18" t="inlineStr">
        <is>
          <t>GOKI-Puppenbett mit Bettzeug, 9 Puppen in verschiedenen Größen, 2 Puppentöpfchen, Körbchen mit Zubehör (Schuhe, Fläschchen, Teller) und ein gut gefüllter Behälter (24 x 14 x 35 cm) mit Puppenkleidung.</t>
        </is>
      </c>
      <c r="H521" s="16" t="inlineStr">
        <is>
          <t>Spielzeug</t>
        </is>
      </c>
      <c r="I521" s="16" t="n"/>
      <c r="J521" s="16" t="inlineStr">
        <is>
          <t>B</t>
        </is>
      </c>
      <c r="K521" s="16" t="inlineStr">
        <is>
          <t>Set</t>
        </is>
      </c>
      <c r="L521" s="19" t="n"/>
      <c r="M521" s="16" t="inlineStr">
        <is>
          <t>gebraucht</t>
        </is>
      </c>
      <c r="N521" s="17" t="n"/>
      <c r="O521" s="20">
        <f>F521-IF(N521="",0,N521)</f>
        <v/>
      </c>
      <c r="P521" s="19" t="inlineStr">
        <is>
          <t>ja</t>
        </is>
      </c>
      <c r="Q521" s="19" t="n"/>
      <c r="R521" s="21" t="n"/>
      <c r="S521" s="24" t="n">
        <v>35</v>
      </c>
      <c r="T521" s="19" t="inlineStr">
        <is>
          <t>Fix</t>
        </is>
      </c>
      <c r="U521" s="25" t="inlineStr">
        <is>
          <t>offen</t>
        </is>
      </c>
      <c r="V521" s="22">
        <f>O521*S521</f>
        <v/>
      </c>
      <c r="W521" s="16" t="inlineStr">
        <is>
          <t>nur Abholung</t>
        </is>
      </c>
      <c r="X521" s="16" t="inlineStr">
        <is>
          <t>F-718</t>
        </is>
      </c>
      <c r="Y521" s="19" t="inlineStr">
        <is>
          <t>nein</t>
        </is>
      </c>
      <c r="Z521" s="19" t="inlineStr">
        <is>
          <t>verfügbar</t>
        </is>
      </c>
      <c r="AA521" s="19" t="n"/>
      <c r="AB521" s="19" t="n"/>
      <c r="AC521" s="19" t="n"/>
      <c r="AD521" s="19" t="n"/>
      <c r="AE521" s="21" t="n"/>
      <c r="AF521" s="22">
        <f>IF(N521="","",N521*AE521)</f>
        <v/>
      </c>
      <c r="AG521" s="19" t="n"/>
      <c r="AH521" s="19" t="n"/>
      <c r="AI521" s="19" t="n"/>
      <c r="AJ521" s="19" t="n"/>
      <c r="AK521" s="19" t="n"/>
      <c r="AL521" s="19" t="n"/>
      <c r="AM521" s="18" t="n"/>
      <c r="AN521" s="23" t="inlineStr">
        <is>
          <t>Neu aus Word/Fotos vom 12.10.2026. Preis geschätzt. Bezeichnung GOKI aus dem Word übernommen.</t>
        </is>
      </c>
    </row>
    <row r="522" ht="98.8" customHeight="1">
      <c r="A522" s="16" t="n"/>
      <c r="B522" s="16" t="inlineStr">
        <is>
          <t>BU04-16</t>
        </is>
      </c>
      <c r="C522" s="16" t="inlineStr">
        <is>
          <t>BU04</t>
        </is>
      </c>
      <c r="D522" s="16" t="inlineStr">
        <is>
          <t>Gruppenraum</t>
        </is>
      </c>
      <c r="E522" s="16" t="inlineStr">
        <is>
          <t>Steckmosaik und Würfelpuzzle</t>
        </is>
      </c>
      <c r="F522" s="17" t="n">
        <v>1</v>
      </c>
      <c r="G522" s="18" t="inlineStr">
        <is>
          <t>Steckmosaik mit Vorlagenplatte und Box voll Steckern, dazu ein Würfelpuzzle.</t>
        </is>
      </c>
      <c r="H522" s="16" t="inlineStr">
        <is>
          <t>Spielzeug</t>
        </is>
      </c>
      <c r="I522" s="16" t="n"/>
      <c r="J522" s="16" t="inlineStr">
        <is>
          <t>C</t>
        </is>
      </c>
      <c r="K522" s="16" t="inlineStr">
        <is>
          <t>Set</t>
        </is>
      </c>
      <c r="L522" s="19" t="n"/>
      <c r="M522" s="16" t="inlineStr">
        <is>
          <t>gut</t>
        </is>
      </c>
      <c r="N522" s="17" t="n"/>
      <c r="O522" s="20">
        <f>F522-IF(N522="",0,N522)</f>
        <v/>
      </c>
      <c r="P522" s="19" t="inlineStr">
        <is>
          <t>ja</t>
        </is>
      </c>
      <c r="Q522" s="19" t="n"/>
      <c r="R522" s="21" t="n"/>
      <c r="S522" s="24" t="n">
        <v>8</v>
      </c>
      <c r="T522" s="19" t="inlineStr">
        <is>
          <t>Fix</t>
        </is>
      </c>
      <c r="U522" s="25" t="inlineStr">
        <is>
          <t>offen</t>
        </is>
      </c>
      <c r="V522" s="22">
        <f>O522*S522</f>
        <v/>
      </c>
      <c r="W522" s="16" t="inlineStr">
        <is>
          <t>nur Abholung</t>
        </is>
      </c>
      <c r="X522" s="16" t="inlineStr">
        <is>
          <t>F-719</t>
        </is>
      </c>
      <c r="Y522" s="19" t="inlineStr">
        <is>
          <t>nein</t>
        </is>
      </c>
      <c r="Z522" s="19" t="inlineStr">
        <is>
          <t>verfügbar</t>
        </is>
      </c>
      <c r="AA522" s="19" t="n"/>
      <c r="AB522" s="19" t="n"/>
      <c r="AC522" s="19" t="n"/>
      <c r="AD522" s="19" t="n"/>
      <c r="AE522" s="21" t="n"/>
      <c r="AF522" s="22">
        <f>IF(N522="","",N522*AE522)</f>
        <v/>
      </c>
      <c r="AG522" s="19" t="n"/>
      <c r="AH522" s="19" t="n"/>
      <c r="AI522" s="19" t="n"/>
      <c r="AJ522" s="19" t="n"/>
      <c r="AK522" s="19" t="n"/>
      <c r="AL522" s="19" t="n"/>
      <c r="AM522" s="18" t="n"/>
      <c r="AN522" s="23" t="inlineStr">
        <is>
          <t>Neu aus Word/Fotos vom 12.10.2026. Preis geschätzt. Nummer BU04-16 war die entfallene Wanddeko (jetzt wieder K-117).</t>
        </is>
      </c>
    </row>
    <row r="523" ht="98.8" customHeight="1">
      <c r="A523" s="16" t="n"/>
      <c r="B523" s="16" t="inlineStr">
        <is>
          <t>BU04-17</t>
        </is>
      </c>
      <c r="C523" s="16" t="inlineStr">
        <is>
          <t>BU04</t>
        </is>
      </c>
      <c r="D523" s="16" t="inlineStr">
        <is>
          <t>Gruppenraum</t>
        </is>
      </c>
      <c r="E523" s="16" t="inlineStr">
        <is>
          <t>Bügelperlen mit Steckplatten</t>
        </is>
      </c>
      <c r="F523" s="17" t="n">
        <v>1</v>
      </c>
      <c r="G523" s="18" t="inlineStr">
        <is>
          <t>Eine Kiste Bügelperlen, dazu viele große und kleine Steckplatten (u. a. IKEA PYSSLA) und Vorlagen.</t>
        </is>
      </c>
      <c r="H523" s="16" t="inlineStr">
        <is>
          <t>Spielzeug</t>
        </is>
      </c>
      <c r="I523" s="16" t="n"/>
      <c r="J523" s="16" t="inlineStr">
        <is>
          <t>C</t>
        </is>
      </c>
      <c r="K523" s="16" t="inlineStr">
        <is>
          <t>Set</t>
        </is>
      </c>
      <c r="L523" s="19" t="n"/>
      <c r="M523" s="16" t="inlineStr">
        <is>
          <t>gut</t>
        </is>
      </c>
      <c r="N523" s="17" t="n"/>
      <c r="O523" s="20">
        <f>F523-IF(N523="",0,N523)</f>
        <v/>
      </c>
      <c r="P523" s="19" t="inlineStr">
        <is>
          <t>ja</t>
        </is>
      </c>
      <c r="Q523" s="19" t="n"/>
      <c r="R523" s="21" t="n"/>
      <c r="S523" s="24" t="n">
        <v>10</v>
      </c>
      <c r="T523" s="19" t="inlineStr">
        <is>
          <t>Fix</t>
        </is>
      </c>
      <c r="U523" s="25" t="inlineStr">
        <is>
          <t>offen</t>
        </is>
      </c>
      <c r="V523" s="22">
        <f>O523*S523</f>
        <v/>
      </c>
      <c r="W523" s="16" t="inlineStr">
        <is>
          <t>nur Abholung</t>
        </is>
      </c>
      <c r="X523" s="16" t="inlineStr">
        <is>
          <t>F-722</t>
        </is>
      </c>
      <c r="Y523" s="19" t="inlineStr">
        <is>
          <t>nein</t>
        </is>
      </c>
      <c r="Z523" s="19" t="inlineStr">
        <is>
          <t>verfügbar</t>
        </is>
      </c>
      <c r="AA523" s="19" t="n"/>
      <c r="AB523" s="19" t="n"/>
      <c r="AC523" s="19" t="n"/>
      <c r="AD523" s="19" t="n"/>
      <c r="AE523" s="21" t="n"/>
      <c r="AF523" s="22">
        <f>IF(N523="","",N523*AE523)</f>
        <v/>
      </c>
      <c r="AG523" s="19" t="n"/>
      <c r="AH523" s="19" t="n"/>
      <c r="AI523" s="19" t="n"/>
      <c r="AJ523" s="19" t="n"/>
      <c r="AK523" s="19" t="n"/>
      <c r="AL523" s="19" t="n"/>
      <c r="AM523" s="18" t="n"/>
      <c r="AN523" s="23" t="inlineStr">
        <is>
          <t>Neu aus Word/Fotos vom 12.10.2026. Preis geschätzt.</t>
        </is>
      </c>
    </row>
    <row r="524" ht="98.8" customHeight="1">
      <c r="A524" s="16" t="n"/>
      <c r="B524" s="16" t="inlineStr">
        <is>
          <t>BU04-18</t>
        </is>
      </c>
      <c r="C524" s="16" t="inlineStr">
        <is>
          <t>BU04</t>
        </is>
      </c>
      <c r="D524" s="16" t="inlineStr">
        <is>
          <t>Gruppenraum</t>
        </is>
      </c>
      <c r="E524" s="16" t="inlineStr">
        <is>
          <t>2 Spielbagger und Traktor</t>
        </is>
      </c>
      <c r="F524" s="17" t="n">
        <v>1</v>
      </c>
      <c r="G524" s="18" t="inlineStr">
        <is>
          <t>Großer Kunststoffbagger gelb, Radlader schwarz-blau und Traktor.</t>
        </is>
      </c>
      <c r="H524" s="16" t="inlineStr">
        <is>
          <t>Spielzeug</t>
        </is>
      </c>
      <c r="I524" s="16" t="n"/>
      <c r="J524" s="16" t="inlineStr">
        <is>
          <t>C</t>
        </is>
      </c>
      <c r="K524" s="16" t="inlineStr">
        <is>
          <t>Set</t>
        </is>
      </c>
      <c r="L524" s="19" t="n"/>
      <c r="M524" s="16" t="inlineStr">
        <is>
          <t>gut</t>
        </is>
      </c>
      <c r="N524" s="17" t="n"/>
      <c r="O524" s="20">
        <f>F524-IF(N524="",0,N524)</f>
        <v/>
      </c>
      <c r="P524" s="19" t="inlineStr">
        <is>
          <t>ja</t>
        </is>
      </c>
      <c r="Q524" s="19" t="n"/>
      <c r="R524" s="21" t="n"/>
      <c r="S524" s="24" t="n">
        <v>10</v>
      </c>
      <c r="T524" s="19" t="inlineStr">
        <is>
          <t>Fix</t>
        </is>
      </c>
      <c r="U524" s="25" t="inlineStr">
        <is>
          <t>offen</t>
        </is>
      </c>
      <c r="V524" s="22">
        <f>O524*S524</f>
        <v/>
      </c>
      <c r="W524" s="16" t="inlineStr">
        <is>
          <t>nur Abholung</t>
        </is>
      </c>
      <c r="X524" s="16" t="inlineStr">
        <is>
          <t>F-726</t>
        </is>
      </c>
      <c r="Y524" s="19" t="inlineStr">
        <is>
          <t>nein</t>
        </is>
      </c>
      <c r="Z524" s="19" t="inlineStr">
        <is>
          <t>verfügbar</t>
        </is>
      </c>
      <c r="AA524" s="19" t="n"/>
      <c r="AB524" s="19" t="n"/>
      <c r="AC524" s="19" t="n"/>
      <c r="AD524" s="19" t="n"/>
      <c r="AE524" s="21" t="n"/>
      <c r="AF524" s="22">
        <f>IF(N524="","",N524*AE524)</f>
        <v/>
      </c>
      <c r="AG524" s="19" t="n"/>
      <c r="AH524" s="19" t="n"/>
      <c r="AI524" s="19" t="n"/>
      <c r="AJ524" s="19" t="n"/>
      <c r="AK524" s="19" t="n"/>
      <c r="AL524" s="19" t="n"/>
      <c r="AM524" s="18" t="n"/>
      <c r="AN524" s="23" t="inlineStr">
        <is>
          <t>Neu aus Word/Fotos vom 12.10.2026. Preis geschätzt.</t>
        </is>
      </c>
    </row>
    <row r="525" ht="98.8" customHeight="1">
      <c r="A525" s="16" t="n"/>
      <c r="B525" s="16" t="inlineStr">
        <is>
          <t>BU04-19</t>
        </is>
      </c>
      <c r="C525" s="16" t="inlineStr">
        <is>
          <t>BU04</t>
        </is>
      </c>
      <c r="D525" s="16" t="inlineStr">
        <is>
          <t>Gruppenraum</t>
        </is>
      </c>
      <c r="E525" s="16" t="inlineStr">
        <is>
          <t>Feuerwehrauto, Holzlaptop und Spiel</t>
        </is>
      </c>
      <c r="F525" s="17" t="n">
        <v>1</v>
      </c>
      <c r="G525" s="18" t="inlineStr">
        <is>
          <t>Großes Feuerwehrauto aus Kunststoff, Holzlaptop (Playtive, 84-teilig) und Ravensburger-Spiel „Quips“.</t>
        </is>
      </c>
      <c r="H525" s="16" t="inlineStr">
        <is>
          <t>Spielzeug</t>
        </is>
      </c>
      <c r="I525" s="16" t="n"/>
      <c r="J525" s="16" t="inlineStr">
        <is>
          <t>C</t>
        </is>
      </c>
      <c r="K525" s="16" t="inlineStr">
        <is>
          <t>Set</t>
        </is>
      </c>
      <c r="L525" s="19" t="n"/>
      <c r="M525" s="16" t="inlineStr">
        <is>
          <t>gebraucht</t>
        </is>
      </c>
      <c r="N525" s="17" t="n"/>
      <c r="O525" s="20">
        <f>F525-IF(N525="",0,N525)</f>
        <v/>
      </c>
      <c r="P525" s="19" t="inlineStr">
        <is>
          <t>ja</t>
        </is>
      </c>
      <c r="Q525" s="19" t="n"/>
      <c r="R525" s="21" t="n"/>
      <c r="S525" s="24" t="n">
        <v>12</v>
      </c>
      <c r="T525" s="19" t="inlineStr">
        <is>
          <t>Fix</t>
        </is>
      </c>
      <c r="U525" s="25" t="inlineStr">
        <is>
          <t>offen</t>
        </is>
      </c>
      <c r="V525" s="22">
        <f>O525*S525</f>
        <v/>
      </c>
      <c r="W525" s="16" t="inlineStr">
        <is>
          <t>nur Abholung</t>
        </is>
      </c>
      <c r="X525" s="16" t="inlineStr">
        <is>
          <t>F-720</t>
        </is>
      </c>
      <c r="Y525" s="19" t="inlineStr">
        <is>
          <t>nein</t>
        </is>
      </c>
      <c r="Z525" s="19" t="inlineStr">
        <is>
          <t>verfügbar</t>
        </is>
      </c>
      <c r="AA525" s="19" t="n"/>
      <c r="AB525" s="19" t="n"/>
      <c r="AC525" s="19" t="n"/>
      <c r="AD525" s="19" t="n"/>
      <c r="AE525" s="21" t="n"/>
      <c r="AF525" s="22">
        <f>IF(N525="","",N525*AE525)</f>
        <v/>
      </c>
      <c r="AG525" s="19" t="n"/>
      <c r="AH525" s="19" t="n"/>
      <c r="AI525" s="19" t="n"/>
      <c r="AJ525" s="19" t="n"/>
      <c r="AK525" s="19" t="n"/>
      <c r="AL525" s="19" t="n"/>
      <c r="AM525" s="18" t="n"/>
      <c r="AN525" s="23" t="inlineStr">
        <is>
          <t>Neu aus Word/Fotos vom 12.10.2026. Preis geschätzt.</t>
        </is>
      </c>
    </row>
    <row r="526" ht="98.8" customHeight="1">
      <c r="A526" s="16" t="n"/>
      <c r="B526" s="16" t="inlineStr">
        <is>
          <t>BU04-20</t>
        </is>
      </c>
      <c r="C526" s="16" t="inlineStr">
        <is>
          <t>BU04</t>
        </is>
      </c>
      <c r="D526" s="16" t="inlineStr">
        <is>
          <t>Gruppenraum</t>
        </is>
      </c>
      <c r="E526" s="16" t="inlineStr">
        <is>
          <t>Holz-Fädelperlen</t>
        </is>
      </c>
      <c r="F526" s="17" t="n">
        <v>1</v>
      </c>
      <c r="G526" s="18" t="inlineStr">
        <is>
          <t>Zwei Dosen Holz-Fädelperlen mit Schnüren und ein Korb mit großen Fädelfiguren aus Holz.</t>
        </is>
      </c>
      <c r="H526" s="16" t="inlineStr">
        <is>
          <t>Spielzeug</t>
        </is>
      </c>
      <c r="I526" s="16" t="n"/>
      <c r="J526" s="16" t="inlineStr">
        <is>
          <t>C</t>
        </is>
      </c>
      <c r="K526" s="16" t="inlineStr">
        <is>
          <t>Set</t>
        </is>
      </c>
      <c r="L526" s="19" t="n"/>
      <c r="M526" s="16" t="inlineStr">
        <is>
          <t>gut</t>
        </is>
      </c>
      <c r="N526" s="17" t="n"/>
      <c r="O526" s="20">
        <f>F526-IF(N526="",0,N526)</f>
        <v/>
      </c>
      <c r="P526" s="19" t="inlineStr">
        <is>
          <t>ja</t>
        </is>
      </c>
      <c r="Q526" s="19" t="n"/>
      <c r="R526" s="21" t="n"/>
      <c r="S526" s="24" t="n">
        <v>8</v>
      </c>
      <c r="T526" s="19" t="inlineStr">
        <is>
          <t>Fix</t>
        </is>
      </c>
      <c r="U526" s="25" t="inlineStr">
        <is>
          <t>offen</t>
        </is>
      </c>
      <c r="V526" s="22">
        <f>O526*S526</f>
        <v/>
      </c>
      <c r="W526" s="16" t="inlineStr">
        <is>
          <t>nur Abholung</t>
        </is>
      </c>
      <c r="X526" s="16" t="inlineStr">
        <is>
          <t>F-721</t>
        </is>
      </c>
      <c r="Y526" s="19" t="inlineStr">
        <is>
          <t>nein</t>
        </is>
      </c>
      <c r="Z526" s="19" t="inlineStr">
        <is>
          <t>verfügbar</t>
        </is>
      </c>
      <c r="AA526" s="19" t="n"/>
      <c r="AB526" s="19" t="n"/>
      <c r="AC526" s="19" t="n"/>
      <c r="AD526" s="19" t="n"/>
      <c r="AE526" s="21" t="n"/>
      <c r="AF526" s="22">
        <f>IF(N526="","",N526*AE526)</f>
        <v/>
      </c>
      <c r="AG526" s="19" t="n"/>
      <c r="AH526" s="19" t="n"/>
      <c r="AI526" s="19" t="n"/>
      <c r="AJ526" s="19" t="n"/>
      <c r="AK526" s="19" t="n"/>
      <c r="AL526" s="19" t="n"/>
      <c r="AM526" s="18" t="n"/>
      <c r="AN526" s="23" t="inlineStr">
        <is>
          <t>Neu aus Word/Fotos vom 12.10.2026. Preis geschätzt.</t>
        </is>
      </c>
    </row>
    <row r="527" ht="98.8" customHeight="1">
      <c r="A527" s="16" t="n"/>
      <c r="B527" s="16" t="inlineStr">
        <is>
          <t>BU04-21</t>
        </is>
      </c>
      <c r="C527" s="16" t="inlineStr">
        <is>
          <t>BU04</t>
        </is>
      </c>
      <c r="D527" s="16" t="inlineStr">
        <is>
          <t>Gruppenraum</t>
        </is>
      </c>
      <c r="E527" s="16" t="inlineStr">
        <is>
          <t>Holzfahrzeuge mit Fagus-Traktor und -LKW</t>
        </is>
      </c>
      <c r="F527" s="17" t="n">
        <v>1</v>
      </c>
      <c r="G527" s="18" t="inlineStr">
        <is>
          <t>Holzfahrzeuge und Holzspiel: 1 Fagus-Traktor, 1 Fagus-LKW, Steckbox aus Holz und eine weiße Box mit bunten Steckfahrzeugen von IKEA.</t>
        </is>
      </c>
      <c r="H527" s="16" t="inlineStr">
        <is>
          <t>Spielzeug</t>
        </is>
      </c>
      <c r="I527" s="16" t="n"/>
      <c r="J527" s="16" t="inlineStr">
        <is>
          <t>B</t>
        </is>
      </c>
      <c r="K527" s="16" t="inlineStr">
        <is>
          <t>Set</t>
        </is>
      </c>
      <c r="L527" s="19" t="n"/>
      <c r="M527" s="16" t="inlineStr">
        <is>
          <t>gut</t>
        </is>
      </c>
      <c r="N527" s="17" t="n"/>
      <c r="O527" s="20">
        <f>F527-IF(N527="",0,N527)</f>
        <v/>
      </c>
      <c r="P527" s="19" t="inlineStr">
        <is>
          <t>ja</t>
        </is>
      </c>
      <c r="Q527" s="19" t="n"/>
      <c r="R527" s="21" t="n"/>
      <c r="S527" s="24" t="n">
        <v>40</v>
      </c>
      <c r="T527" s="19" t="inlineStr">
        <is>
          <t>Fix</t>
        </is>
      </c>
      <c r="U527" s="25" t="inlineStr">
        <is>
          <t>offen</t>
        </is>
      </c>
      <c r="V527" s="22">
        <f>O527*S527</f>
        <v/>
      </c>
      <c r="W527" s="16" t="inlineStr">
        <is>
          <t>nur Abholung</t>
        </is>
      </c>
      <c r="X527" s="16" t="inlineStr">
        <is>
          <t>F-727</t>
        </is>
      </c>
      <c r="Y527" s="19" t="inlineStr">
        <is>
          <t>nein</t>
        </is>
      </c>
      <c r="Z527" s="19" t="inlineStr">
        <is>
          <t>verfügbar</t>
        </is>
      </c>
      <c r="AA527" s="19" t="n"/>
      <c r="AB527" s="19" t="n"/>
      <c r="AC527" s="19" t="n"/>
      <c r="AD527" s="19" t="n"/>
      <c r="AE527" s="21" t="n"/>
      <c r="AF527" s="22">
        <f>IF(N527="","",N527*AE527)</f>
        <v/>
      </c>
      <c r="AG527" s="19" t="n"/>
      <c r="AH527" s="19" t="n"/>
      <c r="AI527" s="19" t="n"/>
      <c r="AJ527" s="19" t="n"/>
      <c r="AK527" s="19" t="n"/>
      <c r="AL527" s="19" t="n"/>
      <c r="AM527" s="18" t="n"/>
      <c r="AN527" s="23" t="inlineStr">
        <is>
          <t>Neu aus Word/Fotos vom 12.10.2026. Preis geschätzt.</t>
        </is>
      </c>
    </row>
    <row r="528" ht="98.8" customHeight="1">
      <c r="A528" s="16" t="n"/>
      <c r="B528" s="16" t="inlineStr">
        <is>
          <t>BU04-22</t>
        </is>
      </c>
      <c r="C528" s="16" t="inlineStr">
        <is>
          <t>BU04</t>
        </is>
      </c>
      <c r="D528" s="16" t="inlineStr">
        <is>
          <t>Gruppenraum</t>
        </is>
      </c>
      <c r="E528" s="16" t="inlineStr">
        <is>
          <t>Holz-Kugelbahn, Spielbogen, Radlader</t>
        </is>
      </c>
      <c r="F528" s="17" t="n">
        <v>1</v>
      </c>
      <c r="G528" s="18" t="inlineStr">
        <is>
          <t>Holz-Kugelbahn mit drei Ebenen, Baby-Spielbogen aus Holz mit Anhängern und Radlader aus Holz.</t>
        </is>
      </c>
      <c r="H528" s="16" t="inlineStr">
        <is>
          <t>Spielzeug</t>
        </is>
      </c>
      <c r="I528" s="16" t="n"/>
      <c r="J528" s="16" t="inlineStr">
        <is>
          <t>C</t>
        </is>
      </c>
      <c r="K528" s="16" t="inlineStr">
        <is>
          <t>Set</t>
        </is>
      </c>
      <c r="L528" s="19" t="n"/>
      <c r="M528" s="16" t="inlineStr">
        <is>
          <t>gut</t>
        </is>
      </c>
      <c r="N528" s="17" t="n"/>
      <c r="O528" s="20">
        <f>F528-IF(N528="",0,N528)</f>
        <v/>
      </c>
      <c r="P528" s="19" t="inlineStr">
        <is>
          <t>ja</t>
        </is>
      </c>
      <c r="Q528" s="19" t="n"/>
      <c r="R528" s="21" t="n"/>
      <c r="S528" s="24" t="n">
        <v>25</v>
      </c>
      <c r="T528" s="19" t="inlineStr">
        <is>
          <t>Fix</t>
        </is>
      </c>
      <c r="U528" s="25" t="inlineStr">
        <is>
          <t>offen</t>
        </is>
      </c>
      <c r="V528" s="22">
        <f>O528*S528</f>
        <v/>
      </c>
      <c r="W528" s="16" t="inlineStr">
        <is>
          <t>nur Abholung</t>
        </is>
      </c>
      <c r="X528" s="16" t="inlineStr">
        <is>
          <t>F-725</t>
        </is>
      </c>
      <c r="Y528" s="19" t="inlineStr">
        <is>
          <t>nein</t>
        </is>
      </c>
      <c r="Z528" s="19" t="inlineStr">
        <is>
          <t>verfügbar</t>
        </is>
      </c>
      <c r="AA528" s="19" t="n"/>
      <c r="AB528" s="19" t="n"/>
      <c r="AC528" s="19" t="n"/>
      <c r="AD528" s="19" t="n"/>
      <c r="AE528" s="21" t="n"/>
      <c r="AF528" s="22">
        <f>IF(N528="","",N528*AE528)</f>
        <v/>
      </c>
      <c r="AG528" s="19" t="n"/>
      <c r="AH528" s="19" t="n"/>
      <c r="AI528" s="19" t="n"/>
      <c r="AJ528" s="19" t="n"/>
      <c r="AK528" s="19" t="n"/>
      <c r="AL528" s="19" t="n"/>
      <c r="AM528" s="18" t="n"/>
      <c r="AN528" s="23" t="inlineStr">
        <is>
          <t>Neu aus Word/Fotos vom 12.10.2026. Preis geschätzt.</t>
        </is>
      </c>
    </row>
    <row r="529" ht="98.8" customHeight="1">
      <c r="A529" s="16" t="n"/>
      <c r="B529" s="16" t="inlineStr">
        <is>
          <t>BU04-23</t>
        </is>
      </c>
      <c r="C529" s="16" t="inlineStr">
        <is>
          <t>BU04</t>
        </is>
      </c>
      <c r="D529" s="16" t="inlineStr">
        <is>
          <t>Gruppenraum</t>
        </is>
      </c>
      <c r="E529" s="16" t="inlineStr">
        <is>
          <t>XL-Stanzer und Fleecematten</t>
        </is>
      </c>
      <c r="F529" s="17" t="n">
        <v>1</v>
      </c>
      <c r="G529" s="18" t="inlineStr">
        <is>
          <t>XL-Motivstanzer Tanne (elco), originalverpackt, dazu 4 graue und 5 weiße Fleecematten 25 x 30 cm.</t>
        </is>
      </c>
      <c r="H529" s="16" t="inlineStr">
        <is>
          <t>Spielzeug</t>
        </is>
      </c>
      <c r="I529" s="16" t="n"/>
      <c r="J529" s="16" t="inlineStr">
        <is>
          <t>C</t>
        </is>
      </c>
      <c r="K529" s="16" t="inlineStr">
        <is>
          <t>Set</t>
        </is>
      </c>
      <c r="L529" s="19" t="n"/>
      <c r="M529" s="16" t="inlineStr">
        <is>
          <t>gebraucht</t>
        </is>
      </c>
      <c r="N529" s="17" t="n"/>
      <c r="O529" s="20">
        <f>F529-IF(N529="",0,N529)</f>
        <v/>
      </c>
      <c r="P529" s="19" t="inlineStr">
        <is>
          <t>ja</t>
        </is>
      </c>
      <c r="Q529" s="19" t="n"/>
      <c r="R529" s="21" t="n"/>
      <c r="S529" s="24" t="n">
        <v>6</v>
      </c>
      <c r="T529" s="19" t="inlineStr">
        <is>
          <t>Fix</t>
        </is>
      </c>
      <c r="U529" s="25" t="inlineStr">
        <is>
          <t>offen</t>
        </is>
      </c>
      <c r="V529" s="22">
        <f>O529*S529</f>
        <v/>
      </c>
      <c r="W529" s="16" t="inlineStr">
        <is>
          <t>nur Abholung</t>
        </is>
      </c>
      <c r="X529" s="16" t="inlineStr">
        <is>
          <t>F-728</t>
        </is>
      </c>
      <c r="Y529" s="19" t="inlineStr">
        <is>
          <t>nein</t>
        </is>
      </c>
      <c r="Z529" s="19" t="inlineStr">
        <is>
          <t>verfügbar</t>
        </is>
      </c>
      <c r="AA529" s="19" t="n"/>
      <c r="AB529" s="19" t="n"/>
      <c r="AC529" s="19" t="n"/>
      <c r="AD529" s="19" t="n"/>
      <c r="AE529" s="21" t="n"/>
      <c r="AF529" s="22">
        <f>IF(N529="","",N529*AE529)</f>
        <v/>
      </c>
      <c r="AG529" s="19" t="n"/>
      <c r="AH529" s="19" t="n"/>
      <c r="AI529" s="19" t="n"/>
      <c r="AJ529" s="19" t="n"/>
      <c r="AK529" s="19" t="n"/>
      <c r="AL529" s="19" t="n"/>
      <c r="AM529" s="18" t="n"/>
      <c r="AN529" s="23" t="inlineStr">
        <is>
          <t>Neu aus Word/Fotos vom 12.10.2026. Preis geschätzt.</t>
        </is>
      </c>
    </row>
    <row r="530" ht="98.8" customHeight="1">
      <c r="A530" s="16" t="n"/>
      <c r="B530" s="16" t="inlineStr">
        <is>
          <t>BU04-24</t>
        </is>
      </c>
      <c r="C530" s="16" t="inlineStr">
        <is>
          <t>BU04</t>
        </is>
      </c>
      <c r="D530" s="16" t="inlineStr">
        <is>
          <t>Gruppenraum</t>
        </is>
      </c>
      <c r="E530" s="16" t="inlineStr">
        <is>
          <t>Play-Doh-Knete mit Zubehör</t>
        </is>
      </c>
      <c r="F530" s="17" t="n">
        <v>1</v>
      </c>
      <c r="G530" s="18" t="inlineStr">
        <is>
          <t>17 volle Play-Doh-Knetbehälter, ein Korb Backformen und Zubehör für die Spielküche, Wimmelbuch Sesamstraße.</t>
        </is>
      </c>
      <c r="H530" s="16" t="inlineStr">
        <is>
          <t>Spielzeug</t>
        </is>
      </c>
      <c r="I530" s="16" t="n"/>
      <c r="J530" s="16" t="inlineStr">
        <is>
          <t>C</t>
        </is>
      </c>
      <c r="K530" s="16" t="inlineStr">
        <is>
          <t>Set</t>
        </is>
      </c>
      <c r="L530" s="19" t="n"/>
      <c r="M530" s="16" t="inlineStr">
        <is>
          <t>gebraucht</t>
        </is>
      </c>
      <c r="N530" s="17" t="n"/>
      <c r="O530" s="20">
        <f>F530-IF(N530="",0,N530)</f>
        <v/>
      </c>
      <c r="P530" s="19" t="inlineStr">
        <is>
          <t>ja</t>
        </is>
      </c>
      <c r="Q530" s="19" t="n"/>
      <c r="R530" s="21" t="n"/>
      <c r="S530" s="24" t="n">
        <v>10</v>
      </c>
      <c r="T530" s="19" t="inlineStr">
        <is>
          <t>Fix</t>
        </is>
      </c>
      <c r="U530" s="25" t="inlineStr">
        <is>
          <t>offen</t>
        </is>
      </c>
      <c r="V530" s="22">
        <f>O530*S530</f>
        <v/>
      </c>
      <c r="W530" s="16" t="inlineStr">
        <is>
          <t>nur Abholung</t>
        </is>
      </c>
      <c r="X530" s="16" t="inlineStr">
        <is>
          <t>F-723</t>
        </is>
      </c>
      <c r="Y530" s="19" t="inlineStr">
        <is>
          <t>nein</t>
        </is>
      </c>
      <c r="Z530" s="19" t="inlineStr">
        <is>
          <t>verfügbar</t>
        </is>
      </c>
      <c r="AA530" s="19" t="n"/>
      <c r="AB530" s="19" t="n"/>
      <c r="AC530" s="19" t="n"/>
      <c r="AD530" s="19" t="n"/>
      <c r="AE530" s="21" t="n"/>
      <c r="AF530" s="22">
        <f>IF(N530="","",N530*AE530)</f>
        <v/>
      </c>
      <c r="AG530" s="19" t="n"/>
      <c r="AH530" s="19" t="n"/>
      <c r="AI530" s="19" t="n"/>
      <c r="AJ530" s="19" t="n"/>
      <c r="AK530" s="19" t="n"/>
      <c r="AL530" s="19" t="n"/>
      <c r="AM530" s="18" t="n"/>
      <c r="AN530" s="23" t="inlineStr">
        <is>
          <t>Neu aus Word/Fotos vom 12.10.2026. Preis geschätzt.</t>
        </is>
      </c>
    </row>
    <row r="531" ht="98.8" customHeight="1">
      <c r="A531" s="16" t="n"/>
      <c r="B531" s="16" t="inlineStr">
        <is>
          <t>BU04-27</t>
        </is>
      </c>
      <c r="C531" s="16" t="inlineStr">
        <is>
          <t>BU04</t>
        </is>
      </c>
      <c r="D531" s="16" t="inlineStr">
        <is>
          <t>Gruppenraum</t>
        </is>
      </c>
      <c r="E531" s="16" t="inlineStr">
        <is>
          <t>Steckblumen und Krabbel-Teddy</t>
        </is>
      </c>
      <c r="F531" s="17" t="n">
        <v>1</v>
      </c>
      <c r="G531" s="18" t="inlineStr">
        <is>
          <t>Zwei Behälter große Steckblumen und ein Teddy, der krabbelt und spricht.</t>
        </is>
      </c>
      <c r="H531" s="16" t="inlineStr">
        <is>
          <t>Spielzeug</t>
        </is>
      </c>
      <c r="I531" s="16" t="n"/>
      <c r="J531" s="16" t="inlineStr">
        <is>
          <t>C</t>
        </is>
      </c>
      <c r="K531" s="16" t="inlineStr">
        <is>
          <t>Set</t>
        </is>
      </c>
      <c r="L531" s="19" t="n"/>
      <c r="M531" s="16" t="inlineStr">
        <is>
          <t>gut</t>
        </is>
      </c>
      <c r="N531" s="17" t="n"/>
      <c r="O531" s="20">
        <f>F531-IF(N531="",0,N531)</f>
        <v/>
      </c>
      <c r="P531" s="19" t="inlineStr">
        <is>
          <t>ja</t>
        </is>
      </c>
      <c r="Q531" s="19" t="n"/>
      <c r="R531" s="21" t="n"/>
      <c r="S531" s="24" t="n">
        <v>10</v>
      </c>
      <c r="T531" s="19" t="inlineStr">
        <is>
          <t>Fix</t>
        </is>
      </c>
      <c r="U531" s="25" t="inlineStr">
        <is>
          <t>offen</t>
        </is>
      </c>
      <c r="V531" s="22">
        <f>O531*S531</f>
        <v/>
      </c>
      <c r="W531" s="16" t="inlineStr">
        <is>
          <t>nur Abholung</t>
        </is>
      </c>
      <c r="X531" s="16" t="inlineStr">
        <is>
          <t>F-724</t>
        </is>
      </c>
      <c r="Y531" s="19" t="inlineStr">
        <is>
          <t>nein</t>
        </is>
      </c>
      <c r="Z531" s="19" t="inlineStr">
        <is>
          <t>verfügbar</t>
        </is>
      </c>
      <c r="AA531" s="19" t="n"/>
      <c r="AB531" s="19" t="n"/>
      <c r="AC531" s="19" t="n"/>
      <c r="AD531" s="19" t="n"/>
      <c r="AE531" s="21" t="n"/>
      <c r="AF531" s="22">
        <f>IF(N531="","",N531*AE531)</f>
        <v/>
      </c>
      <c r="AG531" s="19" t="n"/>
      <c r="AH531" s="19" t="n"/>
      <c r="AI531" s="19" t="n"/>
      <c r="AJ531" s="19" t="n"/>
      <c r="AK531" s="19" t="n"/>
      <c r="AL531" s="19" t="n"/>
      <c r="AM531" s="18" t="n"/>
      <c r="AN531" s="23" t="inlineStr">
        <is>
          <t>Neu aus Word/Fotos vom 12.10.2026. Preis geschätzt.</t>
        </is>
      </c>
    </row>
    <row r="532" ht="98.8" customHeight="1">
      <c r="A532" s="16" t="n"/>
      <c r="B532" s="16" t="inlineStr">
        <is>
          <t>BA04-23</t>
        </is>
      </c>
      <c r="C532" s="16" t="inlineStr">
        <is>
          <t>BA04</t>
        </is>
      </c>
      <c r="D532" s="16" t="inlineStr">
        <is>
          <t>Gruppenraum</t>
        </is>
      </c>
      <c r="E532" s="16" t="inlineStr">
        <is>
          <t>14 Holz-Steckpuzzles und 2 Holzspiele</t>
        </is>
      </c>
      <c r="F532" s="17" t="n">
        <v>1</v>
      </c>
      <c r="G532" s="18" t="inlineStr">
        <is>
          <t>14 Holz-Steckpuzzles mit verschiedenen Motiven (u. a. Goula, Zahlenpuzzle) und 2 Holzspielzeuge wie im Foto.</t>
        </is>
      </c>
      <c r="H532" s="16" t="inlineStr">
        <is>
          <t>Spielzeug</t>
        </is>
      </c>
      <c r="I532" s="16" t="n"/>
      <c r="J532" s="16" t="inlineStr">
        <is>
          <t>C</t>
        </is>
      </c>
      <c r="K532" s="16" t="inlineStr">
        <is>
          <t>Set</t>
        </is>
      </c>
      <c r="L532" s="19" t="n"/>
      <c r="M532" s="16" t="inlineStr">
        <is>
          <t>gut</t>
        </is>
      </c>
      <c r="N532" s="17" t="n"/>
      <c r="O532" s="20">
        <f>F532-IF(N532="",0,N532)</f>
        <v/>
      </c>
      <c r="P532" s="19" t="inlineStr">
        <is>
          <t>ja</t>
        </is>
      </c>
      <c r="Q532" s="19" t="n"/>
      <c r="R532" s="21" t="n"/>
      <c r="S532" s="24" t="n">
        <v>20</v>
      </c>
      <c r="T532" s="19" t="inlineStr">
        <is>
          <t>Fix</t>
        </is>
      </c>
      <c r="U532" s="25" t="inlineStr">
        <is>
          <t>offen</t>
        </is>
      </c>
      <c r="V532" s="22">
        <f>O532*S532</f>
        <v/>
      </c>
      <c r="W532" s="16" t="inlineStr">
        <is>
          <t>nur Abholung</t>
        </is>
      </c>
      <c r="X532" s="16" t="inlineStr">
        <is>
          <t>F-661</t>
        </is>
      </c>
      <c r="Y532" s="19" t="inlineStr">
        <is>
          <t>nein</t>
        </is>
      </c>
      <c r="Z532" s="19" t="inlineStr">
        <is>
          <t>verfügbar</t>
        </is>
      </c>
      <c r="AA532" s="19" t="n"/>
      <c r="AB532" s="19" t="n"/>
      <c r="AC532" s="19" t="n"/>
      <c r="AD532" s="19" t="n"/>
      <c r="AE532" s="21" t="n"/>
      <c r="AF532" s="22">
        <f>IF(N532="","",N532*AE532)</f>
        <v/>
      </c>
      <c r="AG532" s="19" t="n"/>
      <c r="AH532" s="19" t="n"/>
      <c r="AI532" s="19" t="n"/>
      <c r="AJ532" s="19" t="n"/>
      <c r="AK532" s="19" t="n"/>
      <c r="AL532" s="19" t="n"/>
      <c r="AM532" s="18" t="n"/>
      <c r="AN532" s="23" t="inlineStr">
        <is>
          <t>Neu aus Word/Fotos vom 12.10.2026. Preis geschätzt.</t>
        </is>
      </c>
    </row>
    <row r="533" ht="98.8" customHeight="1">
      <c r="A533" s="16" t="n"/>
      <c r="B533" s="16" t="inlineStr">
        <is>
          <t>BA04-24</t>
        </is>
      </c>
      <c r="C533" s="16" t="inlineStr">
        <is>
          <t>BA04</t>
        </is>
      </c>
      <c r="D533" s="16" t="inlineStr">
        <is>
          <t>Gruppenraum</t>
        </is>
      </c>
      <c r="E533" s="16" t="inlineStr">
        <is>
          <t>Holzspielzeug-Konvolut</t>
        </is>
      </c>
      <c r="F533" s="17" t="n">
        <v>1</v>
      </c>
      <c r="G533" s="18" t="inlineStr">
        <is>
          <t>Holzspielzeug wie im Foto: Korb Fädelperlen, Box Holzbausteine, Dose Bauklötze, Nachziehtiere Krokodil und Hund, Kiste mit Rasseln, Puzzles und Kleinteilen.</t>
        </is>
      </c>
      <c r="H533" s="16" t="inlineStr">
        <is>
          <t>Spielzeug</t>
        </is>
      </c>
      <c r="I533" s="16" t="n"/>
      <c r="J533" s="16" t="inlineStr">
        <is>
          <t>C</t>
        </is>
      </c>
      <c r="K533" s="16" t="inlineStr">
        <is>
          <t>Konvolut</t>
        </is>
      </c>
      <c r="L533" s="19" t="n"/>
      <c r="M533" s="16" t="inlineStr">
        <is>
          <t>gut</t>
        </is>
      </c>
      <c r="N533" s="17" t="n"/>
      <c r="O533" s="20">
        <f>F533-IF(N533="",0,N533)</f>
        <v/>
      </c>
      <c r="P533" s="19" t="inlineStr">
        <is>
          <t>ja</t>
        </is>
      </c>
      <c r="Q533" s="19" t="n"/>
      <c r="R533" s="21" t="n"/>
      <c r="S533" s="24" t="n">
        <v>20</v>
      </c>
      <c r="T533" s="19" t="inlineStr">
        <is>
          <t>Fix</t>
        </is>
      </c>
      <c r="U533" s="25" t="inlineStr">
        <is>
          <t>offen</t>
        </is>
      </c>
      <c r="V533" s="22">
        <f>O533*S533</f>
        <v/>
      </c>
      <c r="W533" s="16" t="inlineStr">
        <is>
          <t>nur Abholung</t>
        </is>
      </c>
      <c r="X533" s="16" t="inlineStr">
        <is>
          <t>F-662</t>
        </is>
      </c>
      <c r="Y533" s="19" t="inlineStr">
        <is>
          <t>nein</t>
        </is>
      </c>
      <c r="Z533" s="19" t="inlineStr">
        <is>
          <t>verfügbar</t>
        </is>
      </c>
      <c r="AA533" s="19" t="n"/>
      <c r="AB533" s="19" t="n"/>
      <c r="AC533" s="19" t="n"/>
      <c r="AD533" s="19" t="n"/>
      <c r="AE533" s="21" t="n"/>
      <c r="AF533" s="22">
        <f>IF(N533="","",N533*AE533)</f>
        <v/>
      </c>
      <c r="AG533" s="19" t="n"/>
      <c r="AH533" s="19" t="n"/>
      <c r="AI533" s="19" t="n"/>
      <c r="AJ533" s="19" t="n"/>
      <c r="AK533" s="19" t="n"/>
      <c r="AL533" s="19" t="n"/>
      <c r="AM533" s="18" t="n"/>
      <c r="AN533" s="23" t="inlineStr">
        <is>
          <t>Neu aus Word/Fotos vom 12.10.2026. Preis geschätzt.</t>
        </is>
      </c>
    </row>
    <row r="534" ht="98.8" customHeight="1">
      <c r="A534" s="16" t="n"/>
      <c r="B534" s="16" t="inlineStr">
        <is>
          <t>BA04-25</t>
        </is>
      </c>
      <c r="C534" s="16" t="inlineStr">
        <is>
          <t>BA04</t>
        </is>
      </c>
      <c r="D534" s="16" t="inlineStr">
        <is>
          <t>Gruppenraum</t>
        </is>
      </c>
      <c r="E534" s="16" t="inlineStr">
        <is>
          <t>5 Spiele für 1 bis 3 Jahre</t>
        </is>
      </c>
      <c r="F534" s="17" t="n">
        <v>1</v>
      </c>
      <c r="G534" s="18" t="inlineStr">
        <is>
          <t>Ravensburger „Was passt zusammen“, „Stapel-Puzzle-Turm“, „Mein erstes memory“, memory, HABA „Meine ersten Spiele – Jahreszeiten“; dazu ein Holz-Zahlenpuzzle.</t>
        </is>
      </c>
      <c r="H534" s="16" t="inlineStr">
        <is>
          <t>Spielzeug</t>
        </is>
      </c>
      <c r="I534" s="16" t="n"/>
      <c r="J534" s="16" t="inlineStr">
        <is>
          <t>C</t>
        </is>
      </c>
      <c r="K534" s="16" t="inlineStr">
        <is>
          <t>Set</t>
        </is>
      </c>
      <c r="L534" s="19" t="n"/>
      <c r="M534" s="16" t="inlineStr">
        <is>
          <t>gut</t>
        </is>
      </c>
      <c r="N534" s="17" t="n"/>
      <c r="O534" s="20">
        <f>F534-IF(N534="",0,N534)</f>
        <v/>
      </c>
      <c r="P534" s="19" t="inlineStr">
        <is>
          <t>ja</t>
        </is>
      </c>
      <c r="Q534" s="19" t="n"/>
      <c r="R534" s="21" t="n"/>
      <c r="S534" s="24" t="n">
        <v>10</v>
      </c>
      <c r="T534" s="19" t="inlineStr">
        <is>
          <t>Fix</t>
        </is>
      </c>
      <c r="U534" s="25" t="inlineStr">
        <is>
          <t>offen</t>
        </is>
      </c>
      <c r="V534" s="22">
        <f>O534*S534</f>
        <v/>
      </c>
      <c r="W534" s="16" t="inlineStr">
        <is>
          <t>nur Abholung</t>
        </is>
      </c>
      <c r="X534" s="16" t="inlineStr">
        <is>
          <t>F-663</t>
        </is>
      </c>
      <c r="Y534" s="19" t="inlineStr">
        <is>
          <t>nein</t>
        </is>
      </c>
      <c r="Z534" s="19" t="inlineStr">
        <is>
          <t>verfügbar</t>
        </is>
      </c>
      <c r="AA534" s="19" t="n"/>
      <c r="AB534" s="19" t="n"/>
      <c r="AC534" s="19" t="n"/>
      <c r="AD534" s="19" t="n"/>
      <c r="AE534" s="21" t="n"/>
      <c r="AF534" s="22">
        <f>IF(N534="","",N534*AE534)</f>
        <v/>
      </c>
      <c r="AG534" s="19" t="n"/>
      <c r="AH534" s="19" t="n"/>
      <c r="AI534" s="19" t="n"/>
      <c r="AJ534" s="19" t="n"/>
      <c r="AK534" s="19" t="n"/>
      <c r="AL534" s="19" t="n"/>
      <c r="AM534" s="18" t="n"/>
      <c r="AN534" s="23" t="inlineStr">
        <is>
          <t>Neu aus Word/Fotos vom 12.10.2026. Preis geschätzt.</t>
        </is>
      </c>
    </row>
    <row r="535" ht="98.8" customHeight="1">
      <c r="A535" s="16" t="n"/>
      <c r="B535" s="16" t="inlineStr">
        <is>
          <t>BA04-26</t>
        </is>
      </c>
      <c r="C535" s="16" t="inlineStr">
        <is>
          <t>BA04</t>
        </is>
      </c>
      <c r="D535" s="16" t="inlineStr">
        <is>
          <t>Gruppenraum</t>
        </is>
      </c>
      <c r="E535" s="16" t="inlineStr">
        <is>
          <t>Lexikon, Wissensbücher, Buchstaben-Stempel</t>
        </is>
      </c>
      <c r="F535" s="17" t="n">
        <v>1</v>
      </c>
      <c r="G535" s="18" t="inlineStr">
        <is>
          <t>Ravensburger Lexikon in 8 Bänden, 5 Wissensbücher, Stempelset Buchstaben (Holz-Karussell) und Würfelset Buchstaben im Koffer.</t>
        </is>
      </c>
      <c r="H535" s="16" t="inlineStr">
        <is>
          <t>Spielzeug</t>
        </is>
      </c>
      <c r="I535" s="16" t="n"/>
      <c r="J535" s="16" t="inlineStr">
        <is>
          <t>C</t>
        </is>
      </c>
      <c r="K535" s="16" t="inlineStr">
        <is>
          <t>Set</t>
        </is>
      </c>
      <c r="L535" s="19" t="n"/>
      <c r="M535" s="16" t="inlineStr">
        <is>
          <t>gebraucht</t>
        </is>
      </c>
      <c r="N535" s="17" t="n"/>
      <c r="O535" s="20">
        <f>F535-IF(N535="",0,N535)</f>
        <v/>
      </c>
      <c r="P535" s="19" t="inlineStr">
        <is>
          <t>ja</t>
        </is>
      </c>
      <c r="Q535" s="19" t="n"/>
      <c r="R535" s="21" t="n"/>
      <c r="S535" s="24" t="n">
        <v>15</v>
      </c>
      <c r="T535" s="19" t="inlineStr">
        <is>
          <t>Fix</t>
        </is>
      </c>
      <c r="U535" s="25" t="inlineStr">
        <is>
          <t>offen</t>
        </is>
      </c>
      <c r="V535" s="22">
        <f>O535*S535</f>
        <v/>
      </c>
      <c r="W535" s="16" t="inlineStr">
        <is>
          <t>nur Abholung</t>
        </is>
      </c>
      <c r="X535" s="16" t="inlineStr">
        <is>
          <t>F-664</t>
        </is>
      </c>
      <c r="Y535" s="19" t="inlineStr">
        <is>
          <t>nein</t>
        </is>
      </c>
      <c r="Z535" s="19" t="inlineStr">
        <is>
          <t>verfügbar</t>
        </is>
      </c>
      <c r="AA535" s="19" t="n"/>
      <c r="AB535" s="19" t="n"/>
      <c r="AC535" s="19" t="n"/>
      <c r="AD535" s="19" t="n"/>
      <c r="AE535" s="21" t="n"/>
      <c r="AF535" s="22">
        <f>IF(N535="","",N535*AE535)</f>
        <v/>
      </c>
      <c r="AG535" s="19" t="n"/>
      <c r="AH535" s="19" t="n"/>
      <c r="AI535" s="19" t="n"/>
      <c r="AJ535" s="19" t="n"/>
      <c r="AK535" s="19" t="n"/>
      <c r="AL535" s="19" t="n"/>
      <c r="AM535" s="18" t="n"/>
      <c r="AN535" s="23" t="inlineStr">
        <is>
          <t>Neu aus Word/Fotos vom 12.10.2026. Preis geschätzt.</t>
        </is>
      </c>
    </row>
    <row r="536" ht="98.8" customHeight="1">
      <c r="A536" s="16" t="n"/>
      <c r="B536" s="16" t="inlineStr">
        <is>
          <t>BA04-27</t>
        </is>
      </c>
      <c r="C536" s="16" t="inlineStr">
        <is>
          <t>BA04</t>
        </is>
      </c>
      <c r="D536" s="16" t="inlineStr">
        <is>
          <t>Gruppenraum</t>
        </is>
      </c>
      <c r="E536" s="16" t="inlineStr">
        <is>
          <t>10 Puzzles</t>
        </is>
      </c>
      <c r="F536" s="17" t="n">
        <v>1</v>
      </c>
      <c r="G536" s="18" t="inlineStr">
        <is>
          <t>5 Ravensburger-Puzzles bis 25 Teile, 2 Würfelpuzzles und 3 flache Puzzles mit verschiedenen Motiven.</t>
        </is>
      </c>
      <c r="H536" s="16" t="inlineStr">
        <is>
          <t>Spielzeug</t>
        </is>
      </c>
      <c r="I536" s="16" t="n"/>
      <c r="J536" s="16" t="inlineStr">
        <is>
          <t>C</t>
        </is>
      </c>
      <c r="K536" s="16" t="inlineStr">
        <is>
          <t>Set</t>
        </is>
      </c>
      <c r="L536" s="19" t="n"/>
      <c r="M536" s="16" t="inlineStr">
        <is>
          <t>gut</t>
        </is>
      </c>
      <c r="N536" s="17" t="n"/>
      <c r="O536" s="20">
        <f>F536-IF(N536="",0,N536)</f>
        <v/>
      </c>
      <c r="P536" s="19" t="inlineStr">
        <is>
          <t>ja</t>
        </is>
      </c>
      <c r="Q536" s="19" t="n"/>
      <c r="R536" s="21" t="n"/>
      <c r="S536" s="24" t="n">
        <v>10</v>
      </c>
      <c r="T536" s="19" t="inlineStr">
        <is>
          <t>Fix</t>
        </is>
      </c>
      <c r="U536" s="25" t="inlineStr">
        <is>
          <t>offen</t>
        </is>
      </c>
      <c r="V536" s="22">
        <f>O536*S536</f>
        <v/>
      </c>
      <c r="W536" s="16" t="inlineStr">
        <is>
          <t>nur Abholung</t>
        </is>
      </c>
      <c r="X536" s="16" t="inlineStr">
        <is>
          <t>F-665</t>
        </is>
      </c>
      <c r="Y536" s="19" t="inlineStr">
        <is>
          <t>nein</t>
        </is>
      </c>
      <c r="Z536" s="19" t="inlineStr">
        <is>
          <t>verfügbar</t>
        </is>
      </c>
      <c r="AA536" s="19" t="n"/>
      <c r="AB536" s="19" t="n"/>
      <c r="AC536" s="19" t="n"/>
      <c r="AD536" s="19" t="n"/>
      <c r="AE536" s="21" t="n"/>
      <c r="AF536" s="22">
        <f>IF(N536="","",N536*AE536)</f>
        <v/>
      </c>
      <c r="AG536" s="19" t="n"/>
      <c r="AH536" s="19" t="n"/>
      <c r="AI536" s="19" t="n"/>
      <c r="AJ536" s="19" t="n"/>
      <c r="AK536" s="19" t="n"/>
      <c r="AL536" s="19" t="n"/>
      <c r="AM536" s="18" t="n"/>
      <c r="AN536" s="23" t="inlineStr">
        <is>
          <t>Neu aus Word/Fotos vom 12.10.2026. Preis geschätzt.</t>
        </is>
      </c>
    </row>
    <row r="537" ht="98.8" customHeight="1">
      <c r="A537" s="16" t="n"/>
      <c r="B537" s="16" t="inlineStr">
        <is>
          <t>BA04-28</t>
        </is>
      </c>
      <c r="C537" s="16" t="inlineStr">
        <is>
          <t>BA04</t>
        </is>
      </c>
      <c r="D537" s="16" t="inlineStr">
        <is>
          <t>Gruppenraum</t>
        </is>
      </c>
      <c r="E537" s="16" t="inlineStr">
        <is>
          <t>Rahmenpuzzles, Holzpuzzles, Spiel</t>
        </is>
      </c>
      <c r="F537" s="17" t="n">
        <v>1</v>
      </c>
      <c r="G537" s="18" t="inlineStr">
        <is>
          <t>10 flache Ravensburger-Puzzles, 2 Holzpuzzles und 1 Spiel für Kinder ab 3 Jahren.</t>
        </is>
      </c>
      <c r="H537" s="16" t="inlineStr">
        <is>
          <t>Spielzeug</t>
        </is>
      </c>
      <c r="I537" s="16" t="n"/>
      <c r="J537" s="16" t="inlineStr">
        <is>
          <t>C</t>
        </is>
      </c>
      <c r="K537" s="16" t="inlineStr">
        <is>
          <t>Set</t>
        </is>
      </c>
      <c r="L537" s="19" t="n"/>
      <c r="M537" s="16" t="inlineStr">
        <is>
          <t>gut</t>
        </is>
      </c>
      <c r="N537" s="17" t="n"/>
      <c r="O537" s="20">
        <f>F537-IF(N537="",0,N537)</f>
        <v/>
      </c>
      <c r="P537" s="19" t="inlineStr">
        <is>
          <t>ja</t>
        </is>
      </c>
      <c r="Q537" s="19" t="n"/>
      <c r="R537" s="21" t="n"/>
      <c r="S537" s="24" t="n">
        <v>10</v>
      </c>
      <c r="T537" s="19" t="inlineStr">
        <is>
          <t>Fix</t>
        </is>
      </c>
      <c r="U537" s="25" t="inlineStr">
        <is>
          <t>offen</t>
        </is>
      </c>
      <c r="V537" s="22">
        <f>O537*S537</f>
        <v/>
      </c>
      <c r="W537" s="16" t="inlineStr">
        <is>
          <t>nur Abholung</t>
        </is>
      </c>
      <c r="X537" s="16" t="inlineStr">
        <is>
          <t>F-666</t>
        </is>
      </c>
      <c r="Y537" s="19" t="inlineStr">
        <is>
          <t>nein</t>
        </is>
      </c>
      <c r="Z537" s="19" t="inlineStr">
        <is>
          <t>verfügbar</t>
        </is>
      </c>
      <c r="AA537" s="19" t="n"/>
      <c r="AB537" s="19" t="n"/>
      <c r="AC537" s="19" t="n"/>
      <c r="AD537" s="19" t="n"/>
      <c r="AE537" s="21" t="n"/>
      <c r="AF537" s="22">
        <f>IF(N537="","",N537*AE537)</f>
        <v/>
      </c>
      <c r="AG537" s="19" t="n"/>
      <c r="AH537" s="19" t="n"/>
      <c r="AI537" s="19" t="n"/>
      <c r="AJ537" s="19" t="n"/>
      <c r="AK537" s="19" t="n"/>
      <c r="AL537" s="19" t="n"/>
      <c r="AM537" s="18" t="n"/>
      <c r="AN537" s="23" t="inlineStr">
        <is>
          <t>Neu aus Word/Fotos vom 12.10.2026. Preis geschätzt.</t>
        </is>
      </c>
    </row>
    <row r="538" ht="98.8" customHeight="1">
      <c r="A538" s="16" t="n"/>
      <c r="B538" s="16" t="inlineStr">
        <is>
          <t>BA04-29</t>
        </is>
      </c>
      <c r="C538" s="16" t="inlineStr">
        <is>
          <t>BA04</t>
        </is>
      </c>
      <c r="D538" s="16" t="inlineStr">
        <is>
          <t>Gruppenraum</t>
        </is>
      </c>
      <c r="E538" s="16" t="inlineStr">
        <is>
          <t>8 Spiele ab 4 Jahren</t>
        </is>
      </c>
      <c r="F538" s="17" t="n">
        <v>1</v>
      </c>
      <c r="G538" s="18" t="inlineStr">
        <is>
          <t>Klack!, Escape the Labyrinth, Wer kennt die Uhr?, Malefiz SpongeBob, Tier auf Tier (HABA), Erstes Englisch, tiptoi memory Tierreich, Stapelmännchen.</t>
        </is>
      </c>
      <c r="H538" s="16" t="inlineStr">
        <is>
          <t>Spielzeug</t>
        </is>
      </c>
      <c r="I538" s="16" t="n"/>
      <c r="J538" s="16" t="inlineStr">
        <is>
          <t>C</t>
        </is>
      </c>
      <c r="K538" s="16" t="inlineStr">
        <is>
          <t>Set</t>
        </is>
      </c>
      <c r="L538" s="19" t="n"/>
      <c r="M538" s="16" t="inlineStr">
        <is>
          <t>gebraucht</t>
        </is>
      </c>
      <c r="N538" s="17" t="n"/>
      <c r="O538" s="20">
        <f>F538-IF(N538="",0,N538)</f>
        <v/>
      </c>
      <c r="P538" s="19" t="inlineStr">
        <is>
          <t>ja</t>
        </is>
      </c>
      <c r="Q538" s="19" t="n"/>
      <c r="R538" s="21" t="n"/>
      <c r="S538" s="24" t="n">
        <v>16</v>
      </c>
      <c r="T538" s="19" t="inlineStr">
        <is>
          <t>Fix</t>
        </is>
      </c>
      <c r="U538" s="25" t="inlineStr">
        <is>
          <t>offen</t>
        </is>
      </c>
      <c r="V538" s="22">
        <f>O538*S538</f>
        <v/>
      </c>
      <c r="W538" s="16" t="inlineStr">
        <is>
          <t>nur Abholung</t>
        </is>
      </c>
      <c r="X538" s="16" t="inlineStr">
        <is>
          <t>F-667</t>
        </is>
      </c>
      <c r="Y538" s="19" t="inlineStr">
        <is>
          <t>nein</t>
        </is>
      </c>
      <c r="Z538" s="19" t="inlineStr">
        <is>
          <t>verfügbar</t>
        </is>
      </c>
      <c r="AA538" s="19" t="n"/>
      <c r="AB538" s="19" t="n"/>
      <c r="AC538" s="19" t="n"/>
      <c r="AD538" s="19" t="n"/>
      <c r="AE538" s="21" t="n"/>
      <c r="AF538" s="22">
        <f>IF(N538="","",N538*AE538)</f>
        <v/>
      </c>
      <c r="AG538" s="19" t="n"/>
      <c r="AH538" s="19" t="n"/>
      <c r="AI538" s="19" t="n"/>
      <c r="AJ538" s="19" t="n"/>
      <c r="AK538" s="19" t="n"/>
      <c r="AL538" s="19" t="n"/>
      <c r="AM538" s="18" t="n"/>
      <c r="AN538" s="23" t="inlineStr">
        <is>
          <t>Neu aus Word/Fotos vom 12.10.2026. Preis geschätzt.</t>
        </is>
      </c>
    </row>
    <row r="539" ht="98.8" customHeight="1">
      <c r="A539" s="16" t="n"/>
      <c r="B539" s="16" t="inlineStr">
        <is>
          <t>BA04-30</t>
        </is>
      </c>
      <c r="C539" s="16" t="inlineStr">
        <is>
          <t>BA04</t>
        </is>
      </c>
      <c r="D539" s="16" t="inlineStr">
        <is>
          <t>Gruppenraum</t>
        </is>
      </c>
      <c r="E539" s="16" t="inlineStr">
        <is>
          <t>DVDs, 4 Puzzles und Holzspiel</t>
        </is>
      </c>
      <c r="F539" s="17" t="n">
        <v>1</v>
      </c>
      <c r="G539" s="18" t="inlineStr">
        <is>
          <t>DVDs „Pippi Langstrumpf“ und „Es war einmal … das Leben“ (FSK 0), 4 Puzzles und das Holzspiel „Pallina“ (Hape).</t>
        </is>
      </c>
      <c r="H539" s="16" t="inlineStr">
        <is>
          <t>Spielzeug</t>
        </is>
      </c>
      <c r="I539" s="16" t="n"/>
      <c r="J539" s="16" t="inlineStr">
        <is>
          <t>C</t>
        </is>
      </c>
      <c r="K539" s="16" t="inlineStr">
        <is>
          <t>Set</t>
        </is>
      </c>
      <c r="L539" s="19" t="n"/>
      <c r="M539" s="16" t="inlineStr">
        <is>
          <t>gut</t>
        </is>
      </c>
      <c r="N539" s="17" t="n"/>
      <c r="O539" s="20">
        <f>F539-IF(N539="",0,N539)</f>
        <v/>
      </c>
      <c r="P539" s="19" t="inlineStr">
        <is>
          <t>ja</t>
        </is>
      </c>
      <c r="Q539" s="19" t="n"/>
      <c r="R539" s="21" t="n"/>
      <c r="S539" s="24" t="n">
        <v>10</v>
      </c>
      <c r="T539" s="19" t="inlineStr">
        <is>
          <t>Fix</t>
        </is>
      </c>
      <c r="U539" s="25" t="inlineStr">
        <is>
          <t>offen</t>
        </is>
      </c>
      <c r="V539" s="22">
        <f>O539*S539</f>
        <v/>
      </c>
      <c r="W539" s="16" t="inlineStr">
        <is>
          <t>nur Abholung</t>
        </is>
      </c>
      <c r="X539" s="16" t="inlineStr">
        <is>
          <t>F-668</t>
        </is>
      </c>
      <c r="Y539" s="19" t="inlineStr">
        <is>
          <t>nein</t>
        </is>
      </c>
      <c r="Z539" s="19" t="inlineStr">
        <is>
          <t>verfügbar</t>
        </is>
      </c>
      <c r="AA539" s="19" t="n"/>
      <c r="AB539" s="19" t="n"/>
      <c r="AC539" s="19" t="n"/>
      <c r="AD539" s="19" t="n"/>
      <c r="AE539" s="21" t="n"/>
      <c r="AF539" s="22">
        <f>IF(N539="","",N539*AE539)</f>
        <v/>
      </c>
      <c r="AG539" s="19" t="n"/>
      <c r="AH539" s="19" t="n"/>
      <c r="AI539" s="19" t="n"/>
      <c r="AJ539" s="19" t="n"/>
      <c r="AK539" s="19" t="n"/>
      <c r="AL539" s="19" t="n"/>
      <c r="AM539" s="18" t="n"/>
      <c r="AN539" s="23" t="inlineStr">
        <is>
          <t>Neu aus Word/Fotos vom 12.10.2026. Preis geschätzt.</t>
        </is>
      </c>
    </row>
    <row r="540" ht="98.8" customHeight="1">
      <c r="A540" s="16" t="n"/>
      <c r="B540" s="16" t="inlineStr">
        <is>
          <t>BA04-31</t>
        </is>
      </c>
      <c r="C540" s="16" t="inlineStr">
        <is>
          <t>BA04</t>
        </is>
      </c>
      <c r="D540" s="16" t="inlineStr">
        <is>
          <t>Gruppenraum</t>
        </is>
      </c>
      <c r="E540" s="16" t="inlineStr">
        <is>
          <t>Holz-Motorikspiele, 5-teilig</t>
        </is>
      </c>
      <c r="F540" s="17" t="n">
        <v>1</v>
      </c>
      <c r="G540" s="18" t="inlineStr">
        <is>
          <t>Für Kinder von 1 bis 4 Jahren: zwei Magnet-Labyrinthe, Motorikbrett mit Kugeln, Tastbrett und Schiebe-Labyrinth aus Holz.</t>
        </is>
      </c>
      <c r="H540" s="16" t="inlineStr">
        <is>
          <t>Spielzeug</t>
        </is>
      </c>
      <c r="I540" s="16" t="n"/>
      <c r="J540" s="16" t="inlineStr">
        <is>
          <t>C</t>
        </is>
      </c>
      <c r="K540" s="16" t="inlineStr">
        <is>
          <t>Set</t>
        </is>
      </c>
      <c r="L540" s="19" t="n"/>
      <c r="M540" s="16" t="inlineStr">
        <is>
          <t>gut</t>
        </is>
      </c>
      <c r="N540" s="17" t="n"/>
      <c r="O540" s="20">
        <f>F540-IF(N540="",0,N540)</f>
        <v/>
      </c>
      <c r="P540" s="19" t="inlineStr">
        <is>
          <t>ja</t>
        </is>
      </c>
      <c r="Q540" s="19" t="n"/>
      <c r="R540" s="21" t="n"/>
      <c r="S540" s="24" t="n">
        <v>25</v>
      </c>
      <c r="T540" s="19" t="inlineStr">
        <is>
          <t>Fix</t>
        </is>
      </c>
      <c r="U540" s="25" t="inlineStr">
        <is>
          <t>offen</t>
        </is>
      </c>
      <c r="V540" s="22">
        <f>O540*S540</f>
        <v/>
      </c>
      <c r="W540" s="16" t="inlineStr">
        <is>
          <t>nur Abholung</t>
        </is>
      </c>
      <c r="X540" s="16" t="inlineStr">
        <is>
          <t>F-669</t>
        </is>
      </c>
      <c r="Y540" s="19" t="inlineStr">
        <is>
          <t>nein</t>
        </is>
      </c>
      <c r="Z540" s="19" t="inlineStr">
        <is>
          <t>verfügbar</t>
        </is>
      </c>
      <c r="AA540" s="19" t="n"/>
      <c r="AB540" s="19" t="n"/>
      <c r="AC540" s="19" t="n"/>
      <c r="AD540" s="19" t="n"/>
      <c r="AE540" s="21" t="n"/>
      <c r="AF540" s="22">
        <f>IF(N540="","",N540*AE540)</f>
        <v/>
      </c>
      <c r="AG540" s="19" t="n"/>
      <c r="AH540" s="19" t="n"/>
      <c r="AI540" s="19" t="n"/>
      <c r="AJ540" s="19" t="n"/>
      <c r="AK540" s="19" t="n"/>
      <c r="AL540" s="19" t="n"/>
      <c r="AM540" s="18" t="n"/>
      <c r="AN540" s="23" t="inlineStr">
        <is>
          <t>Neu aus Word/Fotos vom 12.10.2026. Preis geschätzt.</t>
        </is>
      </c>
    </row>
    <row r="541" ht="98.8" customHeight="1">
      <c r="A541" s="16" t="n"/>
      <c r="B541" s="16" t="inlineStr">
        <is>
          <t>BA04-32</t>
        </is>
      </c>
      <c r="C541" s="16" t="inlineStr">
        <is>
          <t>BA04</t>
        </is>
      </c>
      <c r="D541" s="16" t="inlineStr">
        <is>
          <t>Gruppenraum</t>
        </is>
      </c>
      <c r="E541" s="16" t="inlineStr">
        <is>
          <t>Vorschul-Rechenset und Spiele</t>
        </is>
      </c>
      <c r="F541" s="17" t="n">
        <v>1</v>
      </c>
      <c r="G541" s="18" t="inlineStr">
        <is>
          <t>Vorschul-Rechenset (Zahlenbretter, Rechenrahmen, Abakus, Stäbchen) und weitere Spiele: ABC-Drehrahmen, Mikado, Magnetlabyrinthe, XXL-Puzzle.</t>
        </is>
      </c>
      <c r="H541" s="16" t="inlineStr">
        <is>
          <t>Spielzeug</t>
        </is>
      </c>
      <c r="I541" s="16" t="n"/>
      <c r="J541" s="16" t="inlineStr">
        <is>
          <t>C</t>
        </is>
      </c>
      <c r="K541" s="16" t="inlineStr">
        <is>
          <t>Set</t>
        </is>
      </c>
      <c r="L541" s="19" t="n"/>
      <c r="M541" s="16" t="inlineStr">
        <is>
          <t>gut</t>
        </is>
      </c>
      <c r="N541" s="17" t="n"/>
      <c r="O541" s="20">
        <f>F541-IF(N541="",0,N541)</f>
        <v/>
      </c>
      <c r="P541" s="19" t="inlineStr">
        <is>
          <t>ja</t>
        </is>
      </c>
      <c r="Q541" s="19" t="n"/>
      <c r="R541" s="21" t="n"/>
      <c r="S541" s="24" t="n">
        <v>20</v>
      </c>
      <c r="T541" s="19" t="inlineStr">
        <is>
          <t>Fix</t>
        </is>
      </c>
      <c r="U541" s="25" t="inlineStr">
        <is>
          <t>offen</t>
        </is>
      </c>
      <c r="V541" s="22">
        <f>O541*S541</f>
        <v/>
      </c>
      <c r="W541" s="16" t="inlineStr">
        <is>
          <t>nur Abholung</t>
        </is>
      </c>
      <c r="X541" s="16" t="inlineStr">
        <is>
          <t>F-670</t>
        </is>
      </c>
      <c r="Y541" s="19" t="inlineStr">
        <is>
          <t>nein</t>
        </is>
      </c>
      <c r="Z541" s="19" t="inlineStr">
        <is>
          <t>verfügbar</t>
        </is>
      </c>
      <c r="AA541" s="19" t="n"/>
      <c r="AB541" s="19" t="n"/>
      <c r="AC541" s="19" t="n"/>
      <c r="AD541" s="19" t="n"/>
      <c r="AE541" s="21" t="n"/>
      <c r="AF541" s="22">
        <f>IF(N541="","",N541*AE541)</f>
        <v/>
      </c>
      <c r="AG541" s="19" t="n"/>
      <c r="AH541" s="19" t="n"/>
      <c r="AI541" s="19" t="n"/>
      <c r="AJ541" s="19" t="n"/>
      <c r="AK541" s="19" t="n"/>
      <c r="AL541" s="19" t="n"/>
      <c r="AM541" s="18" t="n"/>
      <c r="AN541" s="23" t="inlineStr">
        <is>
          <t>Neu aus Word/Fotos vom 12.10.2026. Preis geschätzt.</t>
        </is>
      </c>
    </row>
    <row r="542" ht="98.8" customHeight="1">
      <c r="A542" s="16" t="n"/>
      <c r="B542" s="16" t="inlineStr">
        <is>
          <t>BA04-33</t>
        </is>
      </c>
      <c r="C542" s="16" t="inlineStr">
        <is>
          <t>BA04</t>
        </is>
      </c>
      <c r="D542" s="16" t="inlineStr">
        <is>
          <t>Gruppenraum</t>
        </is>
      </c>
      <c r="E542" s="16" t="inlineStr">
        <is>
          <t>Kugelbahn, Motorikwürfel, 2 Puzzles</t>
        </is>
      </c>
      <c r="F542" s="17" t="n">
        <v>1</v>
      </c>
      <c r="G542" s="18" t="inlineStr">
        <is>
          <t>Holz-Kugelbahn mit Bär, großer Motorikwürfel, Puzzle „Coco der Tukan“ (Djeco) und 20 Holzbilderwürfel (Eichhorn).</t>
        </is>
      </c>
      <c r="H542" s="16" t="inlineStr">
        <is>
          <t>Spielzeug</t>
        </is>
      </c>
      <c r="I542" s="16" t="n"/>
      <c r="J542" s="16" t="inlineStr">
        <is>
          <t>C</t>
        </is>
      </c>
      <c r="K542" s="16" t="inlineStr">
        <is>
          <t>Set</t>
        </is>
      </c>
      <c r="L542" s="19" t="n"/>
      <c r="M542" s="16" t="inlineStr">
        <is>
          <t>gebraucht</t>
        </is>
      </c>
      <c r="N542" s="17" t="n"/>
      <c r="O542" s="20">
        <f>F542-IF(N542="",0,N542)</f>
        <v/>
      </c>
      <c r="P542" s="19" t="inlineStr">
        <is>
          <t>ja</t>
        </is>
      </c>
      <c r="Q542" s="19" t="n"/>
      <c r="R542" s="21" t="n"/>
      <c r="S542" s="24" t="n">
        <v>20</v>
      </c>
      <c r="T542" s="19" t="inlineStr">
        <is>
          <t>Fix</t>
        </is>
      </c>
      <c r="U542" s="25" t="inlineStr">
        <is>
          <t>offen</t>
        </is>
      </c>
      <c r="V542" s="22">
        <f>O542*S542</f>
        <v/>
      </c>
      <c r="W542" s="16" t="inlineStr">
        <is>
          <t>nur Abholung</t>
        </is>
      </c>
      <c r="X542" s="16" t="inlineStr">
        <is>
          <t>F-671</t>
        </is>
      </c>
      <c r="Y542" s="19" t="inlineStr">
        <is>
          <t>nein</t>
        </is>
      </c>
      <c r="Z542" s="19" t="inlineStr">
        <is>
          <t>verfügbar</t>
        </is>
      </c>
      <c r="AA542" s="19" t="n"/>
      <c r="AB542" s="19" t="n"/>
      <c r="AC542" s="19" t="n"/>
      <c r="AD542" s="19" t="n"/>
      <c r="AE542" s="21" t="n"/>
      <c r="AF542" s="22">
        <f>IF(N542="","",N542*AE542)</f>
        <v/>
      </c>
      <c r="AG542" s="19" t="n"/>
      <c r="AH542" s="19" t="n"/>
      <c r="AI542" s="19" t="n"/>
      <c r="AJ542" s="19" t="n"/>
      <c r="AK542" s="19" t="n"/>
      <c r="AL542" s="19" t="n"/>
      <c r="AM542" s="18" t="n"/>
      <c r="AN542" s="23" t="inlineStr">
        <is>
          <t>Neu aus Word/Fotos vom 12.10.2026. Preis geschätzt.</t>
        </is>
      </c>
    </row>
    <row r="543" ht="98.8" customHeight="1">
      <c r="A543" s="16" t="n"/>
      <c r="B543" s="16" t="inlineStr">
        <is>
          <t>BA04-34</t>
        </is>
      </c>
      <c r="C543" s="16" t="inlineStr">
        <is>
          <t>BA04</t>
        </is>
      </c>
      <c r="D543" s="16" t="inlineStr">
        <is>
          <t>Gruppenraum</t>
        </is>
      </c>
      <c r="E543" s="16" t="inlineStr">
        <is>
          <t>Steckspiele, 5-teilig</t>
        </is>
      </c>
      <c r="F543" s="17" t="n">
        <v>1</v>
      </c>
      <c r="G543" s="18" t="inlineStr">
        <is>
          <t>Zwei Holz-Steckbretter (Kühe, Fahrzeuge), Steckmosaik mit Vorlagen, Dose Steckblumen und Fädelbrett aus Holz.</t>
        </is>
      </c>
      <c r="H543" s="16" t="inlineStr">
        <is>
          <t>Spielzeug</t>
        </is>
      </c>
      <c r="I543" s="16" t="n"/>
      <c r="J543" s="16" t="inlineStr">
        <is>
          <t>C</t>
        </is>
      </c>
      <c r="K543" s="16" t="inlineStr">
        <is>
          <t>Set</t>
        </is>
      </c>
      <c r="L543" s="19" t="n"/>
      <c r="M543" s="16" t="inlineStr">
        <is>
          <t>gebraucht</t>
        </is>
      </c>
      <c r="N543" s="17" t="n"/>
      <c r="O543" s="20">
        <f>F543-IF(N543="",0,N543)</f>
        <v/>
      </c>
      <c r="P543" s="19" t="inlineStr">
        <is>
          <t>ja</t>
        </is>
      </c>
      <c r="Q543" s="19" t="n"/>
      <c r="R543" s="21" t="n"/>
      <c r="S543" s="24" t="n">
        <v>15</v>
      </c>
      <c r="T543" s="19" t="inlineStr">
        <is>
          <t>Fix</t>
        </is>
      </c>
      <c r="U543" s="25" t="inlineStr">
        <is>
          <t>offen</t>
        </is>
      </c>
      <c r="V543" s="22">
        <f>O543*S543</f>
        <v/>
      </c>
      <c r="W543" s="16" t="inlineStr">
        <is>
          <t>nur Abholung</t>
        </is>
      </c>
      <c r="X543" s="16" t="inlineStr">
        <is>
          <t>F-672</t>
        </is>
      </c>
      <c r="Y543" s="19" t="inlineStr">
        <is>
          <t>nein</t>
        </is>
      </c>
      <c r="Z543" s="19" t="inlineStr">
        <is>
          <t>verfügbar</t>
        </is>
      </c>
      <c r="AA543" s="19" t="n"/>
      <c r="AB543" s="19" t="n"/>
      <c r="AC543" s="19" t="n"/>
      <c r="AD543" s="19" t="n"/>
      <c r="AE543" s="21" t="n"/>
      <c r="AF543" s="22">
        <f>IF(N543="","",N543*AE543)</f>
        <v/>
      </c>
      <c r="AG543" s="19" t="n"/>
      <c r="AH543" s="19" t="n"/>
      <c r="AI543" s="19" t="n"/>
      <c r="AJ543" s="19" t="n"/>
      <c r="AK543" s="19" t="n"/>
      <c r="AL543" s="19" t="n"/>
      <c r="AM543" s="18" t="n"/>
      <c r="AN543" s="23" t="inlineStr">
        <is>
          <t>Neu aus Word/Fotos vom 12.10.2026. Preis geschätzt.</t>
        </is>
      </c>
    </row>
    <row r="544" ht="98.8" customHeight="1">
      <c r="A544" s="16" t="n"/>
      <c r="B544" s="16" t="inlineStr">
        <is>
          <t>BA04-35</t>
        </is>
      </c>
      <c r="C544" s="16" t="inlineStr">
        <is>
          <t>BA04</t>
        </is>
      </c>
      <c r="D544" s="16" t="inlineStr">
        <is>
          <t>Gruppenraum</t>
        </is>
      </c>
      <c r="E544" s="16" t="inlineStr">
        <is>
          <t>5 Puzzles, Abakus, Tic-Tac-Toe, Sams</t>
        </is>
      </c>
      <c r="F544" s="17" t="n">
        <v>1</v>
      </c>
      <c r="G544" s="18" t="inlineStr">
        <is>
          <t>5 Puzzles für 4 bis 6 Jahre, Abakus, Tic-Tac-Toe aus Holz und „Alles vom Sams“.</t>
        </is>
      </c>
      <c r="H544" s="16" t="inlineStr">
        <is>
          <t>Spielzeug</t>
        </is>
      </c>
      <c r="I544" s="16" t="n"/>
      <c r="J544" s="16" t="inlineStr">
        <is>
          <t>C</t>
        </is>
      </c>
      <c r="K544" s="16" t="inlineStr">
        <is>
          <t>Set</t>
        </is>
      </c>
      <c r="L544" s="19" t="n"/>
      <c r="M544" s="16" t="inlineStr">
        <is>
          <t>gut</t>
        </is>
      </c>
      <c r="N544" s="17" t="n"/>
      <c r="O544" s="20">
        <f>F544-IF(N544="",0,N544)</f>
        <v/>
      </c>
      <c r="P544" s="19" t="inlineStr">
        <is>
          <t>ja</t>
        </is>
      </c>
      <c r="Q544" s="19" t="n"/>
      <c r="R544" s="21" t="n"/>
      <c r="S544" s="24" t="n">
        <v>12</v>
      </c>
      <c r="T544" s="19" t="inlineStr">
        <is>
          <t>Fix</t>
        </is>
      </c>
      <c r="U544" s="25" t="inlineStr">
        <is>
          <t>offen</t>
        </is>
      </c>
      <c r="V544" s="22">
        <f>O544*S544</f>
        <v/>
      </c>
      <c r="W544" s="16" t="inlineStr">
        <is>
          <t>nur Abholung</t>
        </is>
      </c>
      <c r="X544" s="16" t="inlineStr">
        <is>
          <t>F-673</t>
        </is>
      </c>
      <c r="Y544" s="19" t="inlineStr">
        <is>
          <t>nein</t>
        </is>
      </c>
      <c r="Z544" s="19" t="inlineStr">
        <is>
          <t>verfügbar</t>
        </is>
      </c>
      <c r="AA544" s="19" t="n"/>
      <c r="AB544" s="19" t="n"/>
      <c r="AC544" s="19" t="n"/>
      <c r="AD544" s="19" t="n"/>
      <c r="AE544" s="21" t="n"/>
      <c r="AF544" s="22">
        <f>IF(N544="","",N544*AE544)</f>
        <v/>
      </c>
      <c r="AG544" s="19" t="n"/>
      <c r="AH544" s="19" t="n"/>
      <c r="AI544" s="19" t="n"/>
      <c r="AJ544" s="19" t="n"/>
      <c r="AK544" s="19" t="n"/>
      <c r="AL544" s="19" t="n"/>
      <c r="AM544" s="18" t="n"/>
      <c r="AN544" s="23" t="inlineStr">
        <is>
          <t>Neu aus Word/Fotos vom 12.10.2026. Preis geschätzt.</t>
        </is>
      </c>
    </row>
    <row r="545" ht="98.8" customHeight="1">
      <c r="A545" s="16" t="n"/>
      <c r="B545" s="16" t="inlineStr">
        <is>
          <t>BA04-36</t>
        </is>
      </c>
      <c r="C545" s="16" t="inlineStr">
        <is>
          <t>BA04</t>
        </is>
      </c>
      <c r="D545" s="16" t="inlineStr">
        <is>
          <t>Gruppenraum</t>
        </is>
      </c>
      <c r="E545" s="16" t="inlineStr">
        <is>
          <t>Spielzeug-Set, 5-teilig</t>
        </is>
      </c>
      <c r="F545" s="17" t="n">
        <v>1</v>
      </c>
      <c r="G545" s="18" t="inlineStr">
        <is>
          <t>Werkbank-Box mit Zahnrädern, Stoffkorb mit Holzbauteilen, Farbsortierspiel, Holz-Fädelset „Anziehen“ und Legespiel aus Holz.</t>
        </is>
      </c>
      <c r="H545" s="16" t="inlineStr">
        <is>
          <t>Spielzeug</t>
        </is>
      </c>
      <c r="I545" s="16" t="n"/>
      <c r="J545" s="16" t="inlineStr">
        <is>
          <t>C</t>
        </is>
      </c>
      <c r="K545" s="16" t="inlineStr">
        <is>
          <t>Set</t>
        </is>
      </c>
      <c r="L545" s="19" t="n"/>
      <c r="M545" s="16" t="inlineStr">
        <is>
          <t>gut</t>
        </is>
      </c>
      <c r="N545" s="17" t="n"/>
      <c r="O545" s="20">
        <f>F545-IF(N545="",0,N545)</f>
        <v/>
      </c>
      <c r="P545" s="19" t="inlineStr">
        <is>
          <t>ja</t>
        </is>
      </c>
      <c r="Q545" s="19" t="n"/>
      <c r="R545" s="21" t="n"/>
      <c r="S545" s="24" t="n">
        <v>15</v>
      </c>
      <c r="T545" s="19" t="inlineStr">
        <is>
          <t>Fix</t>
        </is>
      </c>
      <c r="U545" s="25" t="inlineStr">
        <is>
          <t>offen</t>
        </is>
      </c>
      <c r="V545" s="22">
        <f>O545*S545</f>
        <v/>
      </c>
      <c r="W545" s="16" t="inlineStr">
        <is>
          <t>nur Abholung</t>
        </is>
      </c>
      <c r="X545" s="16" t="inlineStr">
        <is>
          <t>F-674</t>
        </is>
      </c>
      <c r="Y545" s="19" t="inlineStr">
        <is>
          <t>nein</t>
        </is>
      </c>
      <c r="Z545" s="19" t="inlineStr">
        <is>
          <t>verfügbar</t>
        </is>
      </c>
      <c r="AA545" s="19" t="n"/>
      <c r="AB545" s="19" t="n"/>
      <c r="AC545" s="19" t="n"/>
      <c r="AD545" s="19" t="n"/>
      <c r="AE545" s="21" t="n"/>
      <c r="AF545" s="22">
        <f>IF(N545="","",N545*AE545)</f>
        <v/>
      </c>
      <c r="AG545" s="19" t="n"/>
      <c r="AH545" s="19" t="n"/>
      <c r="AI545" s="19" t="n"/>
      <c r="AJ545" s="19" t="n"/>
      <c r="AK545" s="19" t="n"/>
      <c r="AL545" s="19" t="n"/>
      <c r="AM545" s="18" t="n"/>
      <c r="AN545" s="23" t="inlineStr">
        <is>
          <t>Neu aus Word/Fotos vom 12.10.2026. Preis geschätzt.</t>
        </is>
      </c>
    </row>
    <row r="546" ht="98.8" customHeight="1">
      <c r="A546" s="16" t="n"/>
      <c r="B546" s="16" t="inlineStr">
        <is>
          <t>BA04-37</t>
        </is>
      </c>
      <c r="C546" s="16" t="inlineStr">
        <is>
          <t>BA04</t>
        </is>
      </c>
      <c r="D546" s="16" t="inlineStr">
        <is>
          <t>Gruppenraum</t>
        </is>
      </c>
      <c r="E546" s="16" t="inlineStr">
        <is>
          <t>tiptoi mit Stift und Puzzle</t>
        </is>
      </c>
      <c r="F546" s="17" t="n">
        <v>1</v>
      </c>
      <c r="G546" s="18" t="inlineStr">
        <is>
          <t>tiptoi-Stift mit Spiel und Buch (Ravensburger) sowie ein separates Puzzle (Frozen, 108 Teile).</t>
        </is>
      </c>
      <c r="H546" s="16" t="inlineStr">
        <is>
          <t>Spielzeug</t>
        </is>
      </c>
      <c r="I546" s="16" t="n"/>
      <c r="J546" s="16" t="inlineStr">
        <is>
          <t>C</t>
        </is>
      </c>
      <c r="K546" s="16" t="inlineStr">
        <is>
          <t>Set</t>
        </is>
      </c>
      <c r="L546" s="19" t="n"/>
      <c r="M546" s="16" t="inlineStr">
        <is>
          <t>gut</t>
        </is>
      </c>
      <c r="N546" s="17" t="n"/>
      <c r="O546" s="20">
        <f>F546-IF(N546="",0,N546)</f>
        <v/>
      </c>
      <c r="P546" s="19" t="inlineStr">
        <is>
          <t>ja</t>
        </is>
      </c>
      <c r="Q546" s="19" t="n"/>
      <c r="R546" s="21" t="n"/>
      <c r="S546" s="24" t="n">
        <v>20</v>
      </c>
      <c r="T546" s="19" t="inlineStr">
        <is>
          <t>Fix</t>
        </is>
      </c>
      <c r="U546" s="25" t="inlineStr">
        <is>
          <t>offen</t>
        </is>
      </c>
      <c r="V546" s="22">
        <f>O546*S546</f>
        <v/>
      </c>
      <c r="W546" s="16" t="inlineStr">
        <is>
          <t>nur Abholung</t>
        </is>
      </c>
      <c r="X546" s="16" t="inlineStr">
        <is>
          <t>F-675</t>
        </is>
      </c>
      <c r="Y546" s="19" t="inlineStr">
        <is>
          <t>nein</t>
        </is>
      </c>
      <c r="Z546" s="19" t="inlineStr">
        <is>
          <t>verfügbar</t>
        </is>
      </c>
      <c r="AA546" s="19" t="n"/>
      <c r="AB546" s="19" t="n"/>
      <c r="AC546" s="19" t="n"/>
      <c r="AD546" s="19" t="n"/>
      <c r="AE546" s="21" t="n"/>
      <c r="AF546" s="22">
        <f>IF(N546="","",N546*AE546)</f>
        <v/>
      </c>
      <c r="AG546" s="19" t="n"/>
      <c r="AH546" s="19" t="n"/>
      <c r="AI546" s="19" t="n"/>
      <c r="AJ546" s="19" t="n"/>
      <c r="AK546" s="19" t="n"/>
      <c r="AL546" s="19" t="n"/>
      <c r="AM546" s="18" t="n"/>
      <c r="AN546" s="23" t="inlineStr">
        <is>
          <t>Neu aus Word/Fotos vom 12.10.2026. Preis geschätzt.</t>
        </is>
      </c>
    </row>
    <row r="547" ht="98.8" customHeight="1">
      <c r="A547" s="16" t="n"/>
      <c r="B547" s="16" t="inlineStr">
        <is>
          <t>BA04-38</t>
        </is>
      </c>
      <c r="C547" s="16" t="inlineStr">
        <is>
          <t>BA04</t>
        </is>
      </c>
      <c r="D547" s="16" t="inlineStr">
        <is>
          <t>Gruppenraum</t>
        </is>
      </c>
      <c r="E547" s="16" t="inlineStr">
        <is>
          <t>Bibi-Blocksberg-Puzzle, 4 Spiele, Buchstaben</t>
        </is>
      </c>
      <c r="F547" s="17" t="n">
        <v>1</v>
      </c>
      <c r="G547" s="18" t="inlineStr">
        <is>
          <t>Bibi-Blocksberg-Puzzle in der Metalldose, 4 Spiele (u. a. Kniffel, „E wie Elefant“, Stapelspiel) und Buchstaben-Set aus Holz.</t>
        </is>
      </c>
      <c r="H547" s="16" t="inlineStr">
        <is>
          <t>Spielzeug</t>
        </is>
      </c>
      <c r="I547" s="16" t="n"/>
      <c r="J547" s="16" t="inlineStr">
        <is>
          <t>C</t>
        </is>
      </c>
      <c r="K547" s="16" t="inlineStr">
        <is>
          <t>Set</t>
        </is>
      </c>
      <c r="L547" s="19" t="n"/>
      <c r="M547" s="16" t="inlineStr">
        <is>
          <t>gut</t>
        </is>
      </c>
      <c r="N547" s="17" t="n"/>
      <c r="O547" s="20">
        <f>F547-IF(N547="",0,N547)</f>
        <v/>
      </c>
      <c r="P547" s="19" t="inlineStr">
        <is>
          <t>ja</t>
        </is>
      </c>
      <c r="Q547" s="19" t="n"/>
      <c r="R547" s="21" t="n"/>
      <c r="S547" s="24" t="n">
        <v>12</v>
      </c>
      <c r="T547" s="19" t="inlineStr">
        <is>
          <t>Fix</t>
        </is>
      </c>
      <c r="U547" s="25" t="inlineStr">
        <is>
          <t>offen</t>
        </is>
      </c>
      <c r="V547" s="22">
        <f>O547*S547</f>
        <v/>
      </c>
      <c r="W547" s="16" t="inlineStr">
        <is>
          <t>nur Abholung</t>
        </is>
      </c>
      <c r="X547" s="16" t="inlineStr">
        <is>
          <t>F-676</t>
        </is>
      </c>
      <c r="Y547" s="19" t="inlineStr">
        <is>
          <t>nein</t>
        </is>
      </c>
      <c r="Z547" s="19" t="inlineStr">
        <is>
          <t>verfügbar</t>
        </is>
      </c>
      <c r="AA547" s="19" t="n"/>
      <c r="AB547" s="19" t="n"/>
      <c r="AC547" s="19" t="n"/>
      <c r="AD547" s="19" t="n"/>
      <c r="AE547" s="21" t="n"/>
      <c r="AF547" s="22">
        <f>IF(N547="","",N547*AE547)</f>
        <v/>
      </c>
      <c r="AG547" s="19" t="n"/>
      <c r="AH547" s="19" t="n"/>
      <c r="AI547" s="19" t="n"/>
      <c r="AJ547" s="19" t="n"/>
      <c r="AK547" s="19" t="n"/>
      <c r="AL547" s="19" t="n"/>
      <c r="AM547" s="18" t="n"/>
      <c r="AN547" s="23" t="inlineStr">
        <is>
          <t>Neu aus Word/Fotos vom 12.10.2026. Preis geschätzt.</t>
        </is>
      </c>
    </row>
    <row r="548" ht="98.8" customHeight="1">
      <c r="A548" s="16" t="n"/>
      <c r="B548" s="16" t="inlineStr">
        <is>
          <t>BA04-39</t>
        </is>
      </c>
      <c r="C548" s="16" t="inlineStr">
        <is>
          <t>BA04</t>
        </is>
      </c>
      <c r="D548" s="16" t="inlineStr">
        <is>
          <t>Gruppenraum</t>
        </is>
      </c>
      <c r="E548" s="16" t="inlineStr">
        <is>
          <t>Lesen lernen: 2 Spiele, 2 Puzzles, 3 Bücher</t>
        </is>
      </c>
      <c r="F548" s="17" t="n">
        <v>1</v>
      </c>
      <c r="G548" s="18" t="inlineStr">
        <is>
          <t>2 Spiele „spielend lernen“ (Lesen, Das ABC), 2 Puzzles (100 und 200 Teile) und 3 Bücher „Wieso? Weshalb? Warum?“.</t>
        </is>
      </c>
      <c r="H548" s="16" t="inlineStr">
        <is>
          <t>Spielzeug</t>
        </is>
      </c>
      <c r="I548" s="16" t="n"/>
      <c r="J548" s="16" t="inlineStr">
        <is>
          <t>C</t>
        </is>
      </c>
      <c r="K548" s="16" t="inlineStr">
        <is>
          <t>Set</t>
        </is>
      </c>
      <c r="L548" s="19" t="n"/>
      <c r="M548" s="16" t="inlineStr">
        <is>
          <t>gut</t>
        </is>
      </c>
      <c r="N548" s="17" t="n"/>
      <c r="O548" s="20">
        <f>F548-IF(N548="",0,N548)</f>
        <v/>
      </c>
      <c r="P548" s="19" t="inlineStr">
        <is>
          <t>ja</t>
        </is>
      </c>
      <c r="Q548" s="19" t="n"/>
      <c r="R548" s="21" t="n"/>
      <c r="S548" s="24" t="n">
        <v>10</v>
      </c>
      <c r="T548" s="19" t="inlineStr">
        <is>
          <t>Fix</t>
        </is>
      </c>
      <c r="U548" s="25" t="inlineStr">
        <is>
          <t>offen</t>
        </is>
      </c>
      <c r="V548" s="22">
        <f>O548*S548</f>
        <v/>
      </c>
      <c r="W548" s="16" t="inlineStr">
        <is>
          <t>nur Abholung</t>
        </is>
      </c>
      <c r="X548" s="16" t="inlineStr">
        <is>
          <t>F-677</t>
        </is>
      </c>
      <c r="Y548" s="19" t="inlineStr">
        <is>
          <t>nein</t>
        </is>
      </c>
      <c r="Z548" s="19" t="inlineStr">
        <is>
          <t>verfügbar</t>
        </is>
      </c>
      <c r="AA548" s="19" t="n"/>
      <c r="AB548" s="19" t="n"/>
      <c r="AC548" s="19" t="n"/>
      <c r="AD548" s="19" t="n"/>
      <c r="AE548" s="21" t="n"/>
      <c r="AF548" s="22">
        <f>IF(N548="","",N548*AE548)</f>
        <v/>
      </c>
      <c r="AG548" s="19" t="n"/>
      <c r="AH548" s="19" t="n"/>
      <c r="AI548" s="19" t="n"/>
      <c r="AJ548" s="19" t="n"/>
      <c r="AK548" s="19" t="n"/>
      <c r="AL548" s="19" t="n"/>
      <c r="AM548" s="18" t="n"/>
      <c r="AN548" s="23" t="inlineStr">
        <is>
          <t>Neu aus Word/Fotos vom 12.10.2026. Preis geschätzt.</t>
        </is>
      </c>
    </row>
    <row r="549" ht="98.8" customHeight="1">
      <c r="A549" s="16" t="n"/>
      <c r="B549" s="16" t="inlineStr">
        <is>
          <t>BA04-40</t>
        </is>
      </c>
      <c r="C549" s="16" t="inlineStr">
        <is>
          <t>BA04</t>
        </is>
      </c>
      <c r="D549" s="16" t="inlineStr">
        <is>
          <t>Gruppenraum</t>
        </is>
      </c>
      <c r="E549" s="16" t="inlineStr">
        <is>
          <t>Holzeisenbahn im Rattankorb</t>
        </is>
      </c>
      <c r="F549" s="17" t="n">
        <v>1</v>
      </c>
      <c r="G549" s="18" t="inlineStr">
        <is>
          <t>Holzspielzeug-Set im Rattankorb: diverse Holzschienen (81 Teile), 4 Verkehrszeichen und 10 Holzfahrzeuge.</t>
        </is>
      </c>
      <c r="H549" s="16" t="inlineStr">
        <is>
          <t>Spielzeug</t>
        </is>
      </c>
      <c r="I549" s="16" t="n"/>
      <c r="J549" s="16" t="inlineStr">
        <is>
          <t>C</t>
        </is>
      </c>
      <c r="K549" s="16" t="inlineStr">
        <is>
          <t>Set</t>
        </is>
      </c>
      <c r="L549" s="19" t="n"/>
      <c r="M549" s="16" t="inlineStr">
        <is>
          <t>gut</t>
        </is>
      </c>
      <c r="N549" s="17" t="n"/>
      <c r="O549" s="20">
        <f>F549-IF(N549="",0,N549)</f>
        <v/>
      </c>
      <c r="P549" s="19" t="inlineStr">
        <is>
          <t>ja</t>
        </is>
      </c>
      <c r="Q549" s="19" t="n"/>
      <c r="R549" s="21" t="n"/>
      <c r="S549" s="24" t="n">
        <v>25</v>
      </c>
      <c r="T549" s="19" t="inlineStr">
        <is>
          <t>Fix</t>
        </is>
      </c>
      <c r="U549" s="25" t="inlineStr">
        <is>
          <t>offen</t>
        </is>
      </c>
      <c r="V549" s="22">
        <f>O549*S549</f>
        <v/>
      </c>
      <c r="W549" s="16" t="inlineStr">
        <is>
          <t>nur Abholung</t>
        </is>
      </c>
      <c r="X549" s="16" t="inlineStr">
        <is>
          <t>F-678</t>
        </is>
      </c>
      <c r="Y549" s="19" t="inlineStr">
        <is>
          <t>nein</t>
        </is>
      </c>
      <c r="Z549" s="19" t="inlineStr">
        <is>
          <t>verfügbar</t>
        </is>
      </c>
      <c r="AA549" s="19" t="n"/>
      <c r="AB549" s="19" t="n"/>
      <c r="AC549" s="19" t="n"/>
      <c r="AD549" s="19" t="n"/>
      <c r="AE549" s="21" t="n"/>
      <c r="AF549" s="22">
        <f>IF(N549="","",N549*AE549)</f>
        <v/>
      </c>
      <c r="AG549" s="19" t="n"/>
      <c r="AH549" s="19" t="n"/>
      <c r="AI549" s="19" t="n"/>
      <c r="AJ549" s="19" t="n"/>
      <c r="AK549" s="19" t="n"/>
      <c r="AL549" s="19" t="n"/>
      <c r="AM549" s="18" t="n"/>
      <c r="AN549" s="23" t="inlineStr">
        <is>
          <t>Neu aus Word/Fotos vom 12.10.2026. Preis geschätzt.</t>
        </is>
      </c>
    </row>
    <row r="550" ht="98.8" customHeight="1">
      <c r="A550" s="16" t="n"/>
      <c r="B550" s="16" t="inlineStr">
        <is>
          <t>BA04-41</t>
        </is>
      </c>
      <c r="C550" s="16" t="inlineStr">
        <is>
          <t>BA04</t>
        </is>
      </c>
      <c r="D550" s="16" t="inlineStr">
        <is>
          <t>Gruppenraum</t>
        </is>
      </c>
      <c r="E550" s="16" t="inlineStr">
        <is>
          <t>Baumscheiben und Baumsteine</t>
        </is>
      </c>
      <c r="F550" s="17" t="n">
        <v>1</v>
      </c>
      <c r="G550" s="18" t="inlineStr">
        <is>
          <t>Holzspielzeug aus Naturholz: 20 dünne und 15 dicke Baumscheiben, Äste und Baumsteine (36 Teile).</t>
        </is>
      </c>
      <c r="H550" s="16" t="inlineStr">
        <is>
          <t>Spielzeug</t>
        </is>
      </c>
      <c r="I550" s="16" t="n"/>
      <c r="J550" s="16" t="inlineStr">
        <is>
          <t>C</t>
        </is>
      </c>
      <c r="K550" s="16" t="inlineStr">
        <is>
          <t>Set</t>
        </is>
      </c>
      <c r="L550" s="19" t="n"/>
      <c r="M550" s="16" t="inlineStr">
        <is>
          <t>gebraucht</t>
        </is>
      </c>
      <c r="N550" s="17" t="n"/>
      <c r="O550" s="20">
        <f>F550-IF(N550="",0,N550)</f>
        <v/>
      </c>
      <c r="P550" s="19" t="inlineStr">
        <is>
          <t>ja</t>
        </is>
      </c>
      <c r="Q550" s="19" t="n"/>
      <c r="R550" s="21" t="n"/>
      <c r="S550" s="24" t="n">
        <v>15</v>
      </c>
      <c r="T550" s="19" t="inlineStr">
        <is>
          <t>Fix</t>
        </is>
      </c>
      <c r="U550" s="25" t="inlineStr">
        <is>
          <t>offen</t>
        </is>
      </c>
      <c r="V550" s="22">
        <f>O550*S550</f>
        <v/>
      </c>
      <c r="W550" s="16" t="inlineStr">
        <is>
          <t>nur Abholung</t>
        </is>
      </c>
      <c r="X550" s="16" t="n"/>
      <c r="Y550" s="19" t="inlineStr">
        <is>
          <t>nein</t>
        </is>
      </c>
      <c r="Z550" s="19" t="inlineStr">
        <is>
          <t>verfügbar</t>
        </is>
      </c>
      <c r="AA550" s="19" t="n"/>
      <c r="AB550" s="19" t="n"/>
      <c r="AC550" s="19" t="n"/>
      <c r="AD550" s="19" t="n"/>
      <c r="AE550" s="21" t="n"/>
      <c r="AF550" s="22">
        <f>IF(N550="","",N550*AE550)</f>
        <v/>
      </c>
      <c r="AG550" s="19" t="n"/>
      <c r="AH550" s="19" t="n"/>
      <c r="AI550" s="19" t="n"/>
      <c r="AJ550" s="19" t="n"/>
      <c r="AK550" s="19" t="n"/>
      <c r="AL550" s="19" t="n"/>
      <c r="AM550" s="18" t="n"/>
      <c r="AN550" s="23" t="inlineStr">
        <is>
          <t>OFFEN: Foto folgt. Neu aus Word/Fotos vom 12.10.2026. Preis geschätzt.</t>
        </is>
      </c>
    </row>
    <row r="551" ht="98.8" customHeight="1">
      <c r="A551" s="16" t="n"/>
      <c r="B551" s="16" t="inlineStr">
        <is>
          <t>BA04-42</t>
        </is>
      </c>
      <c r="C551" s="16" t="inlineStr">
        <is>
          <t>BA04</t>
        </is>
      </c>
      <c r="D551" s="16" t="inlineStr">
        <is>
          <t>Gruppenraum</t>
        </is>
      </c>
      <c r="E551" s="16" t="inlineStr">
        <is>
          <t>Baumklötze und Scheiben</t>
        </is>
      </c>
      <c r="F551" s="17" t="n">
        <v>1</v>
      </c>
      <c r="G551" s="18" t="inlineStr">
        <is>
          <t>32 Baumklötze und 6 Baumscheiben aus Naturholz.</t>
        </is>
      </c>
      <c r="H551" s="16" t="inlineStr">
        <is>
          <t>Spielzeug</t>
        </is>
      </c>
      <c r="I551" s="16" t="n"/>
      <c r="J551" s="16" t="inlineStr">
        <is>
          <t>C</t>
        </is>
      </c>
      <c r="K551" s="16" t="inlineStr">
        <is>
          <t>Set</t>
        </is>
      </c>
      <c r="L551" s="19" t="n"/>
      <c r="M551" s="16" t="inlineStr">
        <is>
          <t>gebraucht</t>
        </is>
      </c>
      <c r="N551" s="17" t="n"/>
      <c r="O551" s="20">
        <f>F551-IF(N551="",0,N551)</f>
        <v/>
      </c>
      <c r="P551" s="19" t="inlineStr">
        <is>
          <t>ja</t>
        </is>
      </c>
      <c r="Q551" s="19" t="n"/>
      <c r="R551" s="21" t="n"/>
      <c r="S551" s="24" t="n">
        <v>12</v>
      </c>
      <c r="T551" s="19" t="inlineStr">
        <is>
          <t>Fix</t>
        </is>
      </c>
      <c r="U551" s="25" t="inlineStr">
        <is>
          <t>offen</t>
        </is>
      </c>
      <c r="V551" s="22">
        <f>O551*S551</f>
        <v/>
      </c>
      <c r="W551" s="16" t="inlineStr">
        <is>
          <t>nur Abholung</t>
        </is>
      </c>
      <c r="X551" s="16" t="n"/>
      <c r="Y551" s="19" t="inlineStr">
        <is>
          <t>nein</t>
        </is>
      </c>
      <c r="Z551" s="19" t="inlineStr">
        <is>
          <t>verfügbar</t>
        </is>
      </c>
      <c r="AA551" s="19" t="n"/>
      <c r="AB551" s="19" t="n"/>
      <c r="AC551" s="19" t="n"/>
      <c r="AD551" s="19" t="n"/>
      <c r="AE551" s="21" t="n"/>
      <c r="AF551" s="22">
        <f>IF(N551="","",N551*AE551)</f>
        <v/>
      </c>
      <c r="AG551" s="19" t="n"/>
      <c r="AH551" s="19" t="n"/>
      <c r="AI551" s="19" t="n"/>
      <c r="AJ551" s="19" t="n"/>
      <c r="AK551" s="19" t="n"/>
      <c r="AL551" s="19" t="n"/>
      <c r="AM551" s="18" t="n"/>
      <c r="AN551" s="23" t="inlineStr">
        <is>
          <t>OFFEN: Foto folgt. Neu aus Word/Fotos vom 12.10.2026. Preis geschätzt.</t>
        </is>
      </c>
    </row>
    <row r="552" ht="98.8" customHeight="1">
      <c r="A552" s="16" t="n"/>
      <c r="B552" s="16" t="inlineStr">
        <is>
          <t>BA04-43</t>
        </is>
      </c>
      <c r="C552" s="16" t="inlineStr">
        <is>
          <t>BA04</t>
        </is>
      </c>
      <c r="D552" s="16" t="inlineStr">
        <is>
          <t>Gruppenraum</t>
        </is>
      </c>
      <c r="E552" s="16" t="inlineStr">
        <is>
          <t>Bauklötze in Tasche, ca. 200 Stück</t>
        </is>
      </c>
      <c r="F552" s="17" t="n">
        <v>1</v>
      </c>
      <c r="G552" s="18" t="inlineStr">
        <is>
          <t>Ca. 200 Bauklötze aus Buche in einer Stofftasche.</t>
        </is>
      </c>
      <c r="H552" s="16" t="inlineStr">
        <is>
          <t>Spielzeug</t>
        </is>
      </c>
      <c r="I552" s="16" t="n"/>
      <c r="J552" s="16" t="inlineStr">
        <is>
          <t>C</t>
        </is>
      </c>
      <c r="K552" s="16" t="inlineStr">
        <is>
          <t>Set</t>
        </is>
      </c>
      <c r="L552" s="19" t="n"/>
      <c r="M552" s="16" t="inlineStr">
        <is>
          <t>gebraucht</t>
        </is>
      </c>
      <c r="N552" s="17" t="n"/>
      <c r="O552" s="20">
        <f>F552-IF(N552="",0,N552)</f>
        <v/>
      </c>
      <c r="P552" s="19" t="inlineStr">
        <is>
          <t>ja</t>
        </is>
      </c>
      <c r="Q552" s="19" t="n"/>
      <c r="R552" s="21" t="n"/>
      <c r="S552" s="24" t="n">
        <v>20</v>
      </c>
      <c r="T552" s="19" t="inlineStr">
        <is>
          <t>Fix</t>
        </is>
      </c>
      <c r="U552" s="25" t="inlineStr">
        <is>
          <t>offen</t>
        </is>
      </c>
      <c r="V552" s="22">
        <f>O552*S552</f>
        <v/>
      </c>
      <c r="W552" s="16" t="inlineStr">
        <is>
          <t>nur Abholung</t>
        </is>
      </c>
      <c r="X552" s="16" t="inlineStr">
        <is>
          <t>F-679</t>
        </is>
      </c>
      <c r="Y552" s="19" t="inlineStr">
        <is>
          <t>nein</t>
        </is>
      </c>
      <c r="Z552" s="19" t="inlineStr">
        <is>
          <t>verfügbar</t>
        </is>
      </c>
      <c r="AA552" s="19" t="n"/>
      <c r="AB552" s="19" t="n"/>
      <c r="AC552" s="19" t="n"/>
      <c r="AD552" s="19" t="n"/>
      <c r="AE552" s="21" t="n"/>
      <c r="AF552" s="22">
        <f>IF(N552="","",N552*AE552)</f>
        <v/>
      </c>
      <c r="AG552" s="19" t="n"/>
      <c r="AH552" s="19" t="n"/>
      <c r="AI552" s="19" t="n"/>
      <c r="AJ552" s="19" t="n"/>
      <c r="AK552" s="19" t="n"/>
      <c r="AL552" s="19" t="n"/>
      <c r="AM552" s="18" t="n"/>
      <c r="AN552" s="23" t="inlineStr">
        <is>
          <t>Neu aus Word/Fotos vom 12.10.2026. Preis geschätzt.</t>
        </is>
      </c>
    </row>
    <row r="553" ht="98.8" customHeight="1">
      <c r="A553" s="16" t="n"/>
      <c r="B553" s="16" t="inlineStr">
        <is>
          <t>BA04-44</t>
        </is>
      </c>
      <c r="C553" s="16" t="inlineStr">
        <is>
          <t>BA04</t>
        </is>
      </c>
      <c r="D553" s="16" t="inlineStr">
        <is>
          <t>Gruppenraum</t>
        </is>
      </c>
      <c r="E553" s="16" t="inlineStr">
        <is>
          <t>Bauklötze, 1,5 Taschen</t>
        </is>
      </c>
      <c r="F553" s="17" t="n">
        <v>1</v>
      </c>
      <c r="G553" s="18" t="inlineStr">
        <is>
          <t>Anderthalb Stofftaschen voller Bauklötze aus Buche, verschiedene Formen.</t>
        </is>
      </c>
      <c r="H553" s="16" t="inlineStr">
        <is>
          <t>Spielzeug</t>
        </is>
      </c>
      <c r="I553" s="16" t="n"/>
      <c r="J553" s="16" t="inlineStr">
        <is>
          <t>C</t>
        </is>
      </c>
      <c r="K553" s="16" t="inlineStr">
        <is>
          <t>Set</t>
        </is>
      </c>
      <c r="L553" s="19" t="n"/>
      <c r="M553" s="16" t="inlineStr">
        <is>
          <t>gebraucht</t>
        </is>
      </c>
      <c r="N553" s="17" t="n"/>
      <c r="O553" s="20">
        <f>F553-IF(N553="",0,N553)</f>
        <v/>
      </c>
      <c r="P553" s="19" t="inlineStr">
        <is>
          <t>ja</t>
        </is>
      </c>
      <c r="Q553" s="19" t="n"/>
      <c r="R553" s="21" t="n"/>
      <c r="S553" s="24" t="n">
        <v>25</v>
      </c>
      <c r="T553" s="19" t="inlineStr">
        <is>
          <t>Fix</t>
        </is>
      </c>
      <c r="U553" s="25" t="inlineStr">
        <is>
          <t>offen</t>
        </is>
      </c>
      <c r="V553" s="22">
        <f>O553*S553</f>
        <v/>
      </c>
      <c r="W553" s="16" t="inlineStr">
        <is>
          <t>nur Abholung</t>
        </is>
      </c>
      <c r="X553" s="16" t="inlineStr">
        <is>
          <t>F-680</t>
        </is>
      </c>
      <c r="Y553" s="19" t="inlineStr">
        <is>
          <t>nein</t>
        </is>
      </c>
      <c r="Z553" s="19" t="inlineStr">
        <is>
          <t>verfügbar</t>
        </is>
      </c>
      <c r="AA553" s="19" t="n"/>
      <c r="AB553" s="19" t="n"/>
      <c r="AC553" s="19" t="n"/>
      <c r="AD553" s="19" t="n"/>
      <c r="AE553" s="21" t="n"/>
      <c r="AF553" s="22">
        <f>IF(N553="","",N553*AE553)</f>
        <v/>
      </c>
      <c r="AG553" s="19" t="n"/>
      <c r="AH553" s="19" t="n"/>
      <c r="AI553" s="19" t="n"/>
      <c r="AJ553" s="19" t="n"/>
      <c r="AK553" s="19" t="n"/>
      <c r="AL553" s="19" t="n"/>
      <c r="AM553" s="18" t="n"/>
      <c r="AN553" s="23" t="inlineStr">
        <is>
          <t>Neu aus Word/Fotos vom 12.10.2026. Preis geschätzt.</t>
        </is>
      </c>
    </row>
    <row r="554" ht="98.8" customHeight="1">
      <c r="A554" s="16" t="n"/>
      <c r="B554" s="16" t="inlineStr">
        <is>
          <t>BA04-V01</t>
        </is>
      </c>
      <c r="C554" s="16" t="inlineStr">
        <is>
          <t>BA04</t>
        </is>
      </c>
      <c r="D554" s="16" t="inlineStr">
        <is>
          <t>Gruppenraum</t>
        </is>
      </c>
      <c r="E554" s="16" t="inlineStr">
        <is>
          <t>4 englische Pappbilderbücher</t>
        </is>
      </c>
      <c r="F554" s="17" t="n">
        <v>1</v>
      </c>
      <c r="G554" s="18" t="inlineStr">
        <is>
          <t>Pappbilderbücher „First Words“: 1 2 3, ABC, Toys, Animals.</t>
        </is>
      </c>
      <c r="H554" s="16" t="inlineStr">
        <is>
          <t>zu verschenken</t>
        </is>
      </c>
      <c r="I554" s="16" t="n"/>
      <c r="J554" s="16" t="inlineStr">
        <is>
          <t>C</t>
        </is>
      </c>
      <c r="K554" s="16" t="inlineStr">
        <is>
          <t>Konvolut</t>
        </is>
      </c>
      <c r="L554" s="19" t="n"/>
      <c r="M554" s="16" t="inlineStr">
        <is>
          <t>gebraucht</t>
        </is>
      </c>
      <c r="N554" s="17" t="n"/>
      <c r="O554" s="20">
        <f>F554-IF(N554="",0,N554)</f>
        <v/>
      </c>
      <c r="P554" s="19" t="inlineStr">
        <is>
          <t>ja</t>
        </is>
      </c>
      <c r="Q554" s="19" t="n"/>
      <c r="R554" s="21" t="n"/>
      <c r="S554" s="21" t="n">
        <v>0</v>
      </c>
      <c r="T554" s="19" t="inlineStr">
        <is>
          <t>Fix</t>
        </is>
      </c>
      <c r="U554" s="19" t="inlineStr">
        <is>
          <t>ok</t>
        </is>
      </c>
      <c r="V554" s="22">
        <f>O554*S554</f>
        <v/>
      </c>
      <c r="W554" s="16" t="inlineStr">
        <is>
          <t>nur Abholung</t>
        </is>
      </c>
      <c r="X554" s="16" t="inlineStr">
        <is>
          <t>F-637</t>
        </is>
      </c>
      <c r="Y554" s="19" t="inlineStr">
        <is>
          <t>nein</t>
        </is>
      </c>
      <c r="Z554" s="19" t="inlineStr">
        <is>
          <t>verfügbar</t>
        </is>
      </c>
      <c r="AA554" s="19" t="n"/>
      <c r="AB554" s="19" t="n"/>
      <c r="AC554" s="19" t="n"/>
      <c r="AD554" s="19" t="n"/>
      <c r="AE554" s="21" t="n"/>
      <c r="AF554" s="22">
        <f>IF(N554="","",N554*AE554)</f>
        <v/>
      </c>
      <c r="AG554" s="19" t="n"/>
      <c r="AH554" s="19" t="n"/>
      <c r="AI554" s="19" t="n"/>
      <c r="AJ554" s="19" t="n"/>
      <c r="AK554" s="19" t="n"/>
      <c r="AL554" s="19" t="n"/>
      <c r="AM554" s="18" t="n"/>
      <c r="AN554" s="23" t="inlineStr">
        <is>
          <t>Neu aus Fotos vom 12.10.2026 (ohne Post-it, zu verschenken).</t>
        </is>
      </c>
    </row>
    <row r="555" ht="98.8" customHeight="1">
      <c r="A555" s="16" t="n"/>
      <c r="B555" s="16" t="inlineStr">
        <is>
          <t>BA04-V02</t>
        </is>
      </c>
      <c r="C555" s="16" t="inlineStr">
        <is>
          <t>BA04</t>
        </is>
      </c>
      <c r="D555" s="16" t="inlineStr">
        <is>
          <t>Gruppenraum</t>
        </is>
      </c>
      <c r="E555" s="16" t="inlineStr">
        <is>
          <t>Spiel Halli Galli Junior</t>
        </is>
      </c>
      <c r="F555" s="17" t="n">
        <v>1</v>
      </c>
      <c r="G555" s="18" t="inlineStr">
        <is>
          <t>Halli Galli Junior (Amigo), Karton beschädigt.</t>
        </is>
      </c>
      <c r="H555" s="16" t="inlineStr">
        <is>
          <t>zu verschenken</t>
        </is>
      </c>
      <c r="I555" s="16" t="n"/>
      <c r="J555" s="16" t="inlineStr">
        <is>
          <t>C</t>
        </is>
      </c>
      <c r="K555" s="16" t="inlineStr">
        <is>
          <t>Konvolut</t>
        </is>
      </c>
      <c r="L555" s="19" t="n"/>
      <c r="M555" s="16" t="inlineStr">
        <is>
          <t>gebraucht</t>
        </is>
      </c>
      <c r="N555" s="17" t="n"/>
      <c r="O555" s="20">
        <f>F555-IF(N555="",0,N555)</f>
        <v/>
      </c>
      <c r="P555" s="19" t="inlineStr">
        <is>
          <t>ja</t>
        </is>
      </c>
      <c r="Q555" s="19" t="n"/>
      <c r="R555" s="21" t="n"/>
      <c r="S555" s="21" t="n">
        <v>0</v>
      </c>
      <c r="T555" s="19" t="inlineStr">
        <is>
          <t>Fix</t>
        </is>
      </c>
      <c r="U555" s="19" t="inlineStr">
        <is>
          <t>ok</t>
        </is>
      </c>
      <c r="V555" s="22">
        <f>O555*S555</f>
        <v/>
      </c>
      <c r="W555" s="16" t="inlineStr">
        <is>
          <t>nur Abholung</t>
        </is>
      </c>
      <c r="X555" s="16" t="inlineStr">
        <is>
          <t>F-638</t>
        </is>
      </c>
      <c r="Y555" s="19" t="inlineStr">
        <is>
          <t>nein</t>
        </is>
      </c>
      <c r="Z555" s="19" t="inlineStr">
        <is>
          <t>verfügbar</t>
        </is>
      </c>
      <c r="AA555" s="19" t="n"/>
      <c r="AB555" s="19" t="n"/>
      <c r="AC555" s="19" t="n"/>
      <c r="AD555" s="19" t="n"/>
      <c r="AE555" s="21" t="n"/>
      <c r="AF555" s="22">
        <f>IF(N555="","",N555*AE555)</f>
        <v/>
      </c>
      <c r="AG555" s="19" t="n"/>
      <c r="AH555" s="19" t="n"/>
      <c r="AI555" s="19" t="n"/>
      <c r="AJ555" s="19" t="n"/>
      <c r="AK555" s="19" t="n"/>
      <c r="AL555" s="19" t="n"/>
      <c r="AM555" s="18" t="n"/>
      <c r="AN555" s="23" t="inlineStr">
        <is>
          <t>Neu aus Fotos vom 12.10.2026 (ohne Post-it, zu verschenken).</t>
        </is>
      </c>
    </row>
    <row r="556" ht="98.8" customHeight="1">
      <c r="A556" s="16" t="n"/>
      <c r="B556" s="16" t="inlineStr">
        <is>
          <t>BA04-V03</t>
        </is>
      </c>
      <c r="C556" s="16" t="inlineStr">
        <is>
          <t>BA04</t>
        </is>
      </c>
      <c r="D556" s="16" t="inlineStr">
        <is>
          <t>Gruppenraum</t>
        </is>
      </c>
      <c r="E556" s="16" t="inlineStr">
        <is>
          <t>Spiel auto-memo</t>
        </is>
      </c>
      <c r="F556" s="17" t="n">
        <v>1</v>
      </c>
      <c r="G556" s="18" t="inlineStr">
        <is>
          <t>Memo-Spiel mit Autofotos, ab 4 Jahren.</t>
        </is>
      </c>
      <c r="H556" s="16" t="inlineStr">
        <is>
          <t>zu verschenken</t>
        </is>
      </c>
      <c r="I556" s="16" t="n"/>
      <c r="J556" s="16" t="inlineStr">
        <is>
          <t>C</t>
        </is>
      </c>
      <c r="K556" s="16" t="inlineStr">
        <is>
          <t>Konvolut</t>
        </is>
      </c>
      <c r="L556" s="19" t="n"/>
      <c r="M556" s="16" t="inlineStr">
        <is>
          <t>gebraucht</t>
        </is>
      </c>
      <c r="N556" s="17" t="n"/>
      <c r="O556" s="20">
        <f>F556-IF(N556="",0,N556)</f>
        <v/>
      </c>
      <c r="P556" s="19" t="inlineStr">
        <is>
          <t>ja</t>
        </is>
      </c>
      <c r="Q556" s="19" t="n"/>
      <c r="R556" s="21" t="n"/>
      <c r="S556" s="21" t="n">
        <v>0</v>
      </c>
      <c r="T556" s="19" t="inlineStr">
        <is>
          <t>Fix</t>
        </is>
      </c>
      <c r="U556" s="19" t="inlineStr">
        <is>
          <t>ok</t>
        </is>
      </c>
      <c r="V556" s="22">
        <f>O556*S556</f>
        <v/>
      </c>
      <c r="W556" s="16" t="inlineStr">
        <is>
          <t>nur Abholung</t>
        </is>
      </c>
      <c r="X556" s="16" t="inlineStr">
        <is>
          <t>F-639</t>
        </is>
      </c>
      <c r="Y556" s="19" t="inlineStr">
        <is>
          <t>nein</t>
        </is>
      </c>
      <c r="Z556" s="19" t="inlineStr">
        <is>
          <t>verfügbar</t>
        </is>
      </c>
      <c r="AA556" s="19" t="n"/>
      <c r="AB556" s="19" t="n"/>
      <c r="AC556" s="19" t="n"/>
      <c r="AD556" s="19" t="n"/>
      <c r="AE556" s="21" t="n"/>
      <c r="AF556" s="22">
        <f>IF(N556="","",N556*AE556)</f>
        <v/>
      </c>
      <c r="AG556" s="19" t="n"/>
      <c r="AH556" s="19" t="n"/>
      <c r="AI556" s="19" t="n"/>
      <c r="AJ556" s="19" t="n"/>
      <c r="AK556" s="19" t="n"/>
      <c r="AL556" s="19" t="n"/>
      <c r="AM556" s="18" t="n"/>
      <c r="AN556" s="23" t="inlineStr">
        <is>
          <t>Neu aus Fotos vom 12.10.2026 (ohne Post-it, zu verschenken).</t>
        </is>
      </c>
    </row>
    <row r="557" ht="98.8" customHeight="1">
      <c r="A557" s="16" t="n"/>
      <c r="B557" s="16" t="inlineStr">
        <is>
          <t>BA04-V04</t>
        </is>
      </c>
      <c r="C557" s="16" t="inlineStr">
        <is>
          <t>BA04</t>
        </is>
      </c>
      <c r="D557" s="16" t="inlineStr">
        <is>
          <t>Gruppenraum</t>
        </is>
      </c>
      <c r="E557" s="16" t="inlineStr">
        <is>
          <t>Spiel Zählen mit Tierjungen</t>
        </is>
      </c>
      <c r="F557" s="17" t="n">
        <v>1</v>
      </c>
      <c r="G557" s="18" t="inlineStr">
        <is>
          <t>Lernspiel für 3 bis 5 Jahre.</t>
        </is>
      </c>
      <c r="H557" s="16" t="inlineStr">
        <is>
          <t>zu verschenken</t>
        </is>
      </c>
      <c r="I557" s="16" t="n"/>
      <c r="J557" s="16" t="inlineStr">
        <is>
          <t>C</t>
        </is>
      </c>
      <c r="K557" s="16" t="inlineStr">
        <is>
          <t>Konvolut</t>
        </is>
      </c>
      <c r="L557" s="19" t="n"/>
      <c r="M557" s="16" t="inlineStr">
        <is>
          <t>gebraucht</t>
        </is>
      </c>
      <c r="N557" s="17" t="n"/>
      <c r="O557" s="20">
        <f>F557-IF(N557="",0,N557)</f>
        <v/>
      </c>
      <c r="P557" s="19" t="inlineStr">
        <is>
          <t>ja</t>
        </is>
      </c>
      <c r="Q557" s="19" t="n"/>
      <c r="R557" s="21" t="n"/>
      <c r="S557" s="21" t="n">
        <v>0</v>
      </c>
      <c r="T557" s="19" t="inlineStr">
        <is>
          <t>Fix</t>
        </is>
      </c>
      <c r="U557" s="19" t="inlineStr">
        <is>
          <t>ok</t>
        </is>
      </c>
      <c r="V557" s="22">
        <f>O557*S557</f>
        <v/>
      </c>
      <c r="W557" s="16" t="inlineStr">
        <is>
          <t>nur Abholung</t>
        </is>
      </c>
      <c r="X557" s="16" t="inlineStr">
        <is>
          <t>F-640</t>
        </is>
      </c>
      <c r="Y557" s="19" t="inlineStr">
        <is>
          <t>nein</t>
        </is>
      </c>
      <c r="Z557" s="19" t="inlineStr">
        <is>
          <t>verfügbar</t>
        </is>
      </c>
      <c r="AA557" s="19" t="n"/>
      <c r="AB557" s="19" t="n"/>
      <c r="AC557" s="19" t="n"/>
      <c r="AD557" s="19" t="n"/>
      <c r="AE557" s="21" t="n"/>
      <c r="AF557" s="22">
        <f>IF(N557="","",N557*AE557)</f>
        <v/>
      </c>
      <c r="AG557" s="19" t="n"/>
      <c r="AH557" s="19" t="n"/>
      <c r="AI557" s="19" t="n"/>
      <c r="AJ557" s="19" t="n"/>
      <c r="AK557" s="19" t="n"/>
      <c r="AL557" s="19" t="n"/>
      <c r="AM557" s="18" t="n"/>
      <c r="AN557" s="23" t="inlineStr">
        <is>
          <t>Neu aus Fotos vom 12.10.2026 (ohne Post-it, zu verschenken).</t>
        </is>
      </c>
    </row>
    <row r="558" ht="98.8" customHeight="1">
      <c r="A558" s="16" t="n"/>
      <c r="B558" s="16" t="inlineStr">
        <is>
          <t>BA04-V05</t>
        </is>
      </c>
      <c r="C558" s="16" t="inlineStr">
        <is>
          <t>BA04</t>
        </is>
      </c>
      <c r="D558" s="16" t="inlineStr">
        <is>
          <t>Gruppenraum</t>
        </is>
      </c>
      <c r="E558" s="16" t="inlineStr">
        <is>
          <t>Spiel Was passt wohin?</t>
        </is>
      </c>
      <c r="F558" s="17" t="n">
        <v>1</v>
      </c>
      <c r="G558" s="18" t="inlineStr">
        <is>
          <t>Ravensburger „Was passt wohin?“, ab 2 Jahren.</t>
        </is>
      </c>
      <c r="H558" s="16" t="inlineStr">
        <is>
          <t>zu verschenken</t>
        </is>
      </c>
      <c r="I558" s="16" t="n"/>
      <c r="J558" s="16" t="inlineStr">
        <is>
          <t>C</t>
        </is>
      </c>
      <c r="K558" s="16" t="inlineStr">
        <is>
          <t>Konvolut</t>
        </is>
      </c>
      <c r="L558" s="19" t="n"/>
      <c r="M558" s="16" t="inlineStr">
        <is>
          <t>gebraucht</t>
        </is>
      </c>
      <c r="N558" s="17" t="n"/>
      <c r="O558" s="20">
        <f>F558-IF(N558="",0,N558)</f>
        <v/>
      </c>
      <c r="P558" s="19" t="inlineStr">
        <is>
          <t>ja</t>
        </is>
      </c>
      <c r="Q558" s="19" t="n"/>
      <c r="R558" s="21" t="n"/>
      <c r="S558" s="21" t="n">
        <v>0</v>
      </c>
      <c r="T558" s="19" t="inlineStr">
        <is>
          <t>Fix</t>
        </is>
      </c>
      <c r="U558" s="19" t="inlineStr">
        <is>
          <t>ok</t>
        </is>
      </c>
      <c r="V558" s="22">
        <f>O558*S558</f>
        <v/>
      </c>
      <c r="W558" s="16" t="inlineStr">
        <is>
          <t>nur Abholung</t>
        </is>
      </c>
      <c r="X558" s="16" t="inlineStr">
        <is>
          <t>F-641</t>
        </is>
      </c>
      <c r="Y558" s="19" t="inlineStr">
        <is>
          <t>nein</t>
        </is>
      </c>
      <c r="Z558" s="19" t="inlineStr">
        <is>
          <t>verfügbar</t>
        </is>
      </c>
      <c r="AA558" s="19" t="n"/>
      <c r="AB558" s="19" t="n"/>
      <c r="AC558" s="19" t="n"/>
      <c r="AD558" s="19" t="n"/>
      <c r="AE558" s="21" t="n"/>
      <c r="AF558" s="22">
        <f>IF(N558="","",N558*AE558)</f>
        <v/>
      </c>
      <c r="AG558" s="19" t="n"/>
      <c r="AH558" s="19" t="n"/>
      <c r="AI558" s="19" t="n"/>
      <c r="AJ558" s="19" t="n"/>
      <c r="AK558" s="19" t="n"/>
      <c r="AL558" s="19" t="n"/>
      <c r="AM558" s="18" t="n"/>
      <c r="AN558" s="23" t="inlineStr">
        <is>
          <t>Neu aus Fotos vom 12.10.2026 (ohne Post-it, zu verschenken).</t>
        </is>
      </c>
    </row>
    <row r="559" ht="98.8" customHeight="1">
      <c r="A559" s="16" t="n"/>
      <c r="B559" s="16" t="inlineStr">
        <is>
          <t>BA04-V06</t>
        </is>
      </c>
      <c r="C559" s="16" t="inlineStr">
        <is>
          <t>BA04</t>
        </is>
      </c>
      <c r="D559" s="16" t="inlineStr">
        <is>
          <t>Gruppenraum</t>
        </is>
      </c>
      <c r="E559" s="16" t="inlineStr">
        <is>
          <t>Formen-Steckbox aus Holz</t>
        </is>
      </c>
      <c r="F559" s="17" t="n">
        <v>1</v>
      </c>
      <c r="G559" s="18" t="inlineStr">
        <is>
          <t>Steckbox aus Holz mit Klappdeckel, weiß-schwarz mit Eulenmotiv, deutliche Gebrauchsspuren.</t>
        </is>
      </c>
      <c r="H559" s="16" t="inlineStr">
        <is>
          <t>zu verschenken</t>
        </is>
      </c>
      <c r="I559" s="16" t="n"/>
      <c r="J559" s="16" t="inlineStr">
        <is>
          <t>C</t>
        </is>
      </c>
      <c r="K559" s="16" t="inlineStr">
        <is>
          <t>Konvolut</t>
        </is>
      </c>
      <c r="L559" s="19" t="n"/>
      <c r="M559" s="16" t="inlineStr">
        <is>
          <t>gebraucht</t>
        </is>
      </c>
      <c r="N559" s="17" t="n"/>
      <c r="O559" s="20">
        <f>F559-IF(N559="",0,N559)</f>
        <v/>
      </c>
      <c r="P559" s="19" t="inlineStr">
        <is>
          <t>ja</t>
        </is>
      </c>
      <c r="Q559" s="19" t="n"/>
      <c r="R559" s="21" t="n"/>
      <c r="S559" s="21" t="n">
        <v>0</v>
      </c>
      <c r="T559" s="19" t="inlineStr">
        <is>
          <t>Fix</t>
        </is>
      </c>
      <c r="U559" s="19" t="inlineStr">
        <is>
          <t>ok</t>
        </is>
      </c>
      <c r="V559" s="22">
        <f>O559*S559</f>
        <v/>
      </c>
      <c r="W559" s="16" t="inlineStr">
        <is>
          <t>nur Abholung</t>
        </is>
      </c>
      <c r="X559" s="16" t="inlineStr">
        <is>
          <t>F-642</t>
        </is>
      </c>
      <c r="Y559" s="19" t="inlineStr">
        <is>
          <t>nein</t>
        </is>
      </c>
      <c r="Z559" s="19" t="inlineStr">
        <is>
          <t>verfügbar</t>
        </is>
      </c>
      <c r="AA559" s="19" t="n"/>
      <c r="AB559" s="19" t="n"/>
      <c r="AC559" s="19" t="n"/>
      <c r="AD559" s="19" t="n"/>
      <c r="AE559" s="21" t="n"/>
      <c r="AF559" s="22">
        <f>IF(N559="","",N559*AE559)</f>
        <v/>
      </c>
      <c r="AG559" s="19" t="n"/>
      <c r="AH559" s="19" t="n"/>
      <c r="AI559" s="19" t="n"/>
      <c r="AJ559" s="19" t="n"/>
      <c r="AK559" s="19" t="n"/>
      <c r="AL559" s="19" t="n"/>
      <c r="AM559" s="18" t="n"/>
      <c r="AN559" s="23" t="inlineStr">
        <is>
          <t>Neu aus Fotos vom 12.10.2026 (ohne Post-it, zu verschenken).</t>
        </is>
      </c>
    </row>
    <row r="560" ht="98.8" customHeight="1">
      <c r="A560" s="16" t="n"/>
      <c r="B560" s="16" t="inlineStr">
        <is>
          <t>BA04-V07</t>
        </is>
      </c>
      <c r="C560" s="16" t="inlineStr">
        <is>
          <t>BA04</t>
        </is>
      </c>
      <c r="D560" s="16" t="inlineStr">
        <is>
          <t>Gruppenraum</t>
        </is>
      </c>
      <c r="E560" s="16" t="inlineStr">
        <is>
          <t>3 Kinderbücher</t>
        </is>
      </c>
      <c r="F560" s="17" t="n">
        <v>1</v>
      </c>
      <c r="G560" s="18" t="inlineStr">
        <is>
          <t>„Schau, was machen die Bienen“, tiptoi „Wir entdecken die Dinosaurier“, „Ich bin die kleine Katze“.</t>
        </is>
      </c>
      <c r="H560" s="16" t="inlineStr">
        <is>
          <t>zu verschenken</t>
        </is>
      </c>
      <c r="I560" s="16" t="n"/>
      <c r="J560" s="16" t="inlineStr">
        <is>
          <t>C</t>
        </is>
      </c>
      <c r="K560" s="16" t="inlineStr">
        <is>
          <t>Konvolut</t>
        </is>
      </c>
      <c r="L560" s="19" t="n"/>
      <c r="M560" s="16" t="inlineStr">
        <is>
          <t>gebraucht</t>
        </is>
      </c>
      <c r="N560" s="17" t="n"/>
      <c r="O560" s="20">
        <f>F560-IF(N560="",0,N560)</f>
        <v/>
      </c>
      <c r="P560" s="19" t="inlineStr">
        <is>
          <t>ja</t>
        </is>
      </c>
      <c r="Q560" s="19" t="n"/>
      <c r="R560" s="21" t="n"/>
      <c r="S560" s="21" t="n">
        <v>0</v>
      </c>
      <c r="T560" s="19" t="inlineStr">
        <is>
          <t>Fix</t>
        </is>
      </c>
      <c r="U560" s="19" t="inlineStr">
        <is>
          <t>ok</t>
        </is>
      </c>
      <c r="V560" s="22">
        <f>O560*S560</f>
        <v/>
      </c>
      <c r="W560" s="16" t="inlineStr">
        <is>
          <t>nur Abholung</t>
        </is>
      </c>
      <c r="X560" s="16" t="inlineStr">
        <is>
          <t>F-643</t>
        </is>
      </c>
      <c r="Y560" s="19" t="inlineStr">
        <is>
          <t>nein</t>
        </is>
      </c>
      <c r="Z560" s="19" t="inlineStr">
        <is>
          <t>verfügbar</t>
        </is>
      </c>
      <c r="AA560" s="19" t="n"/>
      <c r="AB560" s="19" t="n"/>
      <c r="AC560" s="19" t="n"/>
      <c r="AD560" s="19" t="n"/>
      <c r="AE560" s="21" t="n"/>
      <c r="AF560" s="22">
        <f>IF(N560="","",N560*AE560)</f>
        <v/>
      </c>
      <c r="AG560" s="19" t="n"/>
      <c r="AH560" s="19" t="n"/>
      <c r="AI560" s="19" t="n"/>
      <c r="AJ560" s="19" t="n"/>
      <c r="AK560" s="19" t="n"/>
      <c r="AL560" s="19" t="n"/>
      <c r="AM560" s="18" t="n"/>
      <c r="AN560" s="23" t="inlineStr">
        <is>
          <t>Neu aus Fotos vom 12.10.2026 (ohne Post-it, zu verschenken).</t>
        </is>
      </c>
    </row>
    <row r="561" ht="98.8" customHeight="1">
      <c r="A561" s="16" t="n"/>
      <c r="B561" s="16" t="inlineStr">
        <is>
          <t>BA04-V08</t>
        </is>
      </c>
      <c r="C561" s="16" t="inlineStr">
        <is>
          <t>BA04</t>
        </is>
      </c>
      <c r="D561" s="16" t="inlineStr">
        <is>
          <t>Gruppenraum</t>
        </is>
      </c>
      <c r="E561" s="16" t="inlineStr">
        <is>
          <t>5 Weihnachtsbücher</t>
        </is>
      </c>
      <c r="F561" s="17" t="n">
        <v>1</v>
      </c>
      <c r="G561" s="18" t="inlineStr">
        <is>
          <t>Weihnachtsbücher für Kinder, u. a. „Die Weihnachtsgeschichte“ und „Noch sooo lange bis Weihnachten“.</t>
        </is>
      </c>
      <c r="H561" s="16" t="inlineStr">
        <is>
          <t>zu verschenken</t>
        </is>
      </c>
      <c r="I561" s="16" t="n"/>
      <c r="J561" s="16" t="inlineStr">
        <is>
          <t>C</t>
        </is>
      </c>
      <c r="K561" s="16" t="inlineStr">
        <is>
          <t>Konvolut</t>
        </is>
      </c>
      <c r="L561" s="19" t="n"/>
      <c r="M561" s="16" t="inlineStr">
        <is>
          <t>gebraucht</t>
        </is>
      </c>
      <c r="N561" s="17" t="n"/>
      <c r="O561" s="20">
        <f>F561-IF(N561="",0,N561)</f>
        <v/>
      </c>
      <c r="P561" s="19" t="inlineStr">
        <is>
          <t>ja</t>
        </is>
      </c>
      <c r="Q561" s="19" t="n"/>
      <c r="R561" s="21" t="n"/>
      <c r="S561" s="21" t="n">
        <v>0</v>
      </c>
      <c r="T561" s="19" t="inlineStr">
        <is>
          <t>Fix</t>
        </is>
      </c>
      <c r="U561" s="19" t="inlineStr">
        <is>
          <t>ok</t>
        </is>
      </c>
      <c r="V561" s="22">
        <f>O561*S561</f>
        <v/>
      </c>
      <c r="W561" s="16" t="inlineStr">
        <is>
          <t>nur Abholung</t>
        </is>
      </c>
      <c r="X561" s="16" t="inlineStr">
        <is>
          <t>F-644</t>
        </is>
      </c>
      <c r="Y561" s="19" t="inlineStr">
        <is>
          <t>nein</t>
        </is>
      </c>
      <c r="Z561" s="19" t="inlineStr">
        <is>
          <t>verfügbar</t>
        </is>
      </c>
      <c r="AA561" s="19" t="n"/>
      <c r="AB561" s="19" t="n"/>
      <c r="AC561" s="19" t="n"/>
      <c r="AD561" s="19" t="n"/>
      <c r="AE561" s="21" t="n"/>
      <c r="AF561" s="22">
        <f>IF(N561="","",N561*AE561)</f>
        <v/>
      </c>
      <c r="AG561" s="19" t="n"/>
      <c r="AH561" s="19" t="n"/>
      <c r="AI561" s="19" t="n"/>
      <c r="AJ561" s="19" t="n"/>
      <c r="AK561" s="19" t="n"/>
      <c r="AL561" s="19" t="n"/>
      <c r="AM561" s="18" t="n"/>
      <c r="AN561" s="23" t="inlineStr">
        <is>
          <t>Neu aus Fotos vom 12.10.2026 (ohne Post-it, zu verschenken).</t>
        </is>
      </c>
    </row>
    <row r="562" ht="98.8" customHeight="1">
      <c r="A562" s="16" t="n"/>
      <c r="B562" s="16" t="inlineStr">
        <is>
          <t>BA04-V09</t>
        </is>
      </c>
      <c r="C562" s="16" t="inlineStr">
        <is>
          <t>BA04</t>
        </is>
      </c>
      <c r="D562" s="16" t="inlineStr">
        <is>
          <t>Gruppenraum</t>
        </is>
      </c>
      <c r="E562" s="16" t="inlineStr">
        <is>
          <t>8 Bücher Wieso? Weshalb? Warum?</t>
        </is>
      </c>
      <c r="F562" s="17" t="n">
        <v>1</v>
      </c>
      <c r="G562" s="18" t="inlineStr">
        <is>
          <t>Feuerwehr, Laster und Bagger, Hunde und Katzen, Bauernhof, Meer, Wald, Uhr, Weihnachten (teils tiptoi).</t>
        </is>
      </c>
      <c r="H562" s="16" t="inlineStr">
        <is>
          <t>zu verschenken</t>
        </is>
      </c>
      <c r="I562" s="16" t="n"/>
      <c r="J562" s="16" t="inlineStr">
        <is>
          <t>C</t>
        </is>
      </c>
      <c r="K562" s="16" t="inlineStr">
        <is>
          <t>Konvolut</t>
        </is>
      </c>
      <c r="L562" s="19" t="n"/>
      <c r="M562" s="16" t="inlineStr">
        <is>
          <t>gebraucht</t>
        </is>
      </c>
      <c r="N562" s="17" t="n"/>
      <c r="O562" s="20">
        <f>F562-IF(N562="",0,N562)</f>
        <v/>
      </c>
      <c r="P562" s="19" t="inlineStr">
        <is>
          <t>ja</t>
        </is>
      </c>
      <c r="Q562" s="19" t="n"/>
      <c r="R562" s="21" t="n"/>
      <c r="S562" s="21" t="n">
        <v>0</v>
      </c>
      <c r="T562" s="19" t="inlineStr">
        <is>
          <t>Fix</t>
        </is>
      </c>
      <c r="U562" s="19" t="inlineStr">
        <is>
          <t>ok</t>
        </is>
      </c>
      <c r="V562" s="22">
        <f>O562*S562</f>
        <v/>
      </c>
      <c r="W562" s="16" t="inlineStr">
        <is>
          <t>nur Abholung</t>
        </is>
      </c>
      <c r="X562" s="16" t="inlineStr">
        <is>
          <t>F-645</t>
        </is>
      </c>
      <c r="Y562" s="19" t="inlineStr">
        <is>
          <t>nein</t>
        </is>
      </c>
      <c r="Z562" s="19" t="inlineStr">
        <is>
          <t>verfügbar</t>
        </is>
      </c>
      <c r="AA562" s="19" t="n"/>
      <c r="AB562" s="19" t="n"/>
      <c r="AC562" s="19" t="n"/>
      <c r="AD562" s="19" t="n"/>
      <c r="AE562" s="21" t="n"/>
      <c r="AF562" s="22">
        <f>IF(N562="","",N562*AE562)</f>
        <v/>
      </c>
      <c r="AG562" s="19" t="n"/>
      <c r="AH562" s="19" t="n"/>
      <c r="AI562" s="19" t="n"/>
      <c r="AJ562" s="19" t="n"/>
      <c r="AK562" s="19" t="n"/>
      <c r="AL562" s="19" t="n"/>
      <c r="AM562" s="18" t="n"/>
      <c r="AN562" s="23" t="inlineStr">
        <is>
          <t>Neu aus Fotos vom 12.10.2026 (ohne Post-it, zu verschenken).</t>
        </is>
      </c>
    </row>
    <row r="563" ht="98.8" customHeight="1">
      <c r="A563" s="16" t="n"/>
      <c r="B563" s="16" t="inlineStr">
        <is>
          <t>BA04-V10</t>
        </is>
      </c>
      <c r="C563" s="16" t="inlineStr">
        <is>
          <t>BA04</t>
        </is>
      </c>
      <c r="D563" s="16" t="inlineStr">
        <is>
          <t>Gruppenraum</t>
        </is>
      </c>
      <c r="E563" s="16" t="inlineStr">
        <is>
          <t>7 englische Kinderbücher</t>
        </is>
      </c>
      <c r="F563" s="17" t="n">
        <v>1</v>
      </c>
      <c r="G563" s="18" t="inlineStr">
        <is>
          <t>Englische Kinderbücher und Bildwörterbuch Englisch–Deutsch.</t>
        </is>
      </c>
      <c r="H563" s="16" t="inlineStr">
        <is>
          <t>zu verschenken</t>
        </is>
      </c>
      <c r="I563" s="16" t="n"/>
      <c r="J563" s="16" t="inlineStr">
        <is>
          <t>C</t>
        </is>
      </c>
      <c r="K563" s="16" t="inlineStr">
        <is>
          <t>Konvolut</t>
        </is>
      </c>
      <c r="L563" s="19" t="n"/>
      <c r="M563" s="16" t="inlineStr">
        <is>
          <t>gebraucht</t>
        </is>
      </c>
      <c r="N563" s="17" t="n"/>
      <c r="O563" s="20">
        <f>F563-IF(N563="",0,N563)</f>
        <v/>
      </c>
      <c r="P563" s="19" t="inlineStr">
        <is>
          <t>ja</t>
        </is>
      </c>
      <c r="Q563" s="19" t="n"/>
      <c r="R563" s="21" t="n"/>
      <c r="S563" s="21" t="n">
        <v>0</v>
      </c>
      <c r="T563" s="19" t="inlineStr">
        <is>
          <t>Fix</t>
        </is>
      </c>
      <c r="U563" s="19" t="inlineStr">
        <is>
          <t>ok</t>
        </is>
      </c>
      <c r="V563" s="22">
        <f>O563*S563</f>
        <v/>
      </c>
      <c r="W563" s="16" t="inlineStr">
        <is>
          <t>nur Abholung</t>
        </is>
      </c>
      <c r="X563" s="16" t="inlineStr">
        <is>
          <t>F-646</t>
        </is>
      </c>
      <c r="Y563" s="19" t="inlineStr">
        <is>
          <t>nein</t>
        </is>
      </c>
      <c r="Z563" s="19" t="inlineStr">
        <is>
          <t>verfügbar</t>
        </is>
      </c>
      <c r="AA563" s="19" t="n"/>
      <c r="AB563" s="19" t="n"/>
      <c r="AC563" s="19" t="n"/>
      <c r="AD563" s="19" t="n"/>
      <c r="AE563" s="21" t="n"/>
      <c r="AF563" s="22">
        <f>IF(N563="","",N563*AE563)</f>
        <v/>
      </c>
      <c r="AG563" s="19" t="n"/>
      <c r="AH563" s="19" t="n"/>
      <c r="AI563" s="19" t="n"/>
      <c r="AJ563" s="19" t="n"/>
      <c r="AK563" s="19" t="n"/>
      <c r="AL563" s="19" t="n"/>
      <c r="AM563" s="18" t="n"/>
      <c r="AN563" s="23" t="inlineStr">
        <is>
          <t>Neu aus Fotos vom 12.10.2026 (ohne Post-it, zu verschenken).</t>
        </is>
      </c>
    </row>
    <row r="564" ht="98.8" customHeight="1">
      <c r="A564" s="16" t="n"/>
      <c r="B564" s="16" t="inlineStr">
        <is>
          <t>BA04-V11</t>
        </is>
      </c>
      <c r="C564" s="16" t="inlineStr">
        <is>
          <t>BA04</t>
        </is>
      </c>
      <c r="D564" s="16" t="inlineStr">
        <is>
          <t>Gruppenraum</t>
        </is>
      </c>
      <c r="E564" s="16" t="inlineStr">
        <is>
          <t>3 Wimmelbücher</t>
        </is>
      </c>
      <c r="F564" s="17" t="n">
        <v>1</v>
      </c>
      <c r="G564" s="18" t="inlineStr">
        <is>
          <t>Winter- und Herbst-Wimmelbuch (Rotraut Susanne Berner), Wimmelbuch Polizei.</t>
        </is>
      </c>
      <c r="H564" s="16" t="inlineStr">
        <is>
          <t>zu verschenken</t>
        </is>
      </c>
      <c r="I564" s="16" t="n"/>
      <c r="J564" s="16" t="inlineStr">
        <is>
          <t>C</t>
        </is>
      </c>
      <c r="K564" s="16" t="inlineStr">
        <is>
          <t>Konvolut</t>
        </is>
      </c>
      <c r="L564" s="19" t="n"/>
      <c r="M564" s="16" t="inlineStr">
        <is>
          <t>gebraucht</t>
        </is>
      </c>
      <c r="N564" s="17" t="n"/>
      <c r="O564" s="20">
        <f>F564-IF(N564="",0,N564)</f>
        <v/>
      </c>
      <c r="P564" s="19" t="inlineStr">
        <is>
          <t>ja</t>
        </is>
      </c>
      <c r="Q564" s="19" t="n"/>
      <c r="R564" s="21" t="n"/>
      <c r="S564" s="21" t="n">
        <v>0</v>
      </c>
      <c r="T564" s="19" t="inlineStr">
        <is>
          <t>Fix</t>
        </is>
      </c>
      <c r="U564" s="19" t="inlineStr">
        <is>
          <t>ok</t>
        </is>
      </c>
      <c r="V564" s="22">
        <f>O564*S564</f>
        <v/>
      </c>
      <c r="W564" s="16" t="inlineStr">
        <is>
          <t>nur Abholung</t>
        </is>
      </c>
      <c r="X564" s="16" t="inlineStr">
        <is>
          <t>F-647</t>
        </is>
      </c>
      <c r="Y564" s="19" t="inlineStr">
        <is>
          <t>nein</t>
        </is>
      </c>
      <c r="Z564" s="19" t="inlineStr">
        <is>
          <t>verfügbar</t>
        </is>
      </c>
      <c r="AA564" s="19" t="n"/>
      <c r="AB564" s="19" t="n"/>
      <c r="AC564" s="19" t="n"/>
      <c r="AD564" s="19" t="n"/>
      <c r="AE564" s="21" t="n"/>
      <c r="AF564" s="22">
        <f>IF(N564="","",N564*AE564)</f>
        <v/>
      </c>
      <c r="AG564" s="19" t="n"/>
      <c r="AH564" s="19" t="n"/>
      <c r="AI564" s="19" t="n"/>
      <c r="AJ564" s="19" t="n"/>
      <c r="AK564" s="19" t="n"/>
      <c r="AL564" s="19" t="n"/>
      <c r="AM564" s="18" t="n"/>
      <c r="AN564" s="23" t="inlineStr">
        <is>
          <t>Neu aus Fotos vom 12.10.2026 (ohne Post-it, zu verschenken).</t>
        </is>
      </c>
    </row>
    <row r="565" ht="98.8" customHeight="1">
      <c r="A565" s="16" t="n"/>
      <c r="B565" s="16" t="inlineStr">
        <is>
          <t>BA04-V12</t>
        </is>
      </c>
      <c r="C565" s="16" t="inlineStr">
        <is>
          <t>BA04</t>
        </is>
      </c>
      <c r="D565" s="16" t="inlineStr">
        <is>
          <t>Gruppenraum</t>
        </is>
      </c>
      <c r="E565" s="16" t="inlineStr">
        <is>
          <t>9 Kinder- und Sachbücher</t>
        </is>
      </c>
      <c r="F565" s="17" t="n">
        <v>1</v>
      </c>
      <c r="G565" s="18" t="inlineStr">
        <is>
          <t>U. a. tiptoi „Die Eiskönigin“, „Der kleine Prinz“, Experimentierbuch, „Mein großes Wissensbuch für die Grundschule“, tiptoi Mathe 1. Klasse.</t>
        </is>
      </c>
      <c r="H565" s="16" t="inlineStr">
        <is>
          <t>zu verschenken</t>
        </is>
      </c>
      <c r="I565" s="16" t="n"/>
      <c r="J565" s="16" t="inlineStr">
        <is>
          <t>C</t>
        </is>
      </c>
      <c r="K565" s="16" t="inlineStr">
        <is>
          <t>Konvolut</t>
        </is>
      </c>
      <c r="L565" s="19" t="n"/>
      <c r="M565" s="16" t="inlineStr">
        <is>
          <t>gebraucht</t>
        </is>
      </c>
      <c r="N565" s="17" t="n"/>
      <c r="O565" s="20">
        <f>F565-IF(N565="",0,N565)</f>
        <v/>
      </c>
      <c r="P565" s="19" t="inlineStr">
        <is>
          <t>ja</t>
        </is>
      </c>
      <c r="Q565" s="19" t="n"/>
      <c r="R565" s="21" t="n"/>
      <c r="S565" s="21" t="n">
        <v>0</v>
      </c>
      <c r="T565" s="19" t="inlineStr">
        <is>
          <t>Fix</t>
        </is>
      </c>
      <c r="U565" s="19" t="inlineStr">
        <is>
          <t>ok</t>
        </is>
      </c>
      <c r="V565" s="22">
        <f>O565*S565</f>
        <v/>
      </c>
      <c r="W565" s="16" t="inlineStr">
        <is>
          <t>nur Abholung</t>
        </is>
      </c>
      <c r="X565" s="16" t="inlineStr">
        <is>
          <t>F-648</t>
        </is>
      </c>
      <c r="Y565" s="19" t="inlineStr">
        <is>
          <t>nein</t>
        </is>
      </c>
      <c r="Z565" s="19" t="inlineStr">
        <is>
          <t>verfügbar</t>
        </is>
      </c>
      <c r="AA565" s="19" t="n"/>
      <c r="AB565" s="19" t="n"/>
      <c r="AC565" s="19" t="n"/>
      <c r="AD565" s="19" t="n"/>
      <c r="AE565" s="21" t="n"/>
      <c r="AF565" s="22">
        <f>IF(N565="","",N565*AE565)</f>
        <v/>
      </c>
      <c r="AG565" s="19" t="n"/>
      <c r="AH565" s="19" t="n"/>
      <c r="AI565" s="19" t="n"/>
      <c r="AJ565" s="19" t="n"/>
      <c r="AK565" s="19" t="n"/>
      <c r="AL565" s="19" t="n"/>
      <c r="AM565" s="18" t="n"/>
      <c r="AN565" s="23" t="inlineStr">
        <is>
          <t>Neu aus Fotos vom 12.10.2026 (ohne Post-it, zu verschenken).</t>
        </is>
      </c>
    </row>
    <row r="566" ht="98.8" customHeight="1">
      <c r="A566" s="16" t="n"/>
      <c r="B566" s="16" t="inlineStr">
        <is>
          <t>BA04-V13</t>
        </is>
      </c>
      <c r="C566" s="16" t="inlineStr">
        <is>
          <t>BA04</t>
        </is>
      </c>
      <c r="D566" s="16" t="inlineStr">
        <is>
          <t>Gruppenraum</t>
        </is>
      </c>
      <c r="E566" s="16" t="inlineStr">
        <is>
          <t>9 Kinderbücher</t>
        </is>
      </c>
      <c r="F566" s="17" t="n">
        <v>1</v>
      </c>
      <c r="G566" s="18" t="inlineStr">
        <is>
          <t>U. a. Bobo Siebenschläfer, Janosch, Die Olchis, Prinzessinnen-Märchen, Leselöwen.</t>
        </is>
      </c>
      <c r="H566" s="16" t="inlineStr">
        <is>
          <t>zu verschenken</t>
        </is>
      </c>
      <c r="I566" s="16" t="n"/>
      <c r="J566" s="16" t="inlineStr">
        <is>
          <t>C</t>
        </is>
      </c>
      <c r="K566" s="16" t="inlineStr">
        <is>
          <t>Konvolut</t>
        </is>
      </c>
      <c r="L566" s="19" t="n"/>
      <c r="M566" s="16" t="inlineStr">
        <is>
          <t>gebraucht</t>
        </is>
      </c>
      <c r="N566" s="17" t="n"/>
      <c r="O566" s="20">
        <f>F566-IF(N566="",0,N566)</f>
        <v/>
      </c>
      <c r="P566" s="19" t="inlineStr">
        <is>
          <t>ja</t>
        </is>
      </c>
      <c r="Q566" s="19" t="n"/>
      <c r="R566" s="21" t="n"/>
      <c r="S566" s="21" t="n">
        <v>0</v>
      </c>
      <c r="T566" s="19" t="inlineStr">
        <is>
          <t>Fix</t>
        </is>
      </c>
      <c r="U566" s="19" t="inlineStr">
        <is>
          <t>ok</t>
        </is>
      </c>
      <c r="V566" s="22">
        <f>O566*S566</f>
        <v/>
      </c>
      <c r="W566" s="16" t="inlineStr">
        <is>
          <t>nur Abholung</t>
        </is>
      </c>
      <c r="X566" s="16" t="inlineStr">
        <is>
          <t>F-649</t>
        </is>
      </c>
      <c r="Y566" s="19" t="inlineStr">
        <is>
          <t>nein</t>
        </is>
      </c>
      <c r="Z566" s="19" t="inlineStr">
        <is>
          <t>verfügbar</t>
        </is>
      </c>
      <c r="AA566" s="19" t="n"/>
      <c r="AB566" s="19" t="n"/>
      <c r="AC566" s="19" t="n"/>
      <c r="AD566" s="19" t="n"/>
      <c r="AE566" s="21" t="n"/>
      <c r="AF566" s="22">
        <f>IF(N566="","",N566*AE566)</f>
        <v/>
      </c>
      <c r="AG566" s="19" t="n"/>
      <c r="AH566" s="19" t="n"/>
      <c r="AI566" s="19" t="n"/>
      <c r="AJ566" s="19" t="n"/>
      <c r="AK566" s="19" t="n"/>
      <c r="AL566" s="19" t="n"/>
      <c r="AM566" s="18" t="n"/>
      <c r="AN566" s="23" t="inlineStr">
        <is>
          <t>Neu aus Fotos vom 12.10.2026 (ohne Post-it, zu verschenken).</t>
        </is>
      </c>
    </row>
    <row r="567" ht="98.8" customHeight="1">
      <c r="A567" s="16" t="n"/>
      <c r="B567" s="16" t="inlineStr">
        <is>
          <t>BA04-V14</t>
        </is>
      </c>
      <c r="C567" s="16" t="inlineStr">
        <is>
          <t>BA04</t>
        </is>
      </c>
      <c r="D567" s="16" t="inlineStr">
        <is>
          <t>Gruppenraum</t>
        </is>
      </c>
      <c r="E567" s="16" t="inlineStr">
        <is>
          <t>Bastelbuch und Malblock Weihnachten</t>
        </is>
      </c>
      <c r="F567" s="17" t="n">
        <v>1</v>
      </c>
      <c r="G567" s="18" t="inlineStr">
        <is>
          <t>„Das große farbige Bastelbuch für Kinder“ und Mal- und Bastelblock Weihnachten.</t>
        </is>
      </c>
      <c r="H567" s="16" t="inlineStr">
        <is>
          <t>zu verschenken</t>
        </is>
      </c>
      <c r="I567" s="16" t="n"/>
      <c r="J567" s="16" t="inlineStr">
        <is>
          <t>C</t>
        </is>
      </c>
      <c r="K567" s="16" t="inlineStr">
        <is>
          <t>Konvolut</t>
        </is>
      </c>
      <c r="L567" s="19" t="n"/>
      <c r="M567" s="16" t="inlineStr">
        <is>
          <t>gebraucht</t>
        </is>
      </c>
      <c r="N567" s="17" t="n"/>
      <c r="O567" s="20">
        <f>F567-IF(N567="",0,N567)</f>
        <v/>
      </c>
      <c r="P567" s="19" t="inlineStr">
        <is>
          <t>ja</t>
        </is>
      </c>
      <c r="Q567" s="19" t="n"/>
      <c r="R567" s="21" t="n"/>
      <c r="S567" s="21" t="n">
        <v>0</v>
      </c>
      <c r="T567" s="19" t="inlineStr">
        <is>
          <t>Fix</t>
        </is>
      </c>
      <c r="U567" s="19" t="inlineStr">
        <is>
          <t>ok</t>
        </is>
      </c>
      <c r="V567" s="22">
        <f>O567*S567</f>
        <v/>
      </c>
      <c r="W567" s="16" t="inlineStr">
        <is>
          <t>nur Abholung</t>
        </is>
      </c>
      <c r="X567" s="16" t="inlineStr">
        <is>
          <t>F-650</t>
        </is>
      </c>
      <c r="Y567" s="19" t="inlineStr">
        <is>
          <t>nein</t>
        </is>
      </c>
      <c r="Z567" s="19" t="inlineStr">
        <is>
          <t>verfügbar</t>
        </is>
      </c>
      <c r="AA567" s="19" t="n"/>
      <c r="AB567" s="19" t="n"/>
      <c r="AC567" s="19" t="n"/>
      <c r="AD567" s="19" t="n"/>
      <c r="AE567" s="21" t="n"/>
      <c r="AF567" s="22">
        <f>IF(N567="","",N567*AE567)</f>
        <v/>
      </c>
      <c r="AG567" s="19" t="n"/>
      <c r="AH567" s="19" t="n"/>
      <c r="AI567" s="19" t="n"/>
      <c r="AJ567" s="19" t="n"/>
      <c r="AK567" s="19" t="n"/>
      <c r="AL567" s="19" t="n"/>
      <c r="AM567" s="18" t="n"/>
      <c r="AN567" s="23" t="inlineStr">
        <is>
          <t>Neu aus Fotos vom 12.10.2026 (ohne Post-it, zu verschenken).</t>
        </is>
      </c>
    </row>
    <row r="568" ht="98.8" customHeight="1">
      <c r="A568" s="16" t="n"/>
      <c r="B568" s="16" t="inlineStr">
        <is>
          <t>BA04-V15</t>
        </is>
      </c>
      <c r="C568" s="16" t="inlineStr">
        <is>
          <t>BA04</t>
        </is>
      </c>
      <c r="D568" s="16" t="inlineStr">
        <is>
          <t>Gruppenraum</t>
        </is>
      </c>
      <c r="E568" s="16" t="inlineStr">
        <is>
          <t>2 Weihnachtsbücher</t>
        </is>
      </c>
      <c r="F568" s="17" t="n">
        <v>1</v>
      </c>
      <c r="G568" s="18" t="inlineStr">
        <is>
          <t>„Warten auf Weihnachten“ mit Adventskalender und „Weihnachten mit Kindern aus aller Welt“.</t>
        </is>
      </c>
      <c r="H568" s="16" t="inlineStr">
        <is>
          <t>zu verschenken</t>
        </is>
      </c>
      <c r="I568" s="16" t="n"/>
      <c r="J568" s="16" t="inlineStr">
        <is>
          <t>C</t>
        </is>
      </c>
      <c r="K568" s="16" t="inlineStr">
        <is>
          <t>Konvolut</t>
        </is>
      </c>
      <c r="L568" s="19" t="n"/>
      <c r="M568" s="16" t="inlineStr">
        <is>
          <t>gebraucht</t>
        </is>
      </c>
      <c r="N568" s="17" t="n"/>
      <c r="O568" s="20">
        <f>F568-IF(N568="",0,N568)</f>
        <v/>
      </c>
      <c r="P568" s="19" t="inlineStr">
        <is>
          <t>ja</t>
        </is>
      </c>
      <c r="Q568" s="19" t="n"/>
      <c r="R568" s="21" t="n"/>
      <c r="S568" s="21" t="n">
        <v>0</v>
      </c>
      <c r="T568" s="19" t="inlineStr">
        <is>
          <t>Fix</t>
        </is>
      </c>
      <c r="U568" s="19" t="inlineStr">
        <is>
          <t>ok</t>
        </is>
      </c>
      <c r="V568" s="22">
        <f>O568*S568</f>
        <v/>
      </c>
      <c r="W568" s="16" t="inlineStr">
        <is>
          <t>nur Abholung</t>
        </is>
      </c>
      <c r="X568" s="16" t="inlineStr">
        <is>
          <t>F-651</t>
        </is>
      </c>
      <c r="Y568" s="19" t="inlineStr">
        <is>
          <t>nein</t>
        </is>
      </c>
      <c r="Z568" s="19" t="inlineStr">
        <is>
          <t>verfügbar</t>
        </is>
      </c>
      <c r="AA568" s="19" t="n"/>
      <c r="AB568" s="19" t="n"/>
      <c r="AC568" s="19" t="n"/>
      <c r="AD568" s="19" t="n"/>
      <c r="AE568" s="21" t="n"/>
      <c r="AF568" s="22">
        <f>IF(N568="","",N568*AE568)</f>
        <v/>
      </c>
      <c r="AG568" s="19" t="n"/>
      <c r="AH568" s="19" t="n"/>
      <c r="AI568" s="19" t="n"/>
      <c r="AJ568" s="19" t="n"/>
      <c r="AK568" s="19" t="n"/>
      <c r="AL568" s="19" t="n"/>
      <c r="AM568" s="18" t="n"/>
      <c r="AN568" s="23" t="inlineStr">
        <is>
          <t>Neu aus Fotos vom 12.10.2026 (ohne Post-it, zu verschenken).</t>
        </is>
      </c>
    </row>
    <row r="569" ht="98.8" customHeight="1">
      <c r="A569" s="16" t="n"/>
      <c r="B569" s="16" t="inlineStr">
        <is>
          <t>BA04-V16</t>
        </is>
      </c>
      <c r="C569" s="16" t="inlineStr">
        <is>
          <t>BA04</t>
        </is>
      </c>
      <c r="D569" s="16" t="inlineStr">
        <is>
          <t>Gruppenraum</t>
        </is>
      </c>
      <c r="E569" s="16" t="inlineStr">
        <is>
          <t>Kinderbücher-Stapel</t>
        </is>
      </c>
      <c r="F569" s="17" t="n">
        <v>1</v>
      </c>
      <c r="G569" s="18" t="inlineStr">
        <is>
          <t>Kinderbücher wie im Foto, u. a. Zauberponys, Mimi, „Wie reist ein Paket“, Schülerlexikon.</t>
        </is>
      </c>
      <c r="H569" s="16" t="inlineStr">
        <is>
          <t>zu verschenken</t>
        </is>
      </c>
      <c r="I569" s="16" t="n"/>
      <c r="J569" s="16" t="inlineStr">
        <is>
          <t>C</t>
        </is>
      </c>
      <c r="K569" s="16" t="inlineStr">
        <is>
          <t>Konvolut</t>
        </is>
      </c>
      <c r="L569" s="19" t="n"/>
      <c r="M569" s="16" t="inlineStr">
        <is>
          <t>gebraucht</t>
        </is>
      </c>
      <c r="N569" s="17" t="n"/>
      <c r="O569" s="20">
        <f>F569-IF(N569="",0,N569)</f>
        <v/>
      </c>
      <c r="P569" s="19" t="inlineStr">
        <is>
          <t>ja</t>
        </is>
      </c>
      <c r="Q569" s="19" t="n"/>
      <c r="R569" s="21" t="n"/>
      <c r="S569" s="21" t="n">
        <v>0</v>
      </c>
      <c r="T569" s="19" t="inlineStr">
        <is>
          <t>Fix</t>
        </is>
      </c>
      <c r="U569" s="19" t="inlineStr">
        <is>
          <t>ok</t>
        </is>
      </c>
      <c r="V569" s="22">
        <f>O569*S569</f>
        <v/>
      </c>
      <c r="W569" s="16" t="inlineStr">
        <is>
          <t>nur Abholung</t>
        </is>
      </c>
      <c r="X569" s="16" t="inlineStr">
        <is>
          <t>F-652</t>
        </is>
      </c>
      <c r="Y569" s="19" t="inlineStr">
        <is>
          <t>nein</t>
        </is>
      </c>
      <c r="Z569" s="19" t="inlineStr">
        <is>
          <t>verfügbar</t>
        </is>
      </c>
      <c r="AA569" s="19" t="n"/>
      <c r="AB569" s="19" t="n"/>
      <c r="AC569" s="19" t="n"/>
      <c r="AD569" s="19" t="n"/>
      <c r="AE569" s="21" t="n"/>
      <c r="AF569" s="22">
        <f>IF(N569="","",N569*AE569)</f>
        <v/>
      </c>
      <c r="AG569" s="19" t="n"/>
      <c r="AH569" s="19" t="n"/>
      <c r="AI569" s="19" t="n"/>
      <c r="AJ569" s="19" t="n"/>
      <c r="AK569" s="19" t="n"/>
      <c r="AL569" s="19" t="n"/>
      <c r="AM569" s="18" t="n"/>
      <c r="AN569" s="23" t="inlineStr">
        <is>
          <t>Neu aus Fotos vom 12.10.2026 (ohne Post-it, zu verschenken).</t>
        </is>
      </c>
    </row>
    <row r="570" ht="98.8" customHeight="1">
      <c r="A570" s="16" t="n"/>
      <c r="B570" s="16" t="inlineStr">
        <is>
          <t>BA04-V17</t>
        </is>
      </c>
      <c r="C570" s="16" t="inlineStr">
        <is>
          <t>BA04</t>
        </is>
      </c>
      <c r="D570" s="16" t="inlineStr">
        <is>
          <t>Gruppenraum</t>
        </is>
      </c>
      <c r="E570" s="16" t="inlineStr">
        <is>
          <t>Korb Spielzeugautos</t>
        </is>
      </c>
      <c r="F570" s="17" t="n">
        <v>1</v>
      </c>
      <c r="G570" s="18" t="inlineStr">
        <is>
          <t>Korb mit kleinen Spielzeugautos aus Metall.</t>
        </is>
      </c>
      <c r="H570" s="16" t="inlineStr">
        <is>
          <t>zu verschenken</t>
        </is>
      </c>
      <c r="I570" s="16" t="n"/>
      <c r="J570" s="16" t="inlineStr">
        <is>
          <t>C</t>
        </is>
      </c>
      <c r="K570" s="16" t="inlineStr">
        <is>
          <t>Konvolut</t>
        </is>
      </c>
      <c r="L570" s="19" t="n"/>
      <c r="M570" s="16" t="inlineStr">
        <is>
          <t>gebraucht</t>
        </is>
      </c>
      <c r="N570" s="17" t="n"/>
      <c r="O570" s="20">
        <f>F570-IF(N570="",0,N570)</f>
        <v/>
      </c>
      <c r="P570" s="19" t="inlineStr">
        <is>
          <t>ja</t>
        </is>
      </c>
      <c r="Q570" s="19" t="n"/>
      <c r="R570" s="21" t="n"/>
      <c r="S570" s="21" t="n">
        <v>0</v>
      </c>
      <c r="T570" s="19" t="inlineStr">
        <is>
          <t>Fix</t>
        </is>
      </c>
      <c r="U570" s="19" t="inlineStr">
        <is>
          <t>ok</t>
        </is>
      </c>
      <c r="V570" s="22">
        <f>O570*S570</f>
        <v/>
      </c>
      <c r="W570" s="16" t="inlineStr">
        <is>
          <t>nur Abholung</t>
        </is>
      </c>
      <c r="X570" s="16" t="inlineStr">
        <is>
          <t>F-653</t>
        </is>
      </c>
      <c r="Y570" s="19" t="inlineStr">
        <is>
          <t>nein</t>
        </is>
      </c>
      <c r="Z570" s="19" t="inlineStr">
        <is>
          <t>verfügbar</t>
        </is>
      </c>
      <c r="AA570" s="19" t="n"/>
      <c r="AB570" s="19" t="n"/>
      <c r="AC570" s="19" t="n"/>
      <c r="AD570" s="19" t="n"/>
      <c r="AE570" s="21" t="n"/>
      <c r="AF570" s="22">
        <f>IF(N570="","",N570*AE570)</f>
        <v/>
      </c>
      <c r="AG570" s="19" t="n"/>
      <c r="AH570" s="19" t="n"/>
      <c r="AI570" s="19" t="n"/>
      <c r="AJ570" s="19" t="n"/>
      <c r="AK570" s="19" t="n"/>
      <c r="AL570" s="19" t="n"/>
      <c r="AM570" s="18" t="n"/>
      <c r="AN570" s="23" t="inlineStr">
        <is>
          <t>Neu aus Fotos vom 12.10.2026 (ohne Post-it, zu verschenken).</t>
        </is>
      </c>
    </row>
    <row r="571" ht="98.8" customHeight="1">
      <c r="A571" s="16" t="n"/>
      <c r="B571" s="16" t="inlineStr">
        <is>
          <t>BA04-V18</t>
        </is>
      </c>
      <c r="C571" s="16" t="inlineStr">
        <is>
          <t>BA04</t>
        </is>
      </c>
      <c r="D571" s="16" t="inlineStr">
        <is>
          <t>Gruppenraum</t>
        </is>
      </c>
      <c r="E571" s="16" t="inlineStr">
        <is>
          <t>Korb Spielzeugautos und Lkw</t>
        </is>
      </c>
      <c r="F571" s="17" t="n">
        <v>1</v>
      </c>
      <c r="G571" s="18" t="inlineStr">
        <is>
          <t>Korb mit kleinen Spielzeugautos und Lkw aus Metall und Kunststoff.</t>
        </is>
      </c>
      <c r="H571" s="16" t="inlineStr">
        <is>
          <t>zu verschenken</t>
        </is>
      </c>
      <c r="I571" s="16" t="n"/>
      <c r="J571" s="16" t="inlineStr">
        <is>
          <t>C</t>
        </is>
      </c>
      <c r="K571" s="16" t="inlineStr">
        <is>
          <t>Konvolut</t>
        </is>
      </c>
      <c r="L571" s="19" t="n"/>
      <c r="M571" s="16" t="inlineStr">
        <is>
          <t>gebraucht</t>
        </is>
      </c>
      <c r="N571" s="17" t="n"/>
      <c r="O571" s="20">
        <f>F571-IF(N571="",0,N571)</f>
        <v/>
      </c>
      <c r="P571" s="19" t="inlineStr">
        <is>
          <t>ja</t>
        </is>
      </c>
      <c r="Q571" s="19" t="n"/>
      <c r="R571" s="21" t="n"/>
      <c r="S571" s="21" t="n">
        <v>0</v>
      </c>
      <c r="T571" s="19" t="inlineStr">
        <is>
          <t>Fix</t>
        </is>
      </c>
      <c r="U571" s="19" t="inlineStr">
        <is>
          <t>ok</t>
        </is>
      </c>
      <c r="V571" s="22">
        <f>O571*S571</f>
        <v/>
      </c>
      <c r="W571" s="16" t="inlineStr">
        <is>
          <t>nur Abholung</t>
        </is>
      </c>
      <c r="X571" s="16" t="inlineStr">
        <is>
          <t>F-654</t>
        </is>
      </c>
      <c r="Y571" s="19" t="inlineStr">
        <is>
          <t>nein</t>
        </is>
      </c>
      <c r="Z571" s="19" t="inlineStr">
        <is>
          <t>verfügbar</t>
        </is>
      </c>
      <c r="AA571" s="19" t="n"/>
      <c r="AB571" s="19" t="n"/>
      <c r="AC571" s="19" t="n"/>
      <c r="AD571" s="19" t="n"/>
      <c r="AE571" s="21" t="n"/>
      <c r="AF571" s="22">
        <f>IF(N571="","",N571*AE571)</f>
        <v/>
      </c>
      <c r="AG571" s="19" t="n"/>
      <c r="AH571" s="19" t="n"/>
      <c r="AI571" s="19" t="n"/>
      <c r="AJ571" s="19" t="n"/>
      <c r="AK571" s="19" t="n"/>
      <c r="AL571" s="19" t="n"/>
      <c r="AM571" s="18" t="n"/>
      <c r="AN571" s="23" t="inlineStr">
        <is>
          <t>Neu aus Fotos vom 12.10.2026 (ohne Post-it, zu verschenken).</t>
        </is>
      </c>
    </row>
    <row r="572" ht="98.8" customHeight="1">
      <c r="A572" s="16" t="n"/>
      <c r="B572" s="16" t="inlineStr">
        <is>
          <t>BA04-V19</t>
        </is>
      </c>
      <c r="C572" s="16" t="inlineStr">
        <is>
          <t>BA04</t>
        </is>
      </c>
      <c r="D572" s="16" t="inlineStr">
        <is>
          <t>Gruppenraum</t>
        </is>
      </c>
      <c r="E572" s="16" t="inlineStr">
        <is>
          <t>Buchstabenstempel in Holzkiste</t>
        </is>
      </c>
      <c r="F572" s="17" t="n">
        <v>1</v>
      </c>
      <c r="G572" s="18" t="inlineStr">
        <is>
          <t>Holzkiste mit Buchstaben- und Motivstempeln und 2 Stempelkissen.</t>
        </is>
      </c>
      <c r="H572" s="16" t="inlineStr">
        <is>
          <t>zu verschenken</t>
        </is>
      </c>
      <c r="I572" s="16" t="n"/>
      <c r="J572" s="16" t="inlineStr">
        <is>
          <t>C</t>
        </is>
      </c>
      <c r="K572" s="16" t="inlineStr">
        <is>
          <t>Konvolut</t>
        </is>
      </c>
      <c r="L572" s="19" t="n"/>
      <c r="M572" s="16" t="inlineStr">
        <is>
          <t>gebraucht</t>
        </is>
      </c>
      <c r="N572" s="17" t="n"/>
      <c r="O572" s="20">
        <f>F572-IF(N572="",0,N572)</f>
        <v/>
      </c>
      <c r="P572" s="19" t="inlineStr">
        <is>
          <t>ja</t>
        </is>
      </c>
      <c r="Q572" s="19" t="n"/>
      <c r="R572" s="21" t="n"/>
      <c r="S572" s="21" t="n">
        <v>0</v>
      </c>
      <c r="T572" s="19" t="inlineStr">
        <is>
          <t>Fix</t>
        </is>
      </c>
      <c r="U572" s="19" t="inlineStr">
        <is>
          <t>ok</t>
        </is>
      </c>
      <c r="V572" s="22">
        <f>O572*S572</f>
        <v/>
      </c>
      <c r="W572" s="16" t="inlineStr">
        <is>
          <t>nur Abholung</t>
        </is>
      </c>
      <c r="X572" s="16" t="inlineStr">
        <is>
          <t>F-655</t>
        </is>
      </c>
      <c r="Y572" s="19" t="inlineStr">
        <is>
          <t>nein</t>
        </is>
      </c>
      <c r="Z572" s="19" t="inlineStr">
        <is>
          <t>verfügbar</t>
        </is>
      </c>
      <c r="AA572" s="19" t="n"/>
      <c r="AB572" s="19" t="n"/>
      <c r="AC572" s="19" t="n"/>
      <c r="AD572" s="19" t="n"/>
      <c r="AE572" s="21" t="n"/>
      <c r="AF572" s="22">
        <f>IF(N572="","",N572*AE572)</f>
        <v/>
      </c>
      <c r="AG572" s="19" t="n"/>
      <c r="AH572" s="19" t="n"/>
      <c r="AI572" s="19" t="n"/>
      <c r="AJ572" s="19" t="n"/>
      <c r="AK572" s="19" t="n"/>
      <c r="AL572" s="19" t="n"/>
      <c r="AM572" s="18" t="n"/>
      <c r="AN572" s="23" t="inlineStr">
        <is>
          <t>Neu aus Fotos vom 12.10.2026 (ohne Post-it, zu verschenken).</t>
        </is>
      </c>
    </row>
    <row r="573" ht="98.8" customHeight="1">
      <c r="A573" s="16" t="n"/>
      <c r="B573" s="16" t="inlineStr">
        <is>
          <t>BA04-V20</t>
        </is>
      </c>
      <c r="C573" s="16" t="inlineStr">
        <is>
          <t>BA04</t>
        </is>
      </c>
      <c r="D573" s="16" t="inlineStr">
        <is>
          <t>Gruppenraum</t>
        </is>
      </c>
      <c r="E573" s="16" t="inlineStr">
        <is>
          <t>Zahlenstempel im Koffer</t>
        </is>
      </c>
      <c r="F573" s="17" t="n">
        <v>1</v>
      </c>
      <c r="G573" s="18" t="inlineStr">
        <is>
          <t>Zahlenstempel-Set im Koffer (Joustra), ab 3 Jahren.</t>
        </is>
      </c>
      <c r="H573" s="16" t="inlineStr">
        <is>
          <t>zu verschenken</t>
        </is>
      </c>
      <c r="I573" s="16" t="n"/>
      <c r="J573" s="16" t="inlineStr">
        <is>
          <t>C</t>
        </is>
      </c>
      <c r="K573" s="16" t="inlineStr">
        <is>
          <t>Konvolut</t>
        </is>
      </c>
      <c r="L573" s="19" t="n"/>
      <c r="M573" s="16" t="inlineStr">
        <is>
          <t>gebraucht</t>
        </is>
      </c>
      <c r="N573" s="17" t="n"/>
      <c r="O573" s="20">
        <f>F573-IF(N573="",0,N573)</f>
        <v/>
      </c>
      <c r="P573" s="19" t="inlineStr">
        <is>
          <t>ja</t>
        </is>
      </c>
      <c r="Q573" s="19" t="n"/>
      <c r="R573" s="21" t="n"/>
      <c r="S573" s="21" t="n">
        <v>0</v>
      </c>
      <c r="T573" s="19" t="inlineStr">
        <is>
          <t>Fix</t>
        </is>
      </c>
      <c r="U573" s="19" t="inlineStr">
        <is>
          <t>ok</t>
        </is>
      </c>
      <c r="V573" s="22">
        <f>O573*S573</f>
        <v/>
      </c>
      <c r="W573" s="16" t="inlineStr">
        <is>
          <t>nur Abholung</t>
        </is>
      </c>
      <c r="X573" s="16" t="inlineStr">
        <is>
          <t>F-656</t>
        </is>
      </c>
      <c r="Y573" s="19" t="inlineStr">
        <is>
          <t>nein</t>
        </is>
      </c>
      <c r="Z573" s="19" t="inlineStr">
        <is>
          <t>verfügbar</t>
        </is>
      </c>
      <c r="AA573" s="19" t="n"/>
      <c r="AB573" s="19" t="n"/>
      <c r="AC573" s="19" t="n"/>
      <c r="AD573" s="19" t="n"/>
      <c r="AE573" s="21" t="n"/>
      <c r="AF573" s="22">
        <f>IF(N573="","",N573*AE573)</f>
        <v/>
      </c>
      <c r="AG573" s="19" t="n"/>
      <c r="AH573" s="19" t="n"/>
      <c r="AI573" s="19" t="n"/>
      <c r="AJ573" s="19" t="n"/>
      <c r="AK573" s="19" t="n"/>
      <c r="AL573" s="19" t="n"/>
      <c r="AM573" s="18" t="n"/>
      <c r="AN573" s="23" t="inlineStr">
        <is>
          <t>Neu aus Fotos vom 12.10.2026 (ohne Post-it, zu verschenken).</t>
        </is>
      </c>
    </row>
    <row r="574" ht="98.8" customHeight="1">
      <c r="A574" s="16" t="n"/>
      <c r="B574" s="16" t="inlineStr">
        <is>
          <t>BA04-V21</t>
        </is>
      </c>
      <c r="C574" s="16" t="inlineStr">
        <is>
          <t>BA04</t>
        </is>
      </c>
      <c r="D574" s="16" t="inlineStr">
        <is>
          <t>Gruppenraum</t>
        </is>
      </c>
      <c r="E574" s="16" t="inlineStr">
        <is>
          <t>Spiel Quak (HABA)</t>
        </is>
      </c>
      <c r="F574" s="17" t="n">
        <v>1</v>
      </c>
      <c r="G574" s="18" t="inlineStr">
        <is>
          <t>HABA „Quak“, ab 4 Jahren.</t>
        </is>
      </c>
      <c r="H574" s="16" t="inlineStr">
        <is>
          <t>zu verschenken</t>
        </is>
      </c>
      <c r="I574" s="16" t="n"/>
      <c r="J574" s="16" t="inlineStr">
        <is>
          <t>C</t>
        </is>
      </c>
      <c r="K574" s="16" t="inlineStr">
        <is>
          <t>Konvolut</t>
        </is>
      </c>
      <c r="L574" s="19" t="n"/>
      <c r="M574" s="16" t="inlineStr">
        <is>
          <t>gebraucht</t>
        </is>
      </c>
      <c r="N574" s="17" t="n"/>
      <c r="O574" s="20">
        <f>F574-IF(N574="",0,N574)</f>
        <v/>
      </c>
      <c r="P574" s="19" t="inlineStr">
        <is>
          <t>ja</t>
        </is>
      </c>
      <c r="Q574" s="19" t="n"/>
      <c r="R574" s="21" t="n"/>
      <c r="S574" s="21" t="n">
        <v>0</v>
      </c>
      <c r="T574" s="19" t="inlineStr">
        <is>
          <t>Fix</t>
        </is>
      </c>
      <c r="U574" s="19" t="inlineStr">
        <is>
          <t>ok</t>
        </is>
      </c>
      <c r="V574" s="22">
        <f>O574*S574</f>
        <v/>
      </c>
      <c r="W574" s="16" t="inlineStr">
        <is>
          <t>nur Abholung</t>
        </is>
      </c>
      <c r="X574" s="16" t="inlineStr">
        <is>
          <t>F-657</t>
        </is>
      </c>
      <c r="Y574" s="19" t="inlineStr">
        <is>
          <t>nein</t>
        </is>
      </c>
      <c r="Z574" s="19" t="inlineStr">
        <is>
          <t>verfügbar</t>
        </is>
      </c>
      <c r="AA574" s="19" t="n"/>
      <c r="AB574" s="19" t="n"/>
      <c r="AC574" s="19" t="n"/>
      <c r="AD574" s="19" t="n"/>
      <c r="AE574" s="21" t="n"/>
      <c r="AF574" s="22">
        <f>IF(N574="","",N574*AE574)</f>
        <v/>
      </c>
      <c r="AG574" s="19" t="n"/>
      <c r="AH574" s="19" t="n"/>
      <c r="AI574" s="19" t="n"/>
      <c r="AJ574" s="19" t="n"/>
      <c r="AK574" s="19" t="n"/>
      <c r="AL574" s="19" t="n"/>
      <c r="AM574" s="18" t="n"/>
      <c r="AN574" s="23" t="inlineStr">
        <is>
          <t>Neu aus Fotos vom 12.10.2026 (ohne Post-it, zu verschenken).</t>
        </is>
      </c>
    </row>
    <row r="575" ht="98.8" customHeight="1">
      <c r="A575" s="16" t="n"/>
      <c r="B575" s="16" t="inlineStr">
        <is>
          <t>BA04-V22</t>
        </is>
      </c>
      <c r="C575" s="16" t="inlineStr">
        <is>
          <t>BA04</t>
        </is>
      </c>
      <c r="D575" s="16" t="inlineStr">
        <is>
          <t>Gruppenraum</t>
        </is>
      </c>
      <c r="E575" s="16" t="inlineStr">
        <is>
          <t>2 Bücher Wieso? Weshalb? Warum?</t>
        </is>
      </c>
      <c r="F575" s="17" t="n">
        <v>1</v>
      </c>
      <c r="G575" s="18" t="inlineStr">
        <is>
          <t>„Kinder dieser Welt“ und „Wir entdecken unsere Sinne“.</t>
        </is>
      </c>
      <c r="H575" s="16" t="inlineStr">
        <is>
          <t>zu verschenken</t>
        </is>
      </c>
      <c r="I575" s="16" t="n"/>
      <c r="J575" s="16" t="inlineStr">
        <is>
          <t>C</t>
        </is>
      </c>
      <c r="K575" s="16" t="inlineStr">
        <is>
          <t>Konvolut</t>
        </is>
      </c>
      <c r="L575" s="19" t="n"/>
      <c r="M575" s="16" t="inlineStr">
        <is>
          <t>gebraucht</t>
        </is>
      </c>
      <c r="N575" s="17" t="n"/>
      <c r="O575" s="20">
        <f>F575-IF(N575="",0,N575)</f>
        <v/>
      </c>
      <c r="P575" s="19" t="inlineStr">
        <is>
          <t>ja</t>
        </is>
      </c>
      <c r="Q575" s="19" t="n"/>
      <c r="R575" s="21" t="n"/>
      <c r="S575" s="21" t="n">
        <v>0</v>
      </c>
      <c r="T575" s="19" t="inlineStr">
        <is>
          <t>Fix</t>
        </is>
      </c>
      <c r="U575" s="19" t="inlineStr">
        <is>
          <t>ok</t>
        </is>
      </c>
      <c r="V575" s="22">
        <f>O575*S575</f>
        <v/>
      </c>
      <c r="W575" s="16" t="inlineStr">
        <is>
          <t>nur Abholung</t>
        </is>
      </c>
      <c r="X575" s="16" t="inlineStr">
        <is>
          <t>F-658</t>
        </is>
      </c>
      <c r="Y575" s="19" t="inlineStr">
        <is>
          <t>nein</t>
        </is>
      </c>
      <c r="Z575" s="19" t="inlineStr">
        <is>
          <t>verfügbar</t>
        </is>
      </c>
      <c r="AA575" s="19" t="n"/>
      <c r="AB575" s="19" t="n"/>
      <c r="AC575" s="19" t="n"/>
      <c r="AD575" s="19" t="n"/>
      <c r="AE575" s="21" t="n"/>
      <c r="AF575" s="22">
        <f>IF(N575="","",N575*AE575)</f>
        <v/>
      </c>
      <c r="AG575" s="19" t="n"/>
      <c r="AH575" s="19" t="n"/>
      <c r="AI575" s="19" t="n"/>
      <c r="AJ575" s="19" t="n"/>
      <c r="AK575" s="19" t="n"/>
      <c r="AL575" s="19" t="n"/>
      <c r="AM575" s="18" t="n"/>
      <c r="AN575" s="23" t="inlineStr">
        <is>
          <t>Neu aus Fotos vom 12.10.2026 (ohne Post-it, zu verschenken).</t>
        </is>
      </c>
    </row>
    <row r="576" ht="98.8" customHeight="1">
      <c r="A576" s="16" t="n"/>
      <c r="B576" s="16" t="inlineStr">
        <is>
          <t>BA04-V23</t>
        </is>
      </c>
      <c r="C576" s="16" t="inlineStr">
        <is>
          <t>BA04</t>
        </is>
      </c>
      <c r="D576" s="16" t="inlineStr">
        <is>
          <t>Gruppenraum</t>
        </is>
      </c>
      <c r="E576" s="16" t="inlineStr">
        <is>
          <t>3 Kinderbücher</t>
        </is>
      </c>
      <c r="F576" s="17" t="n">
        <v>1</v>
      </c>
      <c r="G576" s="18" t="inlineStr">
        <is>
          <t>„Alles was ich wissen will“, „Sachen suchen – Die Jahreszeiten“, „Autsch, kleiner Tiger!“.</t>
        </is>
      </c>
      <c r="H576" s="16" t="inlineStr">
        <is>
          <t>zu verschenken</t>
        </is>
      </c>
      <c r="I576" s="16" t="n"/>
      <c r="J576" s="16" t="inlineStr">
        <is>
          <t>C</t>
        </is>
      </c>
      <c r="K576" s="16" t="inlineStr">
        <is>
          <t>Konvolut</t>
        </is>
      </c>
      <c r="L576" s="19" t="n"/>
      <c r="M576" s="16" t="inlineStr">
        <is>
          <t>gebraucht</t>
        </is>
      </c>
      <c r="N576" s="17" t="n"/>
      <c r="O576" s="20">
        <f>F576-IF(N576="",0,N576)</f>
        <v/>
      </c>
      <c r="P576" s="19" t="inlineStr">
        <is>
          <t>ja</t>
        </is>
      </c>
      <c r="Q576" s="19" t="n"/>
      <c r="R576" s="21" t="n"/>
      <c r="S576" s="21" t="n">
        <v>0</v>
      </c>
      <c r="T576" s="19" t="inlineStr">
        <is>
          <t>Fix</t>
        </is>
      </c>
      <c r="U576" s="19" t="inlineStr">
        <is>
          <t>ok</t>
        </is>
      </c>
      <c r="V576" s="22">
        <f>O576*S576</f>
        <v/>
      </c>
      <c r="W576" s="16" t="inlineStr">
        <is>
          <t>nur Abholung</t>
        </is>
      </c>
      <c r="X576" s="16" t="inlineStr">
        <is>
          <t>F-659</t>
        </is>
      </c>
      <c r="Y576" s="19" t="inlineStr">
        <is>
          <t>nein</t>
        </is>
      </c>
      <c r="Z576" s="19" t="inlineStr">
        <is>
          <t>verfügbar</t>
        </is>
      </c>
      <c r="AA576" s="19" t="n"/>
      <c r="AB576" s="19" t="n"/>
      <c r="AC576" s="19" t="n"/>
      <c r="AD576" s="19" t="n"/>
      <c r="AE576" s="21" t="n"/>
      <c r="AF576" s="22">
        <f>IF(N576="","",N576*AE576)</f>
        <v/>
      </c>
      <c r="AG576" s="19" t="n"/>
      <c r="AH576" s="19" t="n"/>
      <c r="AI576" s="19" t="n"/>
      <c r="AJ576" s="19" t="n"/>
      <c r="AK576" s="19" t="n"/>
      <c r="AL576" s="19" t="n"/>
      <c r="AM576" s="18" t="n"/>
      <c r="AN576" s="23" t="inlineStr">
        <is>
          <t>Neu aus Fotos vom 12.10.2026 (ohne Post-it, zu verschenken).</t>
        </is>
      </c>
    </row>
    <row r="577" ht="98.8" customHeight="1">
      <c r="A577" s="16" t="n"/>
      <c r="B577" s="16" t="inlineStr">
        <is>
          <t>BA04-V24</t>
        </is>
      </c>
      <c r="C577" s="16" t="inlineStr">
        <is>
          <t>BA04</t>
        </is>
      </c>
      <c r="D577" s="16" t="inlineStr">
        <is>
          <t>Gruppenraum</t>
        </is>
      </c>
      <c r="E577" s="16" t="inlineStr">
        <is>
          <t>3 Kinderbücher</t>
        </is>
      </c>
      <c r="F577" s="17" t="n">
        <v>1</v>
      </c>
      <c r="G577" s="18" t="inlineStr">
        <is>
          <t>„Mia findet eine Freundin“, Wimmelbuch „Mein Tag“, „Im Zirkus“.</t>
        </is>
      </c>
      <c r="H577" s="16" t="inlineStr">
        <is>
          <t>zu verschenken</t>
        </is>
      </c>
      <c r="I577" s="16" t="n"/>
      <c r="J577" s="16" t="inlineStr">
        <is>
          <t>C</t>
        </is>
      </c>
      <c r="K577" s="16" t="inlineStr">
        <is>
          <t>Konvolut</t>
        </is>
      </c>
      <c r="L577" s="19" t="n"/>
      <c r="M577" s="16" t="inlineStr">
        <is>
          <t>gebraucht</t>
        </is>
      </c>
      <c r="N577" s="17" t="n"/>
      <c r="O577" s="20">
        <f>F577-IF(N577="",0,N577)</f>
        <v/>
      </c>
      <c r="P577" s="19" t="inlineStr">
        <is>
          <t>ja</t>
        </is>
      </c>
      <c r="Q577" s="19" t="n"/>
      <c r="R577" s="21" t="n"/>
      <c r="S577" s="21" t="n">
        <v>0</v>
      </c>
      <c r="T577" s="19" t="inlineStr">
        <is>
          <t>Fix</t>
        </is>
      </c>
      <c r="U577" s="19" t="inlineStr">
        <is>
          <t>ok</t>
        </is>
      </c>
      <c r="V577" s="22">
        <f>O577*S577</f>
        <v/>
      </c>
      <c r="W577" s="16" t="inlineStr">
        <is>
          <t>nur Abholung</t>
        </is>
      </c>
      <c r="X577" s="16" t="inlineStr">
        <is>
          <t>F-660</t>
        </is>
      </c>
      <c r="Y577" s="19" t="inlineStr">
        <is>
          <t>nein</t>
        </is>
      </c>
      <c r="Z577" s="19" t="inlineStr">
        <is>
          <t>verfügbar</t>
        </is>
      </c>
      <c r="AA577" s="19" t="n"/>
      <c r="AB577" s="19" t="n"/>
      <c r="AC577" s="19" t="n"/>
      <c r="AD577" s="19" t="n"/>
      <c r="AE577" s="21" t="n"/>
      <c r="AF577" s="22">
        <f>IF(N577="","",N577*AE577)</f>
        <v/>
      </c>
      <c r="AG577" s="19" t="n"/>
      <c r="AH577" s="19" t="n"/>
      <c r="AI577" s="19" t="n"/>
      <c r="AJ577" s="19" t="n"/>
      <c r="AK577" s="19" t="n"/>
      <c r="AL577" s="19" t="n"/>
      <c r="AM577" s="18" t="n"/>
      <c r="AN577" s="23" t="inlineStr">
        <is>
          <t>Neu aus Fotos vom 12.10.2026 (ohne Post-it, zu verschenken).</t>
        </is>
      </c>
    </row>
    <row r="578" ht="98.8" customHeight="1">
      <c r="A578" s="16" t="n"/>
      <c r="B578" s="16" t="inlineStr">
        <is>
          <t>BU01-V01</t>
        </is>
      </c>
      <c r="C578" s="16" t="inlineStr">
        <is>
          <t>BU01</t>
        </is>
      </c>
      <c r="D578" s="16" t="inlineStr">
        <is>
          <t>Flur</t>
        </is>
      </c>
      <c r="E578" s="16" t="inlineStr">
        <is>
          <t>Spielteppich Straße, lang</t>
        </is>
      </c>
      <c r="F578" s="17" t="n">
        <v>2</v>
      </c>
      <c r="G578" s="18" t="inlineStr">
        <is>
          <t>Spielteppich aus Baumwolle mit Straßenmotiv, lang und schmal.</t>
        </is>
      </c>
      <c r="H578" s="16" t="inlineStr">
        <is>
          <t>zu verschenken</t>
        </is>
      </c>
      <c r="I578" s="16" t="n"/>
      <c r="J578" s="16" t="inlineStr">
        <is>
          <t>C</t>
        </is>
      </c>
      <c r="K578" s="16" t="inlineStr">
        <is>
          <t>Stück</t>
        </is>
      </c>
      <c r="L578" s="19" t="n"/>
      <c r="M578" s="16" t="inlineStr">
        <is>
          <t>gebraucht</t>
        </is>
      </c>
      <c r="N578" s="17" t="n"/>
      <c r="O578" s="20">
        <f>F578-IF(N578="",0,N578)</f>
        <v/>
      </c>
      <c r="P578" s="19" t="inlineStr">
        <is>
          <t>ja</t>
        </is>
      </c>
      <c r="Q578" s="19" t="n"/>
      <c r="R578" s="21" t="n"/>
      <c r="S578" s="21" t="n">
        <v>0</v>
      </c>
      <c r="T578" s="19" t="inlineStr">
        <is>
          <t>Fix</t>
        </is>
      </c>
      <c r="U578" s="19" t="inlineStr">
        <is>
          <t>ok</t>
        </is>
      </c>
      <c r="V578" s="22">
        <f>O578*S578</f>
        <v/>
      </c>
      <c r="W578" s="16" t="inlineStr">
        <is>
          <t>nur Abholung</t>
        </is>
      </c>
      <c r="X578" s="16" t="inlineStr">
        <is>
          <t>F-691</t>
        </is>
      </c>
      <c r="Y578" s="19" t="inlineStr">
        <is>
          <t>nein</t>
        </is>
      </c>
      <c r="Z578" s="19" t="inlineStr">
        <is>
          <t>verfügbar</t>
        </is>
      </c>
      <c r="AA578" s="19" t="n"/>
      <c r="AB578" s="19" t="n"/>
      <c r="AC578" s="19" t="n"/>
      <c r="AD578" s="19" t="n"/>
      <c r="AE578" s="21" t="n"/>
      <c r="AF578" s="22">
        <f>IF(N578="","",N578*AE578)</f>
        <v/>
      </c>
      <c r="AG578" s="19" t="n"/>
      <c r="AH578" s="19" t="n"/>
      <c r="AI578" s="19" t="n"/>
      <c r="AJ578" s="19" t="n"/>
      <c r="AK578" s="19" t="n"/>
      <c r="AL578" s="19" t="n"/>
      <c r="AM578" s="18" t="inlineStr">
        <is>
          <t>Preis je Stück, zwei vorhanden.</t>
        </is>
      </c>
      <c r="AN578" s="23" t="inlineStr">
        <is>
          <t>Neu aus Fotos vom 12.10.2026 (ohne Post-it, zu verschenken).</t>
        </is>
      </c>
    </row>
    <row r="579" ht="98.8" customHeight="1">
      <c r="A579" s="16" t="n"/>
      <c r="B579" s="16" t="inlineStr">
        <is>
          <t>BU01-V02</t>
        </is>
      </c>
      <c r="C579" s="16" t="inlineStr">
        <is>
          <t>BU01</t>
        </is>
      </c>
      <c r="D579" s="16" t="inlineStr">
        <is>
          <t>Flur</t>
        </is>
      </c>
      <c r="E579" s="16" t="inlineStr">
        <is>
          <t>Holz-Stapelspiel 4 Formen</t>
        </is>
      </c>
      <c r="F579" s="17" t="n">
        <v>1</v>
      </c>
      <c r="G579" s="18" t="inlineStr">
        <is>
          <t>Steck- und Stapelspiel aus Holz: Herz, Blume, Blatt, Quadrat.</t>
        </is>
      </c>
      <c r="H579" s="16" t="inlineStr">
        <is>
          <t>zu verschenken</t>
        </is>
      </c>
      <c r="I579" s="16" t="n"/>
      <c r="J579" s="16" t="inlineStr">
        <is>
          <t>C</t>
        </is>
      </c>
      <c r="K579" s="16" t="inlineStr">
        <is>
          <t>Stück</t>
        </is>
      </c>
      <c r="L579" s="19" t="n"/>
      <c r="M579" s="16" t="inlineStr">
        <is>
          <t>gebraucht</t>
        </is>
      </c>
      <c r="N579" s="17" t="n"/>
      <c r="O579" s="20">
        <f>F579-IF(N579="",0,N579)</f>
        <v/>
      </c>
      <c r="P579" s="19" t="inlineStr">
        <is>
          <t>ja</t>
        </is>
      </c>
      <c r="Q579" s="19" t="n"/>
      <c r="R579" s="21" t="n"/>
      <c r="S579" s="21" t="n">
        <v>0</v>
      </c>
      <c r="T579" s="19" t="inlineStr">
        <is>
          <t>Fix</t>
        </is>
      </c>
      <c r="U579" s="19" t="inlineStr">
        <is>
          <t>ok</t>
        </is>
      </c>
      <c r="V579" s="22">
        <f>O579*S579</f>
        <v/>
      </c>
      <c r="W579" s="16" t="inlineStr">
        <is>
          <t>nur Abholung</t>
        </is>
      </c>
      <c r="X579" s="16" t="inlineStr">
        <is>
          <t>F-692</t>
        </is>
      </c>
      <c r="Y579" s="19" t="inlineStr">
        <is>
          <t>nein</t>
        </is>
      </c>
      <c r="Z579" s="19" t="inlineStr">
        <is>
          <t>verfügbar</t>
        </is>
      </c>
      <c r="AA579" s="19" t="n"/>
      <c r="AB579" s="19" t="n"/>
      <c r="AC579" s="19" t="n"/>
      <c r="AD579" s="19" t="n"/>
      <c r="AE579" s="21" t="n"/>
      <c r="AF579" s="22">
        <f>IF(N579="","",N579*AE579)</f>
        <v/>
      </c>
      <c r="AG579" s="19" t="n"/>
      <c r="AH579" s="19" t="n"/>
      <c r="AI579" s="19" t="n"/>
      <c r="AJ579" s="19" t="n"/>
      <c r="AK579" s="19" t="n"/>
      <c r="AL579" s="19" t="n"/>
      <c r="AM579" s="18" t="n"/>
      <c r="AN579" s="23" t="inlineStr">
        <is>
          <t>Neu aus Fotos vom 12.10.2026 (ohne Post-it, zu verschenken).</t>
        </is>
      </c>
    </row>
    <row r="580" ht="98.8" customHeight="1">
      <c r="A580" s="16" t="n"/>
      <c r="B580" s="16" t="inlineStr">
        <is>
          <t>BU01-V03</t>
        </is>
      </c>
      <c r="C580" s="16" t="inlineStr">
        <is>
          <t>BU01</t>
        </is>
      </c>
      <c r="D580" s="16" t="inlineStr">
        <is>
          <t>Flur</t>
        </is>
      </c>
      <c r="E580" s="16" t="inlineStr">
        <is>
          <t>Spielteppich Straße, grau</t>
        </is>
      </c>
      <c r="F580" s="17" t="n">
        <v>2</v>
      </c>
      <c r="G580" s="18" t="inlineStr">
        <is>
          <t>Spielteppich mit Straßenmotiv, grau-weiß, rechteckig.</t>
        </is>
      </c>
      <c r="H580" s="16" t="inlineStr">
        <is>
          <t>zu verschenken</t>
        </is>
      </c>
      <c r="I580" s="16" t="n"/>
      <c r="J580" s="16" t="inlineStr">
        <is>
          <t>C</t>
        </is>
      </c>
      <c r="K580" s="16" t="inlineStr">
        <is>
          <t>Stück</t>
        </is>
      </c>
      <c r="L580" s="19" t="n"/>
      <c r="M580" s="16" t="inlineStr">
        <is>
          <t>gebraucht</t>
        </is>
      </c>
      <c r="N580" s="17" t="n"/>
      <c r="O580" s="20">
        <f>F580-IF(N580="",0,N580)</f>
        <v/>
      </c>
      <c r="P580" s="19" t="inlineStr">
        <is>
          <t>ja</t>
        </is>
      </c>
      <c r="Q580" s="19" t="n"/>
      <c r="R580" s="21" t="n"/>
      <c r="S580" s="21" t="n">
        <v>0</v>
      </c>
      <c r="T580" s="19" t="inlineStr">
        <is>
          <t>Fix</t>
        </is>
      </c>
      <c r="U580" s="19" t="inlineStr">
        <is>
          <t>ok</t>
        </is>
      </c>
      <c r="V580" s="22">
        <f>O580*S580</f>
        <v/>
      </c>
      <c r="W580" s="16" t="inlineStr">
        <is>
          <t>nur Abholung</t>
        </is>
      </c>
      <c r="X580" s="16" t="inlineStr">
        <is>
          <t>F-693</t>
        </is>
      </c>
      <c r="Y580" s="19" t="inlineStr">
        <is>
          <t>nein</t>
        </is>
      </c>
      <c r="Z580" s="19" t="inlineStr">
        <is>
          <t>verfügbar</t>
        </is>
      </c>
      <c r="AA580" s="19" t="n"/>
      <c r="AB580" s="19" t="n"/>
      <c r="AC580" s="19" t="n"/>
      <c r="AD580" s="19" t="n"/>
      <c r="AE580" s="21" t="n"/>
      <c r="AF580" s="22">
        <f>IF(N580="","",N580*AE580)</f>
        <v/>
      </c>
      <c r="AG580" s="19" t="n"/>
      <c r="AH580" s="19" t="n"/>
      <c r="AI580" s="19" t="n"/>
      <c r="AJ580" s="19" t="n"/>
      <c r="AK580" s="19" t="n"/>
      <c r="AL580" s="19" t="n"/>
      <c r="AM580" s="18" t="inlineStr">
        <is>
          <t>Preis je Stück, zwei vorhanden.</t>
        </is>
      </c>
      <c r="AN580" s="23" t="inlineStr">
        <is>
          <t>Neu aus Fotos vom 12.10.2026 (ohne Post-it, zu verschenken).</t>
        </is>
      </c>
    </row>
    <row r="581" ht="98.8" customHeight="1">
      <c r="A581" s="16" t="n"/>
      <c r="B581" s="16" t="inlineStr">
        <is>
          <t>BU01-V04</t>
        </is>
      </c>
      <c r="C581" s="16" t="inlineStr">
        <is>
          <t>BU01</t>
        </is>
      </c>
      <c r="D581" s="16" t="inlineStr">
        <is>
          <t>Flur</t>
        </is>
      </c>
      <c r="E581" s="16" t="inlineStr">
        <is>
          <t>Holz-Babyspielzeug</t>
        </is>
      </c>
      <c r="F581" s="17" t="n">
        <v>1</v>
      </c>
      <c r="G581" s="18" t="inlineStr">
        <is>
          <t>Stapelturm, 2 Raupen zum Nachziehen, Stehauf-Clown, Schmetterling und Steckteile aus Holz.</t>
        </is>
      </c>
      <c r="H581" s="16" t="inlineStr">
        <is>
          <t>zu verschenken</t>
        </is>
      </c>
      <c r="I581" s="16" t="n"/>
      <c r="J581" s="16" t="inlineStr">
        <is>
          <t>C</t>
        </is>
      </c>
      <c r="K581" s="16" t="inlineStr">
        <is>
          <t>Konvolut</t>
        </is>
      </c>
      <c r="L581" s="19" t="n"/>
      <c r="M581" s="16" t="inlineStr">
        <is>
          <t>gebraucht</t>
        </is>
      </c>
      <c r="N581" s="17" t="n"/>
      <c r="O581" s="20">
        <f>F581-IF(N581="",0,N581)</f>
        <v/>
      </c>
      <c r="P581" s="19" t="inlineStr">
        <is>
          <t>ja</t>
        </is>
      </c>
      <c r="Q581" s="19" t="n"/>
      <c r="R581" s="21" t="n"/>
      <c r="S581" s="21" t="n">
        <v>0</v>
      </c>
      <c r="T581" s="19" t="inlineStr">
        <is>
          <t>Fix</t>
        </is>
      </c>
      <c r="U581" s="19" t="inlineStr">
        <is>
          <t>ok</t>
        </is>
      </c>
      <c r="V581" s="22">
        <f>O581*S581</f>
        <v/>
      </c>
      <c r="W581" s="16" t="inlineStr">
        <is>
          <t>nur Abholung</t>
        </is>
      </c>
      <c r="X581" s="16" t="inlineStr">
        <is>
          <t>F-694</t>
        </is>
      </c>
      <c r="Y581" s="19" t="inlineStr">
        <is>
          <t>nein</t>
        </is>
      </c>
      <c r="Z581" s="19" t="inlineStr">
        <is>
          <t>verfügbar</t>
        </is>
      </c>
      <c r="AA581" s="19" t="n"/>
      <c r="AB581" s="19" t="n"/>
      <c r="AC581" s="19" t="n"/>
      <c r="AD581" s="19" t="n"/>
      <c r="AE581" s="21" t="n"/>
      <c r="AF581" s="22">
        <f>IF(N581="","",N581*AE581)</f>
        <v/>
      </c>
      <c r="AG581" s="19" t="n"/>
      <c r="AH581" s="19" t="n"/>
      <c r="AI581" s="19" t="n"/>
      <c r="AJ581" s="19" t="n"/>
      <c r="AK581" s="19" t="n"/>
      <c r="AL581" s="19" t="n"/>
      <c r="AM581" s="18" t="n"/>
      <c r="AN581" s="23" t="inlineStr">
        <is>
          <t>Neu aus Fotos vom 12.10.2026 (ohne Post-it, zu verschenken).</t>
        </is>
      </c>
    </row>
    <row r="582" ht="98.8" customHeight="1">
      <c r="A582" s="16" t="n"/>
      <c r="B582" s="16" t="inlineStr">
        <is>
          <t>BU01-V05</t>
        </is>
      </c>
      <c r="C582" s="16" t="inlineStr">
        <is>
          <t>BU01</t>
        </is>
      </c>
      <c r="D582" s="16" t="inlineStr">
        <is>
          <t>Flur</t>
        </is>
      </c>
      <c r="E582" s="16" t="inlineStr">
        <is>
          <t>Holz-Steckbrett 4 Formen</t>
        </is>
      </c>
      <c r="F582" s="17" t="n">
        <v>1</v>
      </c>
      <c r="G582" s="18" t="inlineStr">
        <is>
          <t>Sortier- und Steckbrett aus Holz mit vier Formen, Platte als Puzzle.</t>
        </is>
      </c>
      <c r="H582" s="16" t="inlineStr">
        <is>
          <t>zu verschenken</t>
        </is>
      </c>
      <c r="I582" s="16" t="n"/>
      <c r="J582" s="16" t="inlineStr">
        <is>
          <t>C</t>
        </is>
      </c>
      <c r="K582" s="16" t="inlineStr">
        <is>
          <t>Stück</t>
        </is>
      </c>
      <c r="L582" s="19" t="n"/>
      <c r="M582" s="16" t="inlineStr">
        <is>
          <t>gebraucht</t>
        </is>
      </c>
      <c r="N582" s="17" t="n"/>
      <c r="O582" s="20">
        <f>F582-IF(N582="",0,N582)</f>
        <v/>
      </c>
      <c r="P582" s="19" t="inlineStr">
        <is>
          <t>ja</t>
        </is>
      </c>
      <c r="Q582" s="19" t="n"/>
      <c r="R582" s="21" t="n"/>
      <c r="S582" s="21" t="n">
        <v>0</v>
      </c>
      <c r="T582" s="19" t="inlineStr">
        <is>
          <t>Fix</t>
        </is>
      </c>
      <c r="U582" s="19" t="inlineStr">
        <is>
          <t>ok</t>
        </is>
      </c>
      <c r="V582" s="22">
        <f>O582*S582</f>
        <v/>
      </c>
      <c r="W582" s="16" t="inlineStr">
        <is>
          <t>nur Abholung</t>
        </is>
      </c>
      <c r="X582" s="16" t="inlineStr">
        <is>
          <t>F-682</t>
        </is>
      </c>
      <c r="Y582" s="19" t="inlineStr">
        <is>
          <t>nein</t>
        </is>
      </c>
      <c r="Z582" s="19" t="inlineStr">
        <is>
          <t>verfügbar</t>
        </is>
      </c>
      <c r="AA582" s="19" t="n"/>
      <c r="AB582" s="19" t="n"/>
      <c r="AC582" s="19" t="n"/>
      <c r="AD582" s="19" t="n"/>
      <c r="AE582" s="21" t="n"/>
      <c r="AF582" s="22">
        <f>IF(N582="","",N582*AE582)</f>
        <v/>
      </c>
      <c r="AG582" s="19" t="n"/>
      <c r="AH582" s="19" t="n"/>
      <c r="AI582" s="19" t="n"/>
      <c r="AJ582" s="19" t="n"/>
      <c r="AK582" s="19" t="n"/>
      <c r="AL582" s="19" t="n"/>
      <c r="AM582" s="18" t="n"/>
      <c r="AN582" s="23" t="inlineStr">
        <is>
          <t>Neu aus Fotos vom 12.10.2026 (ohne Post-it, zu verschenken).</t>
        </is>
      </c>
    </row>
    <row r="583" ht="98.8" customHeight="1">
      <c r="A583" s="16" t="n"/>
      <c r="B583" s="16" t="inlineStr">
        <is>
          <t>BU01-V06</t>
        </is>
      </c>
      <c r="C583" s="16" t="inlineStr">
        <is>
          <t>BU01</t>
        </is>
      </c>
      <c r="D583" s="16" t="inlineStr">
        <is>
          <t>Flur</t>
        </is>
      </c>
      <c r="E583" s="16" t="inlineStr">
        <is>
          <t>Holz-Steckpuzzle Waldtiere</t>
        </is>
      </c>
      <c r="F583" s="17" t="n">
        <v>1</v>
      </c>
      <c r="G583" s="18" t="inlineStr">
        <is>
          <t>Steckpuzzle aus Holz mit dicken Waldtier-Figuren.</t>
        </is>
      </c>
      <c r="H583" s="16" t="inlineStr">
        <is>
          <t>zu verschenken</t>
        </is>
      </c>
      <c r="I583" s="16" t="n"/>
      <c r="J583" s="16" t="inlineStr">
        <is>
          <t>C</t>
        </is>
      </c>
      <c r="K583" s="16" t="inlineStr">
        <is>
          <t>Stück</t>
        </is>
      </c>
      <c r="L583" s="19" t="n"/>
      <c r="M583" s="16" t="inlineStr">
        <is>
          <t>gebraucht</t>
        </is>
      </c>
      <c r="N583" s="17" t="n"/>
      <c r="O583" s="20">
        <f>F583-IF(N583="",0,N583)</f>
        <v/>
      </c>
      <c r="P583" s="19" t="inlineStr">
        <is>
          <t>ja</t>
        </is>
      </c>
      <c r="Q583" s="19" t="n"/>
      <c r="R583" s="21" t="n"/>
      <c r="S583" s="21" t="n">
        <v>0</v>
      </c>
      <c r="T583" s="19" t="inlineStr">
        <is>
          <t>Fix</t>
        </is>
      </c>
      <c r="U583" s="19" t="inlineStr">
        <is>
          <t>ok</t>
        </is>
      </c>
      <c r="V583" s="22">
        <f>O583*S583</f>
        <v/>
      </c>
      <c r="W583" s="16" t="inlineStr">
        <is>
          <t>nur Abholung</t>
        </is>
      </c>
      <c r="X583" s="16" t="inlineStr">
        <is>
          <t>F-683</t>
        </is>
      </c>
      <c r="Y583" s="19" t="inlineStr">
        <is>
          <t>nein</t>
        </is>
      </c>
      <c r="Z583" s="19" t="inlineStr">
        <is>
          <t>verfügbar</t>
        </is>
      </c>
      <c r="AA583" s="19" t="n"/>
      <c r="AB583" s="19" t="n"/>
      <c r="AC583" s="19" t="n"/>
      <c r="AD583" s="19" t="n"/>
      <c r="AE583" s="21" t="n"/>
      <c r="AF583" s="22">
        <f>IF(N583="","",N583*AE583)</f>
        <v/>
      </c>
      <c r="AG583" s="19" t="n"/>
      <c r="AH583" s="19" t="n"/>
      <c r="AI583" s="19" t="n"/>
      <c r="AJ583" s="19" t="n"/>
      <c r="AK583" s="19" t="n"/>
      <c r="AL583" s="19" t="n"/>
      <c r="AM583" s="18" t="n"/>
      <c r="AN583" s="23" t="inlineStr">
        <is>
          <t>Neu aus Fotos vom 12.10.2026 (ohne Post-it, zu verschenken).</t>
        </is>
      </c>
    </row>
    <row r="584" ht="98.8" customHeight="1">
      <c r="A584" s="16" t="n"/>
      <c r="B584" s="16" t="inlineStr">
        <is>
          <t>BU01-V07</t>
        </is>
      </c>
      <c r="C584" s="16" t="inlineStr">
        <is>
          <t>BU01</t>
        </is>
      </c>
      <c r="D584" s="16" t="inlineStr">
        <is>
          <t>Flur</t>
        </is>
      </c>
      <c r="E584" s="16" t="inlineStr">
        <is>
          <t>3 Holz-Anziehpuzzles und Memo</t>
        </is>
      </c>
      <c r="F584" s="17" t="n">
        <v>1</v>
      </c>
      <c r="G584" s="18" t="inlineStr">
        <is>
          <t>Anziehpuzzles aus Holz (u. a. Eichhorn) und Holz-Memo in Kästen.</t>
        </is>
      </c>
      <c r="H584" s="16" t="inlineStr">
        <is>
          <t>zu verschenken</t>
        </is>
      </c>
      <c r="I584" s="16" t="n"/>
      <c r="J584" s="16" t="inlineStr">
        <is>
          <t>C</t>
        </is>
      </c>
      <c r="K584" s="16" t="inlineStr">
        <is>
          <t>Konvolut</t>
        </is>
      </c>
      <c r="L584" s="19" t="n"/>
      <c r="M584" s="16" t="inlineStr">
        <is>
          <t>gebraucht</t>
        </is>
      </c>
      <c r="N584" s="17" t="n"/>
      <c r="O584" s="20">
        <f>F584-IF(N584="",0,N584)</f>
        <v/>
      </c>
      <c r="P584" s="19" t="inlineStr">
        <is>
          <t>ja</t>
        </is>
      </c>
      <c r="Q584" s="19" t="n"/>
      <c r="R584" s="21" t="n"/>
      <c r="S584" s="21" t="n">
        <v>0</v>
      </c>
      <c r="T584" s="19" t="inlineStr">
        <is>
          <t>Fix</t>
        </is>
      </c>
      <c r="U584" s="19" t="inlineStr">
        <is>
          <t>ok</t>
        </is>
      </c>
      <c r="V584" s="22">
        <f>O584*S584</f>
        <v/>
      </c>
      <c r="W584" s="16" t="inlineStr">
        <is>
          <t>nur Abholung</t>
        </is>
      </c>
      <c r="X584" s="16" t="inlineStr">
        <is>
          <t>F-684</t>
        </is>
      </c>
      <c r="Y584" s="19" t="inlineStr">
        <is>
          <t>nein</t>
        </is>
      </c>
      <c r="Z584" s="19" t="inlineStr">
        <is>
          <t>verfügbar</t>
        </is>
      </c>
      <c r="AA584" s="19" t="n"/>
      <c r="AB584" s="19" t="n"/>
      <c r="AC584" s="19" t="n"/>
      <c r="AD584" s="19" t="n"/>
      <c r="AE584" s="21" t="n"/>
      <c r="AF584" s="22">
        <f>IF(N584="","",N584*AE584)</f>
        <v/>
      </c>
      <c r="AG584" s="19" t="n"/>
      <c r="AH584" s="19" t="n"/>
      <c r="AI584" s="19" t="n"/>
      <c r="AJ584" s="19" t="n"/>
      <c r="AK584" s="19" t="n"/>
      <c r="AL584" s="19" t="n"/>
      <c r="AM584" s="18" t="n"/>
      <c r="AN584" s="23" t="inlineStr">
        <is>
          <t>Neu aus Fotos vom 12.10.2026 (ohne Post-it, zu verschenken).</t>
        </is>
      </c>
    </row>
    <row r="585" ht="98.8" customHeight="1">
      <c r="A585" s="16" t="n"/>
      <c r="B585" s="16" t="inlineStr">
        <is>
          <t>BU01-V08</t>
        </is>
      </c>
      <c r="C585" s="16" t="inlineStr">
        <is>
          <t>BU01</t>
        </is>
      </c>
      <c r="D585" s="16" t="inlineStr">
        <is>
          <t>Flur</t>
        </is>
      </c>
      <c r="E585" s="16" t="inlineStr">
        <is>
          <t>Bauernhof-Koffer aus Holz</t>
        </is>
      </c>
      <c r="F585" s="17" t="n">
        <v>1</v>
      </c>
      <c r="G585" s="18" t="inlineStr">
        <is>
          <t>Bauernhof zum Aufklappen mit Tragegriff, deutliche Gebrauchsspuren.</t>
        </is>
      </c>
      <c r="H585" s="16" t="inlineStr">
        <is>
          <t>zu verschenken</t>
        </is>
      </c>
      <c r="I585" s="16" t="n"/>
      <c r="J585" s="16" t="inlineStr">
        <is>
          <t>C</t>
        </is>
      </c>
      <c r="K585" s="16" t="inlineStr">
        <is>
          <t>Stück</t>
        </is>
      </c>
      <c r="L585" s="19" t="n"/>
      <c r="M585" s="16" t="inlineStr">
        <is>
          <t>gebraucht</t>
        </is>
      </c>
      <c r="N585" s="17" t="n"/>
      <c r="O585" s="20">
        <f>F585-IF(N585="",0,N585)</f>
        <v/>
      </c>
      <c r="P585" s="19" t="inlineStr">
        <is>
          <t>ja</t>
        </is>
      </c>
      <c r="Q585" s="19" t="n"/>
      <c r="R585" s="21" t="n"/>
      <c r="S585" s="21" t="n">
        <v>0</v>
      </c>
      <c r="T585" s="19" t="inlineStr">
        <is>
          <t>Fix</t>
        </is>
      </c>
      <c r="U585" s="19" t="inlineStr">
        <is>
          <t>ok</t>
        </is>
      </c>
      <c r="V585" s="22">
        <f>O585*S585</f>
        <v/>
      </c>
      <c r="W585" s="16" t="inlineStr">
        <is>
          <t>nur Abholung</t>
        </is>
      </c>
      <c r="X585" s="16" t="inlineStr">
        <is>
          <t>F-685</t>
        </is>
      </c>
      <c r="Y585" s="19" t="inlineStr">
        <is>
          <t>nein</t>
        </is>
      </c>
      <c r="Z585" s="19" t="inlineStr">
        <is>
          <t>verfügbar</t>
        </is>
      </c>
      <c r="AA585" s="19" t="n"/>
      <c r="AB585" s="19" t="n"/>
      <c r="AC585" s="19" t="n"/>
      <c r="AD585" s="19" t="n"/>
      <c r="AE585" s="21" t="n"/>
      <c r="AF585" s="22">
        <f>IF(N585="","",N585*AE585)</f>
        <v/>
      </c>
      <c r="AG585" s="19" t="n"/>
      <c r="AH585" s="19" t="n"/>
      <c r="AI585" s="19" t="n"/>
      <c r="AJ585" s="19" t="n"/>
      <c r="AK585" s="19" t="n"/>
      <c r="AL585" s="19" t="n"/>
      <c r="AM585" s="18" t="n"/>
      <c r="AN585" s="23" t="inlineStr">
        <is>
          <t>Neu aus Fotos vom 12.10.2026 (ohne Post-it, zu verschenken).</t>
        </is>
      </c>
    </row>
    <row r="586" ht="98.8" customHeight="1">
      <c r="A586" s="16" t="n"/>
      <c r="B586" s="16" t="inlineStr">
        <is>
          <t>BU01-V09</t>
        </is>
      </c>
      <c r="C586" s="16" t="inlineStr">
        <is>
          <t>BU01</t>
        </is>
      </c>
      <c r="D586" s="16" t="inlineStr">
        <is>
          <t>Flur</t>
        </is>
      </c>
      <c r="E586" s="16" t="inlineStr">
        <is>
          <t>Spiel Fische angeln (HABA)</t>
        </is>
      </c>
      <c r="F586" s="17" t="n">
        <v>1</v>
      </c>
      <c r="G586" s="18" t="inlineStr">
        <is>
          <t>HABA „Meine ersten Spiele – Fische angeln“, ab 2 Jahren.</t>
        </is>
      </c>
      <c r="H586" s="16" t="inlineStr">
        <is>
          <t>zu verschenken</t>
        </is>
      </c>
      <c r="I586" s="16" t="n"/>
      <c r="J586" s="16" t="inlineStr">
        <is>
          <t>C</t>
        </is>
      </c>
      <c r="K586" s="16" t="inlineStr">
        <is>
          <t>Stück</t>
        </is>
      </c>
      <c r="L586" s="19" t="n"/>
      <c r="M586" s="16" t="inlineStr">
        <is>
          <t>gebraucht</t>
        </is>
      </c>
      <c r="N586" s="17" t="n"/>
      <c r="O586" s="20">
        <f>F586-IF(N586="",0,N586)</f>
        <v/>
      </c>
      <c r="P586" s="19" t="inlineStr">
        <is>
          <t>ja</t>
        </is>
      </c>
      <c r="Q586" s="19" t="n"/>
      <c r="R586" s="21" t="n"/>
      <c r="S586" s="21" t="n">
        <v>0</v>
      </c>
      <c r="T586" s="19" t="inlineStr">
        <is>
          <t>Fix</t>
        </is>
      </c>
      <c r="U586" s="19" t="inlineStr">
        <is>
          <t>ok</t>
        </is>
      </c>
      <c r="V586" s="22">
        <f>O586*S586</f>
        <v/>
      </c>
      <c r="W586" s="16" t="inlineStr">
        <is>
          <t>nur Abholung</t>
        </is>
      </c>
      <c r="X586" s="16" t="inlineStr">
        <is>
          <t>F-686</t>
        </is>
      </c>
      <c r="Y586" s="19" t="inlineStr">
        <is>
          <t>nein</t>
        </is>
      </c>
      <c r="Z586" s="19" t="inlineStr">
        <is>
          <t>verfügbar</t>
        </is>
      </c>
      <c r="AA586" s="19" t="n"/>
      <c r="AB586" s="19" t="n"/>
      <c r="AC586" s="19" t="n"/>
      <c r="AD586" s="19" t="n"/>
      <c r="AE586" s="21" t="n"/>
      <c r="AF586" s="22">
        <f>IF(N586="","",N586*AE586)</f>
        <v/>
      </c>
      <c r="AG586" s="19" t="n"/>
      <c r="AH586" s="19" t="n"/>
      <c r="AI586" s="19" t="n"/>
      <c r="AJ586" s="19" t="n"/>
      <c r="AK586" s="19" t="n"/>
      <c r="AL586" s="19" t="n"/>
      <c r="AM586" s="18" t="n"/>
      <c r="AN586" s="23" t="inlineStr">
        <is>
          <t>Neu aus Fotos vom 12.10.2026 (ohne Post-it, zu verschenken).</t>
        </is>
      </c>
    </row>
    <row r="587" ht="98.8" customHeight="1">
      <c r="A587" s="16" t="n"/>
      <c r="B587" s="16" t="inlineStr">
        <is>
          <t>BU01-V10</t>
        </is>
      </c>
      <c r="C587" s="16" t="inlineStr">
        <is>
          <t>BU01</t>
        </is>
      </c>
      <c r="D587" s="16" t="inlineStr">
        <is>
          <t>Flur</t>
        </is>
      </c>
      <c r="E587" s="16" t="inlineStr">
        <is>
          <t>6 Pappbilderbücher</t>
        </is>
      </c>
      <c r="F587" s="17" t="n">
        <v>1</v>
      </c>
      <c r="G587" s="18" t="inlineStr">
        <is>
          <t>U. a. Fingerpuppenbuch, „Jakob ruft Stopp!“, „Schlaf gut, kleiner Regenbogenfisch“, Farbenbuch.</t>
        </is>
      </c>
      <c r="H587" s="16" t="inlineStr">
        <is>
          <t>zu verschenken</t>
        </is>
      </c>
      <c r="I587" s="16" t="n"/>
      <c r="J587" s="16" t="inlineStr">
        <is>
          <t>C</t>
        </is>
      </c>
      <c r="K587" s="16" t="inlineStr">
        <is>
          <t>Konvolut</t>
        </is>
      </c>
      <c r="L587" s="19" t="n"/>
      <c r="M587" s="16" t="inlineStr">
        <is>
          <t>gebraucht</t>
        </is>
      </c>
      <c r="N587" s="17" t="n"/>
      <c r="O587" s="20">
        <f>F587-IF(N587="",0,N587)</f>
        <v/>
      </c>
      <c r="P587" s="19" t="inlineStr">
        <is>
          <t>ja</t>
        </is>
      </c>
      <c r="Q587" s="19" t="n"/>
      <c r="R587" s="21" t="n"/>
      <c r="S587" s="21" t="n">
        <v>0</v>
      </c>
      <c r="T587" s="19" t="inlineStr">
        <is>
          <t>Fix</t>
        </is>
      </c>
      <c r="U587" s="19" t="inlineStr">
        <is>
          <t>ok</t>
        </is>
      </c>
      <c r="V587" s="22">
        <f>O587*S587</f>
        <v/>
      </c>
      <c r="W587" s="16" t="inlineStr">
        <is>
          <t>nur Abholung</t>
        </is>
      </c>
      <c r="X587" s="16" t="inlineStr">
        <is>
          <t>F-687</t>
        </is>
      </c>
      <c r="Y587" s="19" t="inlineStr">
        <is>
          <t>nein</t>
        </is>
      </c>
      <c r="Z587" s="19" t="inlineStr">
        <is>
          <t>verfügbar</t>
        </is>
      </c>
      <c r="AA587" s="19" t="n"/>
      <c r="AB587" s="19" t="n"/>
      <c r="AC587" s="19" t="n"/>
      <c r="AD587" s="19" t="n"/>
      <c r="AE587" s="21" t="n"/>
      <c r="AF587" s="22">
        <f>IF(N587="","",N587*AE587)</f>
        <v/>
      </c>
      <c r="AG587" s="19" t="n"/>
      <c r="AH587" s="19" t="n"/>
      <c r="AI587" s="19" t="n"/>
      <c r="AJ587" s="19" t="n"/>
      <c r="AK587" s="19" t="n"/>
      <c r="AL587" s="19" t="n"/>
      <c r="AM587" s="18" t="n"/>
      <c r="AN587" s="23" t="inlineStr">
        <is>
          <t>Neu aus Fotos vom 12.10.2026 (ohne Post-it, zu verschenken).</t>
        </is>
      </c>
    </row>
    <row r="588" ht="98.8" customHeight="1">
      <c r="A588" s="16" t="n"/>
      <c r="B588" s="16" t="inlineStr">
        <is>
          <t>BU01-V11</t>
        </is>
      </c>
      <c r="C588" s="16" t="inlineStr">
        <is>
          <t>BU01</t>
        </is>
      </c>
      <c r="D588" s="16" t="inlineStr">
        <is>
          <t>Flur</t>
        </is>
      </c>
      <c r="E588" s="16" t="inlineStr">
        <is>
          <t>Trio Logic und Tastkarten (Headu)</t>
        </is>
      </c>
      <c r="F588" s="17" t="n">
        <v>1</v>
      </c>
      <c r="G588" s="18" t="inlineStr">
        <is>
          <t>Headu „Trio Logic“ (3–6 Jahre) und Montessori-Tastkarten (1–4 Jahre).</t>
        </is>
      </c>
      <c r="H588" s="16" t="inlineStr">
        <is>
          <t>zu verschenken</t>
        </is>
      </c>
      <c r="I588" s="16" t="n"/>
      <c r="J588" s="16" t="inlineStr">
        <is>
          <t>C</t>
        </is>
      </c>
      <c r="K588" s="16" t="inlineStr">
        <is>
          <t>Konvolut</t>
        </is>
      </c>
      <c r="L588" s="19" t="n"/>
      <c r="M588" s="16" t="inlineStr">
        <is>
          <t>gebraucht</t>
        </is>
      </c>
      <c r="N588" s="17" t="n"/>
      <c r="O588" s="20">
        <f>F588-IF(N588="",0,N588)</f>
        <v/>
      </c>
      <c r="P588" s="19" t="inlineStr">
        <is>
          <t>ja</t>
        </is>
      </c>
      <c r="Q588" s="19" t="n"/>
      <c r="R588" s="21" t="n"/>
      <c r="S588" s="21" t="n">
        <v>0</v>
      </c>
      <c r="T588" s="19" t="inlineStr">
        <is>
          <t>Fix</t>
        </is>
      </c>
      <c r="U588" s="19" t="inlineStr">
        <is>
          <t>ok</t>
        </is>
      </c>
      <c r="V588" s="22">
        <f>O588*S588</f>
        <v/>
      </c>
      <c r="W588" s="16" t="inlineStr">
        <is>
          <t>nur Abholung</t>
        </is>
      </c>
      <c r="X588" s="16" t="inlineStr">
        <is>
          <t>F-688</t>
        </is>
      </c>
      <c r="Y588" s="19" t="inlineStr">
        <is>
          <t>nein</t>
        </is>
      </c>
      <c r="Z588" s="19" t="inlineStr">
        <is>
          <t>verfügbar</t>
        </is>
      </c>
      <c r="AA588" s="19" t="n"/>
      <c r="AB588" s="19" t="n"/>
      <c r="AC588" s="19" t="n"/>
      <c r="AD588" s="19" t="n"/>
      <c r="AE588" s="21" t="n"/>
      <c r="AF588" s="22">
        <f>IF(N588="","",N588*AE588)</f>
        <v/>
      </c>
      <c r="AG588" s="19" t="n"/>
      <c r="AH588" s="19" t="n"/>
      <c r="AI588" s="19" t="n"/>
      <c r="AJ588" s="19" t="n"/>
      <c r="AK588" s="19" t="n"/>
      <c r="AL588" s="19" t="n"/>
      <c r="AM588" s="18" t="n"/>
      <c r="AN588" s="23" t="inlineStr">
        <is>
          <t>Neu aus Fotos vom 12.10.2026 (ohne Post-it, zu verschenken).</t>
        </is>
      </c>
    </row>
    <row r="589" ht="98.8" customHeight="1">
      <c r="A589" s="16" t="n"/>
      <c r="B589" s="16" t="inlineStr">
        <is>
          <t>BU01-V12</t>
        </is>
      </c>
      <c r="C589" s="16" t="inlineStr">
        <is>
          <t>BU01</t>
        </is>
      </c>
      <c r="D589" s="16" t="inlineStr">
        <is>
          <t>Flur</t>
        </is>
      </c>
      <c r="E589" s="16" t="inlineStr">
        <is>
          <t>Holz-Nachziehhund, Lkw und Kamera</t>
        </is>
      </c>
      <c r="F589" s="17" t="n">
        <v>1</v>
      </c>
      <c r="G589" s="18" t="inlineStr">
        <is>
          <t>Nachziehhund, Lkw und Spielkamera aus Holz.</t>
        </is>
      </c>
      <c r="H589" s="16" t="inlineStr">
        <is>
          <t>zu verschenken</t>
        </is>
      </c>
      <c r="I589" s="16" t="n"/>
      <c r="J589" s="16" t="inlineStr">
        <is>
          <t>C</t>
        </is>
      </c>
      <c r="K589" s="16" t="inlineStr">
        <is>
          <t>Konvolut</t>
        </is>
      </c>
      <c r="L589" s="19" t="n"/>
      <c r="M589" s="16" t="inlineStr">
        <is>
          <t>gebraucht</t>
        </is>
      </c>
      <c r="N589" s="17" t="n"/>
      <c r="O589" s="20">
        <f>F589-IF(N589="",0,N589)</f>
        <v/>
      </c>
      <c r="P589" s="19" t="inlineStr">
        <is>
          <t>ja</t>
        </is>
      </c>
      <c r="Q589" s="19" t="n"/>
      <c r="R589" s="21" t="n"/>
      <c r="S589" s="21" t="n">
        <v>0</v>
      </c>
      <c r="T589" s="19" t="inlineStr">
        <is>
          <t>Fix</t>
        </is>
      </c>
      <c r="U589" s="19" t="inlineStr">
        <is>
          <t>ok</t>
        </is>
      </c>
      <c r="V589" s="22">
        <f>O589*S589</f>
        <v/>
      </c>
      <c r="W589" s="16" t="inlineStr">
        <is>
          <t>nur Abholung</t>
        </is>
      </c>
      <c r="X589" s="16" t="inlineStr">
        <is>
          <t>F-689</t>
        </is>
      </c>
      <c r="Y589" s="19" t="inlineStr">
        <is>
          <t>nein</t>
        </is>
      </c>
      <c r="Z589" s="19" t="inlineStr">
        <is>
          <t>verfügbar</t>
        </is>
      </c>
      <c r="AA589" s="19" t="n"/>
      <c r="AB589" s="19" t="n"/>
      <c r="AC589" s="19" t="n"/>
      <c r="AD589" s="19" t="n"/>
      <c r="AE589" s="21" t="n"/>
      <c r="AF589" s="22">
        <f>IF(N589="","",N589*AE589)</f>
        <v/>
      </c>
      <c r="AG589" s="19" t="n"/>
      <c r="AH589" s="19" t="n"/>
      <c r="AI589" s="19" t="n"/>
      <c r="AJ589" s="19" t="n"/>
      <c r="AK589" s="19" t="n"/>
      <c r="AL589" s="19" t="n"/>
      <c r="AM589" s="18" t="n"/>
      <c r="AN589" s="23" t="inlineStr">
        <is>
          <t>Neu aus Fotos vom 12.10.2026 (ohne Post-it, zu verschenken).</t>
        </is>
      </c>
    </row>
    <row r="590" ht="98.8" customHeight="1">
      <c r="A590" s="16" t="n"/>
      <c r="B590" s="16" t="inlineStr">
        <is>
          <t>BU01-V13</t>
        </is>
      </c>
      <c r="C590" s="16" t="inlineStr">
        <is>
          <t>BU01</t>
        </is>
      </c>
      <c r="D590" s="16" t="inlineStr">
        <is>
          <t>Flur</t>
        </is>
      </c>
      <c r="E590" s="16" t="inlineStr">
        <is>
          <t>Mein erstes memory und 2 Spiele</t>
        </is>
      </c>
      <c r="F590" s="17" t="n">
        <v>1</v>
      </c>
      <c r="G590" s="18" t="inlineStr">
        <is>
          <t>„Mein erstes memory“, „Was passt zusammen?“ und 4er-Puzzle.</t>
        </is>
      </c>
      <c r="H590" s="16" t="inlineStr">
        <is>
          <t>zu verschenken</t>
        </is>
      </c>
      <c r="I590" s="16" t="n"/>
      <c r="J590" s="16" t="inlineStr">
        <is>
          <t>C</t>
        </is>
      </c>
      <c r="K590" s="16" t="inlineStr">
        <is>
          <t>Konvolut</t>
        </is>
      </c>
      <c r="L590" s="19" t="n"/>
      <c r="M590" s="16" t="inlineStr">
        <is>
          <t>gebraucht</t>
        </is>
      </c>
      <c r="N590" s="17" t="n"/>
      <c r="O590" s="20">
        <f>F590-IF(N590="",0,N590)</f>
        <v/>
      </c>
      <c r="P590" s="19" t="inlineStr">
        <is>
          <t>ja</t>
        </is>
      </c>
      <c r="Q590" s="19" t="n"/>
      <c r="R590" s="21" t="n"/>
      <c r="S590" s="21" t="n">
        <v>0</v>
      </c>
      <c r="T590" s="19" t="inlineStr">
        <is>
          <t>Fix</t>
        </is>
      </c>
      <c r="U590" s="19" t="inlineStr">
        <is>
          <t>ok</t>
        </is>
      </c>
      <c r="V590" s="22">
        <f>O590*S590</f>
        <v/>
      </c>
      <c r="W590" s="16" t="inlineStr">
        <is>
          <t>nur Abholung</t>
        </is>
      </c>
      <c r="X590" s="16" t="inlineStr">
        <is>
          <t>F-690</t>
        </is>
      </c>
      <c r="Y590" s="19" t="inlineStr">
        <is>
          <t>nein</t>
        </is>
      </c>
      <c r="Z590" s="19" t="inlineStr">
        <is>
          <t>verfügbar</t>
        </is>
      </c>
      <c r="AA590" s="19" t="n"/>
      <c r="AB590" s="19" t="n"/>
      <c r="AC590" s="19" t="n"/>
      <c r="AD590" s="19" t="n"/>
      <c r="AE590" s="21" t="n"/>
      <c r="AF590" s="22">
        <f>IF(N590="","",N590*AE590)</f>
        <v/>
      </c>
      <c r="AG590" s="19" t="n"/>
      <c r="AH590" s="19" t="n"/>
      <c r="AI590" s="19" t="n"/>
      <c r="AJ590" s="19" t="n"/>
      <c r="AK590" s="19" t="n"/>
      <c r="AL590" s="19" t="n"/>
      <c r="AM590" s="18" t="n"/>
      <c r="AN590" s="23" t="inlineStr">
        <is>
          <t>Neu aus Fotos vom 12.10.2026 (ohne Post-it, zu verschenken).</t>
        </is>
      </c>
    </row>
    <row r="591" ht="98.8" customHeight="1">
      <c r="A591" s="16" t="n"/>
      <c r="B591" s="16" t="inlineStr">
        <is>
          <t>BU01-V14</t>
        </is>
      </c>
      <c r="C591" s="16" t="inlineStr">
        <is>
          <t>BU01</t>
        </is>
      </c>
      <c r="D591" s="16" t="inlineStr">
        <is>
          <t>Flur</t>
        </is>
      </c>
      <c r="E591" s="16" t="inlineStr">
        <is>
          <t>Fingerfarben</t>
        </is>
      </c>
      <c r="F591" s="17" t="n">
        <v>1</v>
      </c>
      <c r="G591" s="18" t="inlineStr">
        <is>
          <t>Karton mit 3 Dosen Mucki-Fingerfarbe (blau, grün, weiß), angebrochen.</t>
        </is>
      </c>
      <c r="H591" s="16" t="inlineStr">
        <is>
          <t>zu verschenken</t>
        </is>
      </c>
      <c r="I591" s="16" t="n"/>
      <c r="J591" s="16" t="inlineStr">
        <is>
          <t>C</t>
        </is>
      </c>
      <c r="K591" s="16" t="inlineStr">
        <is>
          <t>Konvolut</t>
        </is>
      </c>
      <c r="L591" s="19" t="n"/>
      <c r="M591" s="16" t="inlineStr">
        <is>
          <t>gebraucht</t>
        </is>
      </c>
      <c r="N591" s="17" t="n"/>
      <c r="O591" s="20">
        <f>F591-IF(N591="",0,N591)</f>
        <v/>
      </c>
      <c r="P591" s="19" t="inlineStr">
        <is>
          <t>ja</t>
        </is>
      </c>
      <c r="Q591" s="19" t="n"/>
      <c r="R591" s="21" t="n"/>
      <c r="S591" s="21" t="n">
        <v>0</v>
      </c>
      <c r="T591" s="19" t="inlineStr">
        <is>
          <t>Fix</t>
        </is>
      </c>
      <c r="U591" s="19" t="inlineStr">
        <is>
          <t>ok</t>
        </is>
      </c>
      <c r="V591" s="22">
        <f>O591*S591</f>
        <v/>
      </c>
      <c r="W591" s="16" t="inlineStr">
        <is>
          <t>nur Abholung</t>
        </is>
      </c>
      <c r="X591" s="16" t="inlineStr">
        <is>
          <t>F-710</t>
        </is>
      </c>
      <c r="Y591" s="19" t="inlineStr">
        <is>
          <t>nein</t>
        </is>
      </c>
      <c r="Z591" s="19" t="inlineStr">
        <is>
          <t>verfügbar</t>
        </is>
      </c>
      <c r="AA591" s="19" t="n"/>
      <c r="AB591" s="19" t="n"/>
      <c r="AC591" s="19" t="n"/>
      <c r="AD591" s="19" t="n"/>
      <c r="AE591" s="21" t="n"/>
      <c r="AF591" s="22">
        <f>IF(N591="","",N591*AE591)</f>
        <v/>
      </c>
      <c r="AG591" s="19" t="n"/>
      <c r="AH591" s="19" t="n"/>
      <c r="AI591" s="19" t="n"/>
      <c r="AJ591" s="19" t="n"/>
      <c r="AK591" s="19" t="n"/>
      <c r="AL591" s="19" t="n"/>
      <c r="AM591" s="18" t="n"/>
      <c r="AN591" s="23" t="inlineStr">
        <is>
          <t>Neu aus Fotos vom 12.10.2026 (ohne Post-it, zu verschenken).</t>
        </is>
      </c>
    </row>
    <row r="592" ht="98.8" customHeight="1">
      <c r="A592" s="16" t="n"/>
      <c r="B592" s="16" t="inlineStr">
        <is>
          <t>BU01-V15</t>
        </is>
      </c>
      <c r="C592" s="16" t="inlineStr">
        <is>
          <t>BU01</t>
        </is>
      </c>
      <c r="D592" s="16" t="inlineStr">
        <is>
          <t>Flur</t>
        </is>
      </c>
      <c r="E592" s="16" t="inlineStr">
        <is>
          <t>Box mit Bällen</t>
        </is>
      </c>
      <c r="F592" s="17" t="n">
        <v>1</v>
      </c>
      <c r="G592" s="18" t="inlineStr">
        <is>
          <t>Bälle in verschiedenen Größen, u. a. Greifball und Tennisbälle.</t>
        </is>
      </c>
      <c r="H592" s="16" t="inlineStr">
        <is>
          <t>zu verschenken</t>
        </is>
      </c>
      <c r="I592" s="16" t="n"/>
      <c r="J592" s="16" t="inlineStr">
        <is>
          <t>C</t>
        </is>
      </c>
      <c r="K592" s="16" t="inlineStr">
        <is>
          <t>Konvolut</t>
        </is>
      </c>
      <c r="L592" s="19" t="n"/>
      <c r="M592" s="16" t="inlineStr">
        <is>
          <t>gebraucht</t>
        </is>
      </c>
      <c r="N592" s="17" t="n"/>
      <c r="O592" s="20">
        <f>F592-IF(N592="",0,N592)</f>
        <v/>
      </c>
      <c r="P592" s="19" t="inlineStr">
        <is>
          <t>ja</t>
        </is>
      </c>
      <c r="Q592" s="19" t="n"/>
      <c r="R592" s="21" t="n"/>
      <c r="S592" s="21" t="n">
        <v>0</v>
      </c>
      <c r="T592" s="19" t="inlineStr">
        <is>
          <t>Fix</t>
        </is>
      </c>
      <c r="U592" s="19" t="inlineStr">
        <is>
          <t>ok</t>
        </is>
      </c>
      <c r="V592" s="22">
        <f>O592*S592</f>
        <v/>
      </c>
      <c r="W592" s="16" t="inlineStr">
        <is>
          <t>nur Abholung</t>
        </is>
      </c>
      <c r="X592" s="16" t="inlineStr">
        <is>
          <t>F-711</t>
        </is>
      </c>
      <c r="Y592" s="19" t="inlineStr">
        <is>
          <t>nein</t>
        </is>
      </c>
      <c r="Z592" s="19" t="inlineStr">
        <is>
          <t>verfügbar</t>
        </is>
      </c>
      <c r="AA592" s="19" t="n"/>
      <c r="AB592" s="19" t="n"/>
      <c r="AC592" s="19" t="n"/>
      <c r="AD592" s="19" t="n"/>
      <c r="AE592" s="21" t="n"/>
      <c r="AF592" s="22">
        <f>IF(N592="","",N592*AE592)</f>
        <v/>
      </c>
      <c r="AG592" s="19" t="n"/>
      <c r="AH592" s="19" t="n"/>
      <c r="AI592" s="19" t="n"/>
      <c r="AJ592" s="19" t="n"/>
      <c r="AK592" s="19" t="n"/>
      <c r="AL592" s="19" t="n"/>
      <c r="AM592" s="18" t="n"/>
      <c r="AN592" s="23" t="inlineStr">
        <is>
          <t>Neu aus Fotos vom 12.10.2026 (ohne Post-it, zu verschenken).</t>
        </is>
      </c>
    </row>
    <row r="593" ht="98.8" customHeight="1">
      <c r="A593" s="16" t="n"/>
      <c r="B593" s="16" t="inlineStr">
        <is>
          <t>BU01-V16</t>
        </is>
      </c>
      <c r="C593" s="16" t="inlineStr">
        <is>
          <t>BU01</t>
        </is>
      </c>
      <c r="D593" s="16" t="inlineStr">
        <is>
          <t>Flur</t>
        </is>
      </c>
      <c r="E593" s="16" t="inlineStr">
        <is>
          <t>Buntstifte</t>
        </is>
      </c>
      <c r="F593" s="17" t="n">
        <v>1</v>
      </c>
      <c r="G593" s="18" t="inlineStr">
        <is>
          <t>Korb und Kiste mit Buntstiften, u. a. dicke 3-in-1-Stifte.</t>
        </is>
      </c>
      <c r="H593" s="16" t="inlineStr">
        <is>
          <t>zu verschenken</t>
        </is>
      </c>
      <c r="I593" s="16" t="n"/>
      <c r="J593" s="16" t="inlineStr">
        <is>
          <t>C</t>
        </is>
      </c>
      <c r="K593" s="16" t="inlineStr">
        <is>
          <t>Konvolut</t>
        </is>
      </c>
      <c r="L593" s="19" t="n"/>
      <c r="M593" s="16" t="inlineStr">
        <is>
          <t>gebraucht</t>
        </is>
      </c>
      <c r="N593" s="17" t="n"/>
      <c r="O593" s="20">
        <f>F593-IF(N593="",0,N593)</f>
        <v/>
      </c>
      <c r="P593" s="19" t="inlineStr">
        <is>
          <t>ja</t>
        </is>
      </c>
      <c r="Q593" s="19" t="n"/>
      <c r="R593" s="21" t="n"/>
      <c r="S593" s="21" t="n">
        <v>0</v>
      </c>
      <c r="T593" s="19" t="inlineStr">
        <is>
          <t>Fix</t>
        </is>
      </c>
      <c r="U593" s="19" t="inlineStr">
        <is>
          <t>ok</t>
        </is>
      </c>
      <c r="V593" s="22">
        <f>O593*S593</f>
        <v/>
      </c>
      <c r="W593" s="16" t="inlineStr">
        <is>
          <t>nur Abholung</t>
        </is>
      </c>
      <c r="X593" s="16" t="inlineStr">
        <is>
          <t>F-712</t>
        </is>
      </c>
      <c r="Y593" s="19" t="inlineStr">
        <is>
          <t>nein</t>
        </is>
      </c>
      <c r="Z593" s="19" t="inlineStr">
        <is>
          <t>verfügbar</t>
        </is>
      </c>
      <c r="AA593" s="19" t="n"/>
      <c r="AB593" s="19" t="n"/>
      <c r="AC593" s="19" t="n"/>
      <c r="AD593" s="19" t="n"/>
      <c r="AE593" s="21" t="n"/>
      <c r="AF593" s="22">
        <f>IF(N593="","",N593*AE593)</f>
        <v/>
      </c>
      <c r="AG593" s="19" t="n"/>
      <c r="AH593" s="19" t="n"/>
      <c r="AI593" s="19" t="n"/>
      <c r="AJ593" s="19" t="n"/>
      <c r="AK593" s="19" t="n"/>
      <c r="AL593" s="19" t="n"/>
      <c r="AM593" s="18" t="n"/>
      <c r="AN593" s="23" t="inlineStr">
        <is>
          <t>Neu aus Fotos vom 12.10.2026 (ohne Post-it, zu verschenken).</t>
        </is>
      </c>
    </row>
    <row r="594" ht="98.8" customHeight="1">
      <c r="A594" s="16" t="n"/>
      <c r="B594" s="16" t="inlineStr">
        <is>
          <t>BU01-V17</t>
        </is>
      </c>
      <c r="C594" s="16" t="inlineStr">
        <is>
          <t>BU01</t>
        </is>
      </c>
      <c r="D594" s="16" t="inlineStr">
        <is>
          <t>Flur</t>
        </is>
      </c>
      <c r="E594" s="16" t="inlineStr">
        <is>
          <t>Spielzeugautos und Traktor</t>
        </is>
      </c>
      <c r="F594" s="17" t="n">
        <v>1</v>
      </c>
      <c r="G594" s="18" t="inlineStr">
        <is>
          <t>Korb mit kleinen Spielzeugautos und Lkw, dazu ein großer Traktor aus Kunststoff.</t>
        </is>
      </c>
      <c r="H594" s="16" t="inlineStr">
        <is>
          <t>zu verschenken</t>
        </is>
      </c>
      <c r="I594" s="16" t="n"/>
      <c r="J594" s="16" t="inlineStr">
        <is>
          <t>C</t>
        </is>
      </c>
      <c r="K594" s="16" t="inlineStr">
        <is>
          <t>Konvolut</t>
        </is>
      </c>
      <c r="L594" s="19" t="n"/>
      <c r="M594" s="16" t="inlineStr">
        <is>
          <t>gebraucht</t>
        </is>
      </c>
      <c r="N594" s="17" t="n"/>
      <c r="O594" s="20">
        <f>F594-IF(N594="",0,N594)</f>
        <v/>
      </c>
      <c r="P594" s="19" t="inlineStr">
        <is>
          <t>ja</t>
        </is>
      </c>
      <c r="Q594" s="19" t="n"/>
      <c r="R594" s="21" t="n"/>
      <c r="S594" s="21" t="n">
        <v>0</v>
      </c>
      <c r="T594" s="19" t="inlineStr">
        <is>
          <t>Fix</t>
        </is>
      </c>
      <c r="U594" s="19" t="inlineStr">
        <is>
          <t>ok</t>
        </is>
      </c>
      <c r="V594" s="22">
        <f>O594*S594</f>
        <v/>
      </c>
      <c r="W594" s="16" t="inlineStr">
        <is>
          <t>nur Abholung</t>
        </is>
      </c>
      <c r="X594" s="16" t="inlineStr">
        <is>
          <t>F-713</t>
        </is>
      </c>
      <c r="Y594" s="19" t="inlineStr">
        <is>
          <t>nein</t>
        </is>
      </c>
      <c r="Z594" s="19" t="inlineStr">
        <is>
          <t>verfügbar</t>
        </is>
      </c>
      <c r="AA594" s="19" t="n"/>
      <c r="AB594" s="19" t="n"/>
      <c r="AC594" s="19" t="n"/>
      <c r="AD594" s="19" t="n"/>
      <c r="AE594" s="21" t="n"/>
      <c r="AF594" s="22">
        <f>IF(N594="","",N594*AE594)</f>
        <v/>
      </c>
      <c r="AG594" s="19" t="n"/>
      <c r="AH594" s="19" t="n"/>
      <c r="AI594" s="19" t="n"/>
      <c r="AJ594" s="19" t="n"/>
      <c r="AK594" s="19" t="n"/>
      <c r="AL594" s="19" t="n"/>
      <c r="AM594" s="18" t="n"/>
      <c r="AN594" s="23" t="inlineStr">
        <is>
          <t>Neu aus Fotos vom 12.10.2026 (ohne Post-it, zu verschenken).</t>
        </is>
      </c>
    </row>
    <row r="595" ht="98.8" customHeight="1">
      <c r="A595" s="16" t="n"/>
      <c r="B595" s="16" t="inlineStr">
        <is>
          <t>BU01-V18</t>
        </is>
      </c>
      <c r="C595" s="16" t="inlineStr">
        <is>
          <t>BU01</t>
        </is>
      </c>
      <c r="D595" s="16" t="inlineStr">
        <is>
          <t>Flur</t>
        </is>
      </c>
      <c r="E595" s="16" t="inlineStr">
        <is>
          <t>Holzklammern und Kokosschalen</t>
        </is>
      </c>
      <c r="F595" s="17" t="n">
        <v>1</v>
      </c>
      <c r="G595" s="18" t="inlineStr">
        <is>
          <t>Box mit Holz-Wäscheklammern und Glas mit Kokosschalen zum Basteln.</t>
        </is>
      </c>
      <c r="H595" s="16" t="inlineStr">
        <is>
          <t>zu verschenken</t>
        </is>
      </c>
      <c r="I595" s="16" t="n"/>
      <c r="J595" s="16" t="inlineStr">
        <is>
          <t>C</t>
        </is>
      </c>
      <c r="K595" s="16" t="inlineStr">
        <is>
          <t>Konvolut</t>
        </is>
      </c>
      <c r="L595" s="19" t="n"/>
      <c r="M595" s="16" t="inlineStr">
        <is>
          <t>gebraucht</t>
        </is>
      </c>
      <c r="N595" s="17" t="n"/>
      <c r="O595" s="20">
        <f>F595-IF(N595="",0,N595)</f>
        <v/>
      </c>
      <c r="P595" s="19" t="inlineStr">
        <is>
          <t>ja</t>
        </is>
      </c>
      <c r="Q595" s="19" t="n"/>
      <c r="R595" s="21" t="n"/>
      <c r="S595" s="21" t="n">
        <v>0</v>
      </c>
      <c r="T595" s="19" t="inlineStr">
        <is>
          <t>Fix</t>
        </is>
      </c>
      <c r="U595" s="19" t="inlineStr">
        <is>
          <t>ok</t>
        </is>
      </c>
      <c r="V595" s="22">
        <f>O595*S595</f>
        <v/>
      </c>
      <c r="W595" s="16" t="inlineStr">
        <is>
          <t>nur Abholung</t>
        </is>
      </c>
      <c r="X595" s="16" t="inlineStr">
        <is>
          <t>F-714</t>
        </is>
      </c>
      <c r="Y595" s="19" t="inlineStr">
        <is>
          <t>nein</t>
        </is>
      </c>
      <c r="Z595" s="19" t="inlineStr">
        <is>
          <t>verfügbar</t>
        </is>
      </c>
      <c r="AA595" s="19" t="n"/>
      <c r="AB595" s="19" t="n"/>
      <c r="AC595" s="19" t="n"/>
      <c r="AD595" s="19" t="n"/>
      <c r="AE595" s="21" t="n"/>
      <c r="AF595" s="22">
        <f>IF(N595="","",N595*AE595)</f>
        <v/>
      </c>
      <c r="AG595" s="19" t="n"/>
      <c r="AH595" s="19" t="n"/>
      <c r="AI595" s="19" t="n"/>
      <c r="AJ595" s="19" t="n"/>
      <c r="AK595" s="19" t="n"/>
      <c r="AL595" s="19" t="n"/>
      <c r="AM595" s="18" t="n"/>
      <c r="AN595" s="23" t="inlineStr">
        <is>
          <t>Neu aus Fotos vom 12.10.2026 (ohne Post-it, zu verschenken).</t>
        </is>
      </c>
    </row>
    <row r="596" ht="98.8" customHeight="1">
      <c r="A596" s="16" t="n"/>
      <c r="B596" s="16" t="inlineStr">
        <is>
          <t>BU01-V19</t>
        </is>
      </c>
      <c r="C596" s="16" t="inlineStr">
        <is>
          <t>BU01</t>
        </is>
      </c>
      <c r="D596" s="16" t="inlineStr">
        <is>
          <t>Flur</t>
        </is>
      </c>
      <c r="E596" s="16" t="inlineStr">
        <is>
          <t>Regenmacher aus Holz</t>
        </is>
      </c>
      <c r="F596" s="17" t="n">
        <v>1</v>
      </c>
      <c r="G596" s="18" t="inlineStr">
        <is>
          <t>Kugel-Rasselturm aus Holz mit bunten Kugeln.</t>
        </is>
      </c>
      <c r="H596" s="16" t="inlineStr">
        <is>
          <t>zu verschenken</t>
        </is>
      </c>
      <c r="I596" s="16" t="n"/>
      <c r="J596" s="16" t="inlineStr">
        <is>
          <t>C</t>
        </is>
      </c>
      <c r="K596" s="16" t="inlineStr">
        <is>
          <t>Stück</t>
        </is>
      </c>
      <c r="L596" s="19" t="n"/>
      <c r="M596" s="16" t="inlineStr">
        <is>
          <t>gebraucht</t>
        </is>
      </c>
      <c r="N596" s="17" t="n"/>
      <c r="O596" s="20">
        <f>F596-IF(N596="",0,N596)</f>
        <v/>
      </c>
      <c r="P596" s="19" t="inlineStr">
        <is>
          <t>ja</t>
        </is>
      </c>
      <c r="Q596" s="19" t="n"/>
      <c r="R596" s="21" t="n"/>
      <c r="S596" s="21" t="n">
        <v>0</v>
      </c>
      <c r="T596" s="19" t="inlineStr">
        <is>
          <t>Fix</t>
        </is>
      </c>
      <c r="U596" s="19" t="inlineStr">
        <is>
          <t>ok</t>
        </is>
      </c>
      <c r="V596" s="22">
        <f>O596*S596</f>
        <v/>
      </c>
      <c r="W596" s="16" t="inlineStr">
        <is>
          <t>nur Abholung</t>
        </is>
      </c>
      <c r="X596" s="16" t="inlineStr">
        <is>
          <t>F-715</t>
        </is>
      </c>
      <c r="Y596" s="19" t="inlineStr">
        <is>
          <t>nein</t>
        </is>
      </c>
      <c r="Z596" s="19" t="inlineStr">
        <is>
          <t>verfügbar</t>
        </is>
      </c>
      <c r="AA596" s="19" t="n"/>
      <c r="AB596" s="19" t="n"/>
      <c r="AC596" s="19" t="n"/>
      <c r="AD596" s="19" t="n"/>
      <c r="AE596" s="21" t="n"/>
      <c r="AF596" s="22">
        <f>IF(N596="","",N596*AE596)</f>
        <v/>
      </c>
      <c r="AG596" s="19" t="n"/>
      <c r="AH596" s="19" t="n"/>
      <c r="AI596" s="19" t="n"/>
      <c r="AJ596" s="19" t="n"/>
      <c r="AK596" s="19" t="n"/>
      <c r="AL596" s="19" t="n"/>
      <c r="AM596" s="18" t="n"/>
      <c r="AN596" s="23" t="inlineStr">
        <is>
          <t>Neu aus Fotos vom 12.10.2026 (ohne Post-it, zu verschenken).</t>
        </is>
      </c>
    </row>
    <row r="597" ht="98.8" customHeight="1">
      <c r="A597" s="16" t="n"/>
      <c r="B597" s="16" t="inlineStr">
        <is>
          <t>BU01-V20</t>
        </is>
      </c>
      <c r="C597" s="16" t="inlineStr">
        <is>
          <t>BU01</t>
        </is>
      </c>
      <c r="D597" s="16" t="inlineStr">
        <is>
          <t>Flur</t>
        </is>
      </c>
      <c r="E597" s="16" t="inlineStr">
        <is>
          <t>Buch Geschichten aus Schmunzeldorf</t>
        </is>
      </c>
      <c r="F597" s="17" t="n">
        <v>1</v>
      </c>
      <c r="G597" s="18" t="inlineStr">
        <is>
          <t>„Die schönsten Geschichten aus Schmunzeldorf“.</t>
        </is>
      </c>
      <c r="H597" s="16" t="inlineStr">
        <is>
          <t>zu verschenken</t>
        </is>
      </c>
      <c r="I597" s="16" t="n"/>
      <c r="J597" s="16" t="inlineStr">
        <is>
          <t>C</t>
        </is>
      </c>
      <c r="K597" s="16" t="inlineStr">
        <is>
          <t>Stück</t>
        </is>
      </c>
      <c r="L597" s="19" t="n"/>
      <c r="M597" s="16" t="inlineStr">
        <is>
          <t>gebraucht</t>
        </is>
      </c>
      <c r="N597" s="17" t="n"/>
      <c r="O597" s="20">
        <f>F597-IF(N597="",0,N597)</f>
        <v/>
      </c>
      <c r="P597" s="19" t="inlineStr">
        <is>
          <t>ja</t>
        </is>
      </c>
      <c r="Q597" s="19" t="n"/>
      <c r="R597" s="21" t="n"/>
      <c r="S597" s="21" t="n">
        <v>0</v>
      </c>
      <c r="T597" s="19" t="inlineStr">
        <is>
          <t>Fix</t>
        </is>
      </c>
      <c r="U597" s="19" t="inlineStr">
        <is>
          <t>ok</t>
        </is>
      </c>
      <c r="V597" s="22">
        <f>O597*S597</f>
        <v/>
      </c>
      <c r="W597" s="16" t="inlineStr">
        <is>
          <t>nur Abholung</t>
        </is>
      </c>
      <c r="X597" s="16" t="inlineStr">
        <is>
          <t>F-716</t>
        </is>
      </c>
      <c r="Y597" s="19" t="inlineStr">
        <is>
          <t>nein</t>
        </is>
      </c>
      <c r="Z597" s="19" t="inlineStr">
        <is>
          <t>verfügbar</t>
        </is>
      </c>
      <c r="AA597" s="19" t="n"/>
      <c r="AB597" s="19" t="n"/>
      <c r="AC597" s="19" t="n"/>
      <c r="AD597" s="19" t="n"/>
      <c r="AE597" s="21" t="n"/>
      <c r="AF597" s="22">
        <f>IF(N597="","",N597*AE597)</f>
        <v/>
      </c>
      <c r="AG597" s="19" t="n"/>
      <c r="AH597" s="19" t="n"/>
      <c r="AI597" s="19" t="n"/>
      <c r="AJ597" s="19" t="n"/>
      <c r="AK597" s="19" t="n"/>
      <c r="AL597" s="19" t="n"/>
      <c r="AM597" s="18" t="n"/>
      <c r="AN597" s="23" t="inlineStr">
        <is>
          <t>Neu aus Fotos vom 12.10.2026 (ohne Post-it, zu verschenken).</t>
        </is>
      </c>
    </row>
    <row r="598" ht="98.8" customHeight="1">
      <c r="A598" s="16" t="n"/>
      <c r="B598" s="16" t="inlineStr">
        <is>
          <t>BU04-V01</t>
        </is>
      </c>
      <c r="C598" s="16" t="inlineStr">
        <is>
          <t>BU04</t>
        </is>
      </c>
      <c r="D598" s="16" t="inlineStr">
        <is>
          <t>Gruppenraum</t>
        </is>
      </c>
      <c r="E598" s="16" t="inlineStr">
        <is>
          <t>Krokodil, Klopfspiel, Korkplatten</t>
        </is>
      </c>
      <c r="F598" s="17" t="n">
        <v>1</v>
      </c>
      <c r="G598" s="18" t="inlineStr">
        <is>
          <t>Krokodil aus Stoff, Box mit Teilen eines Holz-Nagel-/Klopfspiels und Korkplatten.</t>
        </is>
      </c>
      <c r="H598" s="16" t="inlineStr">
        <is>
          <t>zu verschenken</t>
        </is>
      </c>
      <c r="I598" s="16" t="n"/>
      <c r="J598" s="16" t="inlineStr">
        <is>
          <t>C</t>
        </is>
      </c>
      <c r="K598" s="16" t="inlineStr">
        <is>
          <t>Konvolut</t>
        </is>
      </c>
      <c r="L598" s="19" t="n"/>
      <c r="M598" s="16" t="inlineStr">
        <is>
          <t>gebraucht</t>
        </is>
      </c>
      <c r="N598" s="17" t="n"/>
      <c r="O598" s="20">
        <f>F598-IF(N598="",0,N598)</f>
        <v/>
      </c>
      <c r="P598" s="19" t="inlineStr">
        <is>
          <t>ja</t>
        </is>
      </c>
      <c r="Q598" s="19" t="n"/>
      <c r="R598" s="21" t="n"/>
      <c r="S598" s="21" t="n">
        <v>0</v>
      </c>
      <c r="T598" s="19" t="inlineStr">
        <is>
          <t>Fix</t>
        </is>
      </c>
      <c r="U598" s="19" t="inlineStr">
        <is>
          <t>ok</t>
        </is>
      </c>
      <c r="V598" s="22">
        <f>O598*S598</f>
        <v/>
      </c>
      <c r="W598" s="16" t="inlineStr">
        <is>
          <t>nur Abholung</t>
        </is>
      </c>
      <c r="X598" s="16" t="inlineStr">
        <is>
          <t>F-729</t>
        </is>
      </c>
      <c r="Y598" s="19" t="inlineStr">
        <is>
          <t>nein</t>
        </is>
      </c>
      <c r="Z598" s="19" t="inlineStr">
        <is>
          <t>verfügbar</t>
        </is>
      </c>
      <c r="AA598" s="19" t="n"/>
      <c r="AB598" s="19" t="n"/>
      <c r="AC598" s="19" t="n"/>
      <c r="AD598" s="19" t="n"/>
      <c r="AE598" s="21" t="n"/>
      <c r="AF598" s="22">
        <f>IF(N598="","",N598*AE598)</f>
        <v/>
      </c>
      <c r="AG598" s="19" t="n"/>
      <c r="AH598" s="19" t="n"/>
      <c r="AI598" s="19" t="n"/>
      <c r="AJ598" s="19" t="n"/>
      <c r="AK598" s="19" t="n"/>
      <c r="AL598" s="19" t="n"/>
      <c r="AM598" s="18" t="n"/>
      <c r="AN598" s="23" t="inlineStr">
        <is>
          <t>Neu aus Fotos vom 12.10.2026 (ohne Post-it, zu verschenken).</t>
        </is>
      </c>
    </row>
    <row r="599" ht="98.8" customHeight="1">
      <c r="A599" s="16" t="n"/>
      <c r="B599" s="16" t="inlineStr">
        <is>
          <t>BU04-V02</t>
        </is>
      </c>
      <c r="C599" s="16" t="inlineStr">
        <is>
          <t>BU04</t>
        </is>
      </c>
      <c r="D599" s="16" t="inlineStr">
        <is>
          <t>Gruppenraum</t>
        </is>
      </c>
      <c r="E599" s="16" t="inlineStr">
        <is>
          <t>Straßenmalkreide</t>
        </is>
      </c>
      <c r="F599" s="17" t="n">
        <v>1</v>
      </c>
      <c r="G599" s="18" t="inlineStr">
        <is>
          <t>Eimer und Box mit Straßenmalkreide.</t>
        </is>
      </c>
      <c r="H599" s="16" t="inlineStr">
        <is>
          <t>zu verschenken</t>
        </is>
      </c>
      <c r="I599" s="16" t="n"/>
      <c r="J599" s="16" t="inlineStr">
        <is>
          <t>C</t>
        </is>
      </c>
      <c r="K599" s="16" t="inlineStr">
        <is>
          <t>Konvolut</t>
        </is>
      </c>
      <c r="L599" s="19" t="n"/>
      <c r="M599" s="16" t="inlineStr">
        <is>
          <t>gebraucht</t>
        </is>
      </c>
      <c r="N599" s="17" t="n"/>
      <c r="O599" s="20">
        <f>F599-IF(N599="",0,N599)</f>
        <v/>
      </c>
      <c r="P599" s="19" t="inlineStr">
        <is>
          <t>ja</t>
        </is>
      </c>
      <c r="Q599" s="19" t="n"/>
      <c r="R599" s="21" t="n"/>
      <c r="S599" s="21" t="n">
        <v>0</v>
      </c>
      <c r="T599" s="19" t="inlineStr">
        <is>
          <t>Fix</t>
        </is>
      </c>
      <c r="U599" s="19" t="inlineStr">
        <is>
          <t>ok</t>
        </is>
      </c>
      <c r="V599" s="22">
        <f>O599*S599</f>
        <v/>
      </c>
      <c r="W599" s="16" t="inlineStr">
        <is>
          <t>nur Abholung</t>
        </is>
      </c>
      <c r="X599" s="16" t="inlineStr">
        <is>
          <t>F-730</t>
        </is>
      </c>
      <c r="Y599" s="19" t="inlineStr">
        <is>
          <t>nein</t>
        </is>
      </c>
      <c r="Z599" s="19" t="inlineStr">
        <is>
          <t>verfügbar</t>
        </is>
      </c>
      <c r="AA599" s="19" t="n"/>
      <c r="AB599" s="19" t="n"/>
      <c r="AC599" s="19" t="n"/>
      <c r="AD599" s="19" t="n"/>
      <c r="AE599" s="21" t="n"/>
      <c r="AF599" s="22">
        <f>IF(N599="","",N599*AE599)</f>
        <v/>
      </c>
      <c r="AG599" s="19" t="n"/>
      <c r="AH599" s="19" t="n"/>
      <c r="AI599" s="19" t="n"/>
      <c r="AJ599" s="19" t="n"/>
      <c r="AK599" s="19" t="n"/>
      <c r="AL599" s="19" t="n"/>
      <c r="AM599" s="18" t="n"/>
      <c r="AN599" s="23" t="inlineStr">
        <is>
          <t>Neu aus Fotos vom 12.10.2026 (ohne Post-it, zu verschenken).</t>
        </is>
      </c>
    </row>
    <row r="600" ht="98.8" customHeight="1">
      <c r="A600" s="16" t="n"/>
      <c r="B600" s="16" t="inlineStr">
        <is>
          <t>BU04-V03</t>
        </is>
      </c>
      <c r="C600" s="16" t="inlineStr">
        <is>
          <t>BU04</t>
        </is>
      </c>
      <c r="D600" s="16" t="inlineStr">
        <is>
          <t>Gruppenraum</t>
        </is>
      </c>
      <c r="E600" s="16" t="inlineStr">
        <is>
          <t>3 Paw-Patrol-Spiele</t>
        </is>
      </c>
      <c r="F600" s="17" t="n">
        <v>1</v>
      </c>
      <c r="G600" s="18" t="inlineStr">
        <is>
          <t>Zahlenpuzzle, „Learn the colours“, „Schnapp dir die Karte“.</t>
        </is>
      </c>
      <c r="H600" s="16" t="inlineStr">
        <is>
          <t>zu verschenken</t>
        </is>
      </c>
      <c r="I600" s="16" t="n"/>
      <c r="J600" s="16" t="inlineStr">
        <is>
          <t>C</t>
        </is>
      </c>
      <c r="K600" s="16" t="inlineStr">
        <is>
          <t>Konvolut</t>
        </is>
      </c>
      <c r="L600" s="19" t="n"/>
      <c r="M600" s="16" t="inlineStr">
        <is>
          <t>gebraucht</t>
        </is>
      </c>
      <c r="N600" s="17" t="n"/>
      <c r="O600" s="20">
        <f>F600-IF(N600="",0,N600)</f>
        <v/>
      </c>
      <c r="P600" s="19" t="inlineStr">
        <is>
          <t>ja</t>
        </is>
      </c>
      <c r="Q600" s="19" t="n"/>
      <c r="R600" s="21" t="n"/>
      <c r="S600" s="21" t="n">
        <v>0</v>
      </c>
      <c r="T600" s="19" t="inlineStr">
        <is>
          <t>Fix</t>
        </is>
      </c>
      <c r="U600" s="19" t="inlineStr">
        <is>
          <t>ok</t>
        </is>
      </c>
      <c r="V600" s="22">
        <f>O600*S600</f>
        <v/>
      </c>
      <c r="W600" s="16" t="inlineStr">
        <is>
          <t>nur Abholung</t>
        </is>
      </c>
      <c r="X600" s="16" t="inlineStr">
        <is>
          <t>F-731</t>
        </is>
      </c>
      <c r="Y600" s="19" t="inlineStr">
        <is>
          <t>nein</t>
        </is>
      </c>
      <c r="Z600" s="19" t="inlineStr">
        <is>
          <t>verfügbar</t>
        </is>
      </c>
      <c r="AA600" s="19" t="n"/>
      <c r="AB600" s="19" t="n"/>
      <c r="AC600" s="19" t="n"/>
      <c r="AD600" s="19" t="n"/>
      <c r="AE600" s="21" t="n"/>
      <c r="AF600" s="22">
        <f>IF(N600="","",N600*AE600)</f>
        <v/>
      </c>
      <c r="AG600" s="19" t="n"/>
      <c r="AH600" s="19" t="n"/>
      <c r="AI600" s="19" t="n"/>
      <c r="AJ600" s="19" t="n"/>
      <c r="AK600" s="19" t="n"/>
      <c r="AL600" s="19" t="n"/>
      <c r="AM600" s="18" t="n"/>
      <c r="AN600" s="23" t="inlineStr">
        <is>
          <t>Neu aus Fotos vom 12.10.2026 (ohne Post-it, zu verschenken).</t>
        </is>
      </c>
    </row>
    <row r="601" ht="98.8" customHeight="1">
      <c r="A601" s="16" t="n"/>
      <c r="B601" s="16" t="inlineStr">
        <is>
          <t>BU04-V04</t>
        </is>
      </c>
      <c r="C601" s="16" t="inlineStr">
        <is>
          <t>BU04</t>
        </is>
      </c>
      <c r="D601" s="16" t="inlineStr">
        <is>
          <t>Gruppenraum</t>
        </is>
      </c>
      <c r="E601" s="16" t="inlineStr">
        <is>
          <t>Aqua Doodle XXL</t>
        </is>
      </c>
      <c r="F601" s="17" t="n">
        <v>1</v>
      </c>
      <c r="G601" s="18" t="inlineStr">
        <is>
          <t>Ravensburger ministeps Aqua Doodle XXL, Malmatte mit Wasser, ab 18 Monaten.</t>
        </is>
      </c>
      <c r="H601" s="16" t="inlineStr">
        <is>
          <t>zu verschenken</t>
        </is>
      </c>
      <c r="I601" s="16" t="n"/>
      <c r="J601" s="16" t="inlineStr">
        <is>
          <t>C</t>
        </is>
      </c>
      <c r="K601" s="16" t="inlineStr">
        <is>
          <t>Konvolut</t>
        </is>
      </c>
      <c r="L601" s="19" t="n"/>
      <c r="M601" s="16" t="inlineStr">
        <is>
          <t>gebraucht</t>
        </is>
      </c>
      <c r="N601" s="17" t="n"/>
      <c r="O601" s="20">
        <f>F601-IF(N601="",0,N601)</f>
        <v/>
      </c>
      <c r="P601" s="19" t="inlineStr">
        <is>
          <t>ja</t>
        </is>
      </c>
      <c r="Q601" s="19" t="n"/>
      <c r="R601" s="21" t="n"/>
      <c r="S601" s="21" t="n">
        <v>0</v>
      </c>
      <c r="T601" s="19" t="inlineStr">
        <is>
          <t>Fix</t>
        </is>
      </c>
      <c r="U601" s="19" t="inlineStr">
        <is>
          <t>ok</t>
        </is>
      </c>
      <c r="V601" s="22">
        <f>O601*S601</f>
        <v/>
      </c>
      <c r="W601" s="16" t="inlineStr">
        <is>
          <t>nur Abholung</t>
        </is>
      </c>
      <c r="X601" s="16" t="inlineStr">
        <is>
          <t>F-732</t>
        </is>
      </c>
      <c r="Y601" s="19" t="inlineStr">
        <is>
          <t>nein</t>
        </is>
      </c>
      <c r="Z601" s="19" t="inlineStr">
        <is>
          <t>verfügbar</t>
        </is>
      </c>
      <c r="AA601" s="19" t="n"/>
      <c r="AB601" s="19" t="n"/>
      <c r="AC601" s="19" t="n"/>
      <c r="AD601" s="19" t="n"/>
      <c r="AE601" s="21" t="n"/>
      <c r="AF601" s="22">
        <f>IF(N601="","",N601*AE601)</f>
        <v/>
      </c>
      <c r="AG601" s="19" t="n"/>
      <c r="AH601" s="19" t="n"/>
      <c r="AI601" s="19" t="n"/>
      <c r="AJ601" s="19" t="n"/>
      <c r="AK601" s="19" t="n"/>
      <c r="AL601" s="19" t="n"/>
      <c r="AM601" s="18" t="n"/>
      <c r="AN601" s="23" t="inlineStr">
        <is>
          <t>Neu aus Fotos vom 12.10.2026 (ohne Post-it, zu verschenken).</t>
        </is>
      </c>
    </row>
    <row r="602" ht="98.8" customHeight="1">
      <c r="A602" s="16" t="n"/>
      <c r="B602" s="16" t="inlineStr">
        <is>
          <t>BU04-V05</t>
        </is>
      </c>
      <c r="C602" s="16" t="inlineStr">
        <is>
          <t>BU04</t>
        </is>
      </c>
      <c r="D602" s="16" t="inlineStr">
        <is>
          <t>Gruppenraum</t>
        </is>
      </c>
      <c r="E602" s="16" t="inlineStr">
        <is>
          <t>4 Bilderbücher</t>
        </is>
      </c>
      <c r="F602" s="17" t="n">
        <v>1</v>
      </c>
      <c r="G602" s="18" t="inlineStr">
        <is>
          <t>„Herr Schwarz &amp; Frau Weiss“, „Sachen suchen – Auf dem Bauernhof“, „Schwarzer Kater, weiße Katze“, „Knopf auf, Knopf zu“.</t>
        </is>
      </c>
      <c r="H602" s="16" t="inlineStr">
        <is>
          <t>zu verschenken</t>
        </is>
      </c>
      <c r="I602" s="16" t="n"/>
      <c r="J602" s="16" t="inlineStr">
        <is>
          <t>C</t>
        </is>
      </c>
      <c r="K602" s="16" t="inlineStr">
        <is>
          <t>Konvolut</t>
        </is>
      </c>
      <c r="L602" s="19" t="n"/>
      <c r="M602" s="16" t="inlineStr">
        <is>
          <t>gebraucht</t>
        </is>
      </c>
      <c r="N602" s="17" t="n"/>
      <c r="O602" s="20">
        <f>F602-IF(N602="",0,N602)</f>
        <v/>
      </c>
      <c r="P602" s="19" t="inlineStr">
        <is>
          <t>ja</t>
        </is>
      </c>
      <c r="Q602" s="19" t="n"/>
      <c r="R602" s="21" t="n"/>
      <c r="S602" s="21" t="n">
        <v>0</v>
      </c>
      <c r="T602" s="19" t="inlineStr">
        <is>
          <t>Fix</t>
        </is>
      </c>
      <c r="U602" s="19" t="inlineStr">
        <is>
          <t>ok</t>
        </is>
      </c>
      <c r="V602" s="22">
        <f>O602*S602</f>
        <v/>
      </c>
      <c r="W602" s="16" t="inlineStr">
        <is>
          <t>nur Abholung</t>
        </is>
      </c>
      <c r="X602" s="16" t="inlineStr">
        <is>
          <t>F-733</t>
        </is>
      </c>
      <c r="Y602" s="19" t="inlineStr">
        <is>
          <t>nein</t>
        </is>
      </c>
      <c r="Z602" s="19" t="inlineStr">
        <is>
          <t>verfügbar</t>
        </is>
      </c>
      <c r="AA602" s="19" t="n"/>
      <c r="AB602" s="19" t="n"/>
      <c r="AC602" s="19" t="n"/>
      <c r="AD602" s="19" t="n"/>
      <c r="AE602" s="21" t="n"/>
      <c r="AF602" s="22">
        <f>IF(N602="","",N602*AE602)</f>
        <v/>
      </c>
      <c r="AG602" s="19" t="n"/>
      <c r="AH602" s="19" t="n"/>
      <c r="AI602" s="19" t="n"/>
      <c r="AJ602" s="19" t="n"/>
      <c r="AK602" s="19" t="n"/>
      <c r="AL602" s="19" t="n"/>
      <c r="AM602" s="18" t="n"/>
      <c r="AN602" s="23" t="inlineStr">
        <is>
          <t>Neu aus Fotos vom 12.10.2026 (ohne Post-it, zu verschenken).</t>
        </is>
      </c>
    </row>
    <row r="603" ht="98.8" customHeight="1">
      <c r="A603" s="16" t="n"/>
      <c r="B603" s="16" t="inlineStr">
        <is>
          <t>BU04-V06</t>
        </is>
      </c>
      <c r="C603" s="16" t="inlineStr">
        <is>
          <t>BU04</t>
        </is>
      </c>
      <c r="D603" s="16" t="inlineStr">
        <is>
          <t>Gruppenraum</t>
        </is>
      </c>
      <c r="E603" s="16" t="inlineStr">
        <is>
          <t>Große Holz-Stapelwürfel</t>
        </is>
      </c>
      <c r="F603" s="17" t="n">
        <v>1</v>
      </c>
      <c r="G603" s="18" t="inlineStr">
        <is>
          <t>Ca. 28 große Holzklötze zum Stapeln.</t>
        </is>
      </c>
      <c r="H603" s="16" t="inlineStr">
        <is>
          <t>zu verschenken</t>
        </is>
      </c>
      <c r="I603" s="16" t="n"/>
      <c r="J603" s="16" t="inlineStr">
        <is>
          <t>C</t>
        </is>
      </c>
      <c r="K603" s="16" t="inlineStr">
        <is>
          <t>Konvolut</t>
        </is>
      </c>
      <c r="L603" s="19" t="n"/>
      <c r="M603" s="16" t="inlineStr">
        <is>
          <t>gebraucht</t>
        </is>
      </c>
      <c r="N603" s="17" t="n"/>
      <c r="O603" s="20">
        <f>F603-IF(N603="",0,N603)</f>
        <v/>
      </c>
      <c r="P603" s="19" t="inlineStr">
        <is>
          <t>ja</t>
        </is>
      </c>
      <c r="Q603" s="19" t="n"/>
      <c r="R603" s="21" t="n"/>
      <c r="S603" s="21" t="n">
        <v>0</v>
      </c>
      <c r="T603" s="19" t="inlineStr">
        <is>
          <t>Fix</t>
        </is>
      </c>
      <c r="U603" s="19" t="inlineStr">
        <is>
          <t>ok</t>
        </is>
      </c>
      <c r="V603" s="22">
        <f>O603*S603</f>
        <v/>
      </c>
      <c r="W603" s="16" t="inlineStr">
        <is>
          <t>nur Abholung</t>
        </is>
      </c>
      <c r="X603" s="16" t="inlineStr">
        <is>
          <t>F-734</t>
        </is>
      </c>
      <c r="Y603" s="19" t="inlineStr">
        <is>
          <t>nein</t>
        </is>
      </c>
      <c r="Z603" s="19" t="inlineStr">
        <is>
          <t>verfügbar</t>
        </is>
      </c>
      <c r="AA603" s="19" t="n"/>
      <c r="AB603" s="19" t="n"/>
      <c r="AC603" s="19" t="n"/>
      <c r="AD603" s="19" t="n"/>
      <c r="AE603" s="21" t="n"/>
      <c r="AF603" s="22">
        <f>IF(N603="","",N603*AE603)</f>
        <v/>
      </c>
      <c r="AG603" s="19" t="n"/>
      <c r="AH603" s="19" t="n"/>
      <c r="AI603" s="19" t="n"/>
      <c r="AJ603" s="19" t="n"/>
      <c r="AK603" s="19" t="n"/>
      <c r="AL603" s="19" t="n"/>
      <c r="AM603" s="18" t="n"/>
      <c r="AN603" s="23" t="inlineStr">
        <is>
          <t>Neu aus Fotos vom 12.10.2026 (ohne Post-it, zu verschenken).</t>
        </is>
      </c>
    </row>
    <row r="604" ht="98.8" customHeight="1">
      <c r="A604" s="16" t="n"/>
      <c r="B604" s="16" t="inlineStr">
        <is>
          <t>NU04-V01</t>
        </is>
      </c>
      <c r="C604" s="16" t="inlineStr">
        <is>
          <t>NU04</t>
        </is>
      </c>
      <c r="D604" s="16" t="inlineStr">
        <is>
          <t>Schlafraum</t>
        </is>
      </c>
      <c r="E604" s="16" t="inlineStr">
        <is>
          <t>11 Rahmenpuzzles</t>
        </is>
      </c>
      <c r="F604" s="17" t="n">
        <v>1</v>
      </c>
      <c r="G604" s="18" t="inlineStr">
        <is>
          <t>11 Ravensburger-Rahmenpuzzles und andere, ab 3 Jahren.</t>
        </is>
      </c>
      <c r="H604" s="16" t="inlineStr">
        <is>
          <t>zu verschenken</t>
        </is>
      </c>
      <c r="I604" s="16" t="n"/>
      <c r="J604" s="16" t="inlineStr">
        <is>
          <t>C</t>
        </is>
      </c>
      <c r="K604" s="16" t="inlineStr">
        <is>
          <t>Konvolut</t>
        </is>
      </c>
      <c r="L604" s="19" t="n"/>
      <c r="M604" s="16" t="inlineStr">
        <is>
          <t>gebraucht</t>
        </is>
      </c>
      <c r="N604" s="17" t="n"/>
      <c r="O604" s="20">
        <f>F604-IF(N604="",0,N604)</f>
        <v/>
      </c>
      <c r="P604" s="19" t="inlineStr">
        <is>
          <t>ja</t>
        </is>
      </c>
      <c r="Q604" s="19" t="n"/>
      <c r="R604" s="21" t="n"/>
      <c r="S604" s="21" t="n">
        <v>0</v>
      </c>
      <c r="T604" s="19" t="inlineStr">
        <is>
          <t>Fix</t>
        </is>
      </c>
      <c r="U604" s="19" t="inlineStr">
        <is>
          <t>ok</t>
        </is>
      </c>
      <c r="V604" s="22">
        <f>O604*S604</f>
        <v/>
      </c>
      <c r="W604" s="16" t="inlineStr">
        <is>
          <t>nur Abholung</t>
        </is>
      </c>
      <c r="X604" s="16" t="inlineStr">
        <is>
          <t>F-741</t>
        </is>
      </c>
      <c r="Y604" s="19" t="inlineStr">
        <is>
          <t>nein</t>
        </is>
      </c>
      <c r="Z604" s="19" t="inlineStr">
        <is>
          <t>verfügbar</t>
        </is>
      </c>
      <c r="AA604" s="19" t="n"/>
      <c r="AB604" s="19" t="n"/>
      <c r="AC604" s="19" t="n"/>
      <c r="AD604" s="19" t="n"/>
      <c r="AE604" s="21" t="n"/>
      <c r="AF604" s="22">
        <f>IF(N604="","",N604*AE604)</f>
        <v/>
      </c>
      <c r="AG604" s="19" t="n"/>
      <c r="AH604" s="19" t="n"/>
      <c r="AI604" s="19" t="n"/>
      <c r="AJ604" s="19" t="n"/>
      <c r="AK604" s="19" t="n"/>
      <c r="AL604" s="19" t="n"/>
      <c r="AM604" s="18" t="n"/>
      <c r="AN604" s="23" t="inlineStr">
        <is>
          <t>Neu aus Fotos vom 12.10.2026 (ohne Post-it, zu verschenken).</t>
        </is>
      </c>
    </row>
    <row r="605" ht="98.8" customHeight="1">
      <c r="A605" s="16" t="n"/>
      <c r="B605" s="16" t="inlineStr">
        <is>
          <t>NU04-V02</t>
        </is>
      </c>
      <c r="C605" s="16" t="inlineStr">
        <is>
          <t>NU04</t>
        </is>
      </c>
      <c r="D605" s="16" t="inlineStr">
        <is>
          <t>Schlafraum</t>
        </is>
      </c>
      <c r="E605" s="16" t="inlineStr">
        <is>
          <t>Forschungsset mit Mikroskop und Lupen</t>
        </is>
      </c>
      <c r="F605" s="17" t="n">
        <v>1</v>
      </c>
      <c r="G605" s="18" t="inlineStr">
        <is>
          <t>Kiste mit Mikroskop, Lupen, Becherlupen und Anschauungsmaterial in Gläsern.</t>
        </is>
      </c>
      <c r="H605" s="16" t="inlineStr">
        <is>
          <t>zu verschenken</t>
        </is>
      </c>
      <c r="I605" s="16" t="n"/>
      <c r="J605" s="16" t="inlineStr">
        <is>
          <t>C</t>
        </is>
      </c>
      <c r="K605" s="16" t="inlineStr">
        <is>
          <t>Konvolut</t>
        </is>
      </c>
      <c r="L605" s="19" t="n"/>
      <c r="M605" s="16" t="inlineStr">
        <is>
          <t>gebraucht</t>
        </is>
      </c>
      <c r="N605" s="17" t="n"/>
      <c r="O605" s="20">
        <f>F605-IF(N605="",0,N605)</f>
        <v/>
      </c>
      <c r="P605" s="19" t="inlineStr">
        <is>
          <t>ja</t>
        </is>
      </c>
      <c r="Q605" s="19" t="n"/>
      <c r="R605" s="21" t="n"/>
      <c r="S605" s="21" t="n">
        <v>0</v>
      </c>
      <c r="T605" s="19" t="inlineStr">
        <is>
          <t>Fix</t>
        </is>
      </c>
      <c r="U605" s="19" t="inlineStr">
        <is>
          <t>ok</t>
        </is>
      </c>
      <c r="V605" s="22">
        <f>O605*S605</f>
        <v/>
      </c>
      <c r="W605" s="16" t="inlineStr">
        <is>
          <t>nur Abholung</t>
        </is>
      </c>
      <c r="X605" s="16" t="inlineStr">
        <is>
          <t>F-742</t>
        </is>
      </c>
      <c r="Y605" s="19" t="inlineStr">
        <is>
          <t>nein</t>
        </is>
      </c>
      <c r="Z605" s="19" t="inlineStr">
        <is>
          <t>verfügbar</t>
        </is>
      </c>
      <c r="AA605" s="19" t="n"/>
      <c r="AB605" s="19" t="n"/>
      <c r="AC605" s="19" t="n"/>
      <c r="AD605" s="19" t="n"/>
      <c r="AE605" s="21" t="n"/>
      <c r="AF605" s="22">
        <f>IF(N605="","",N605*AE605)</f>
        <v/>
      </c>
      <c r="AG605" s="19" t="n"/>
      <c r="AH605" s="19" t="n"/>
      <c r="AI605" s="19" t="n"/>
      <c r="AJ605" s="19" t="n"/>
      <c r="AK605" s="19" t="n"/>
      <c r="AL605" s="19" t="n"/>
      <c r="AM605" s="18" t="n"/>
      <c r="AN605" s="23" t="inlineStr">
        <is>
          <t>Neu aus Fotos vom 12.10.2026 (ohne Post-it, zu verschenken).</t>
        </is>
      </c>
    </row>
    <row r="606" ht="98.8" customHeight="1">
      <c r="A606" s="16" t="n"/>
      <c r="B606" s="16" t="inlineStr">
        <is>
          <t>NU04-V03</t>
        </is>
      </c>
      <c r="C606" s="16" t="inlineStr">
        <is>
          <t>NU04</t>
        </is>
      </c>
      <c r="D606" s="16" t="inlineStr">
        <is>
          <t>Schlafraum</t>
        </is>
      </c>
      <c r="E606" s="16" t="inlineStr">
        <is>
          <t>4 Spiele für 3 bis 6 Jahre</t>
        </is>
      </c>
      <c r="F606" s="17" t="n">
        <v>1</v>
      </c>
      <c r="G606" s="18" t="inlineStr">
        <is>
          <t>Zicke Zacke Hühnerkacke, Tempo kleine Schnecke, Tiere füttern, Mein erster Bauernhof.</t>
        </is>
      </c>
      <c r="H606" s="16" t="inlineStr">
        <is>
          <t>zu verschenken</t>
        </is>
      </c>
      <c r="I606" s="16" t="n"/>
      <c r="J606" s="16" t="inlineStr">
        <is>
          <t>C</t>
        </is>
      </c>
      <c r="K606" s="16" t="inlineStr">
        <is>
          <t>Konvolut</t>
        </is>
      </c>
      <c r="L606" s="19" t="n"/>
      <c r="M606" s="16" t="inlineStr">
        <is>
          <t>gebraucht</t>
        </is>
      </c>
      <c r="N606" s="17" t="n"/>
      <c r="O606" s="20">
        <f>F606-IF(N606="",0,N606)</f>
        <v/>
      </c>
      <c r="P606" s="19" t="inlineStr">
        <is>
          <t>ja</t>
        </is>
      </c>
      <c r="Q606" s="19" t="n"/>
      <c r="R606" s="21" t="n"/>
      <c r="S606" s="21" t="n">
        <v>0</v>
      </c>
      <c r="T606" s="19" t="inlineStr">
        <is>
          <t>Fix</t>
        </is>
      </c>
      <c r="U606" s="19" t="inlineStr">
        <is>
          <t>ok</t>
        </is>
      </c>
      <c r="V606" s="22">
        <f>O606*S606</f>
        <v/>
      </c>
      <c r="W606" s="16" t="inlineStr">
        <is>
          <t>nur Abholung</t>
        </is>
      </c>
      <c r="X606" s="16" t="inlineStr">
        <is>
          <t>F-743</t>
        </is>
      </c>
      <c r="Y606" s="19" t="inlineStr">
        <is>
          <t>nein</t>
        </is>
      </c>
      <c r="Z606" s="19" t="inlineStr">
        <is>
          <t>verfügbar</t>
        </is>
      </c>
      <c r="AA606" s="19" t="n"/>
      <c r="AB606" s="19" t="n"/>
      <c r="AC606" s="19" t="n"/>
      <c r="AD606" s="19" t="n"/>
      <c r="AE606" s="21" t="n"/>
      <c r="AF606" s="22">
        <f>IF(N606="","",N606*AE606)</f>
        <v/>
      </c>
      <c r="AG606" s="19" t="n"/>
      <c r="AH606" s="19" t="n"/>
      <c r="AI606" s="19" t="n"/>
      <c r="AJ606" s="19" t="n"/>
      <c r="AK606" s="19" t="n"/>
      <c r="AL606" s="19" t="n"/>
      <c r="AM606" s="18" t="n"/>
      <c r="AN606" s="23" t="inlineStr">
        <is>
          <t>Neu aus Fotos vom 12.10.2026 (ohne Post-it, zu verschenken).</t>
        </is>
      </c>
    </row>
    <row r="607" ht="98.8" customHeight="1">
      <c r="A607" s="16" t="n"/>
      <c r="B607" s="16" t="inlineStr">
        <is>
          <t>NE04-V01</t>
        </is>
      </c>
      <c r="C607" s="16" t="inlineStr">
        <is>
          <t>NE04</t>
        </is>
      </c>
      <c r="D607" s="16" t="inlineStr">
        <is>
          <t>Krippenschlafraum</t>
        </is>
      </c>
      <c r="E607" s="16" t="inlineStr">
        <is>
          <t>Kinderkopfkissen 50 x 40 cm</t>
        </is>
      </c>
      <c r="F607" s="17" t="n">
        <v>34</v>
      </c>
      <c r="G607" s="18" t="inlineStr">
        <is>
          <t>Kinderkopfkissen 50 x 40 cm, nicht gewaschen.</t>
        </is>
      </c>
      <c r="H607" s="16" t="inlineStr">
        <is>
          <t>zu verschenken</t>
        </is>
      </c>
      <c r="I607" s="16" t="n"/>
      <c r="J607" s="16" t="inlineStr">
        <is>
          <t>C</t>
        </is>
      </c>
      <c r="K607" s="16" t="inlineStr">
        <is>
          <t>Stück</t>
        </is>
      </c>
      <c r="L607" s="19" t="n"/>
      <c r="M607" s="16" t="inlineStr">
        <is>
          <t>gebraucht</t>
        </is>
      </c>
      <c r="N607" s="17" t="n"/>
      <c r="O607" s="20">
        <f>F607-IF(N607="",0,N607)</f>
        <v/>
      </c>
      <c r="P607" s="19" t="inlineStr">
        <is>
          <t>ja</t>
        </is>
      </c>
      <c r="Q607" s="19" t="n"/>
      <c r="R607" s="21" t="n"/>
      <c r="S607" s="21" t="n">
        <v>0</v>
      </c>
      <c r="T607" s="19" t="inlineStr">
        <is>
          <t>Fix</t>
        </is>
      </c>
      <c r="U607" s="19" t="inlineStr">
        <is>
          <t>ok</t>
        </is>
      </c>
      <c r="V607" s="22">
        <f>O607*S607</f>
        <v/>
      </c>
      <c r="W607" s="16" t="inlineStr">
        <is>
          <t>nur Abholung</t>
        </is>
      </c>
      <c r="X607" s="16" t="n"/>
      <c r="Y607" s="19" t="inlineStr">
        <is>
          <t>nein</t>
        </is>
      </c>
      <c r="Z607" s="19" t="inlineStr">
        <is>
          <t>verfügbar</t>
        </is>
      </c>
      <c r="AA607" s="19" t="n"/>
      <c r="AB607" s="19" t="n"/>
      <c r="AC607" s="19" t="n"/>
      <c r="AD607" s="19" t="n"/>
      <c r="AE607" s="21" t="n"/>
      <c r="AF607" s="22">
        <f>IF(N607="","",N607*AE607)</f>
        <v/>
      </c>
      <c r="AG607" s="19" t="n"/>
      <c r="AH607" s="19" t="n"/>
      <c r="AI607" s="19" t="n"/>
      <c r="AJ607" s="19" t="n"/>
      <c r="AK607" s="19" t="n"/>
      <c r="AL607" s="19" t="n"/>
      <c r="AM607" s="18" t="inlineStr">
        <is>
          <t>Bis zu 34 Stück vorhanden.</t>
        </is>
      </c>
      <c r="AN607" s="23" t="inlineStr">
        <is>
          <t>Neu aus Fotos vom 12.10.2026 (ohne Post-it, zu verschenken).</t>
        </is>
      </c>
    </row>
    <row r="608" ht="98.8" customHeight="1">
      <c r="A608" s="16" t="n"/>
      <c r="B608" s="16" t="inlineStr">
        <is>
          <t>NE04-V02</t>
        </is>
      </c>
      <c r="C608" s="16" t="inlineStr">
        <is>
          <t>NE04</t>
        </is>
      </c>
      <c r="D608" s="16" t="inlineStr">
        <is>
          <t>Krippenschlafraum</t>
        </is>
      </c>
      <c r="E608" s="16" t="inlineStr">
        <is>
          <t>Kinderbettdecken 130 x 90 cm</t>
        </is>
      </c>
      <c r="F608" s="17" t="n">
        <v>31</v>
      </c>
      <c r="G608" s="18" t="inlineStr">
        <is>
          <t>Kinderbettdecken 130 x 90 cm, nicht gewaschen.</t>
        </is>
      </c>
      <c r="H608" s="16" t="inlineStr">
        <is>
          <t>zu verschenken</t>
        </is>
      </c>
      <c r="I608" s="16" t="n"/>
      <c r="J608" s="16" t="inlineStr">
        <is>
          <t>C</t>
        </is>
      </c>
      <c r="K608" s="16" t="inlineStr">
        <is>
          <t>Stück</t>
        </is>
      </c>
      <c r="L608" s="19" t="n"/>
      <c r="M608" s="16" t="inlineStr">
        <is>
          <t>gebraucht</t>
        </is>
      </c>
      <c r="N608" s="17" t="n"/>
      <c r="O608" s="20">
        <f>F608-IF(N608="",0,N608)</f>
        <v/>
      </c>
      <c r="P608" s="19" t="inlineStr">
        <is>
          <t>ja</t>
        </is>
      </c>
      <c r="Q608" s="19" t="n"/>
      <c r="R608" s="21" t="n"/>
      <c r="S608" s="21" t="n">
        <v>0</v>
      </c>
      <c r="T608" s="19" t="inlineStr">
        <is>
          <t>Fix</t>
        </is>
      </c>
      <c r="U608" s="19" t="inlineStr">
        <is>
          <t>ok</t>
        </is>
      </c>
      <c r="V608" s="22">
        <f>O608*S608</f>
        <v/>
      </c>
      <c r="W608" s="16" t="inlineStr">
        <is>
          <t>nur Abholung</t>
        </is>
      </c>
      <c r="X608" s="16" t="n"/>
      <c r="Y608" s="19" t="inlineStr">
        <is>
          <t>nein</t>
        </is>
      </c>
      <c r="Z608" s="19" t="inlineStr">
        <is>
          <t>verfügbar</t>
        </is>
      </c>
      <c r="AA608" s="19" t="n"/>
      <c r="AB608" s="19" t="n"/>
      <c r="AC608" s="19" t="n"/>
      <c r="AD608" s="19" t="n"/>
      <c r="AE608" s="21" t="n"/>
      <c r="AF608" s="22">
        <f>IF(N608="","",N608*AE608)</f>
        <v/>
      </c>
      <c r="AG608" s="19" t="n"/>
      <c r="AH608" s="19" t="n"/>
      <c r="AI608" s="19" t="n"/>
      <c r="AJ608" s="19" t="n"/>
      <c r="AK608" s="19" t="n"/>
      <c r="AL608" s="19" t="n"/>
      <c r="AM608" s="18" t="inlineStr">
        <is>
          <t>Bis zu 31 Stück vorhanden.</t>
        </is>
      </c>
      <c r="AN608" s="23" t="inlineStr">
        <is>
          <t>Neu aus Fotos vom 12.10.2026 (ohne Post-it, zu verschenken).</t>
        </is>
      </c>
    </row>
    <row r="609" ht="98.8" customHeight="1">
      <c r="A609" s="16" t="n"/>
      <c r="B609" s="16" t="inlineStr">
        <is>
          <t>GA01-19</t>
        </is>
      </c>
      <c r="C609" s="16" t="inlineStr">
        <is>
          <t>GA01</t>
        </is>
      </c>
      <c r="D609" s="16" t="inlineStr">
        <is>
          <t>Garten</t>
        </is>
      </c>
      <c r="E609" s="16" t="inlineStr">
        <is>
          <t>Kinderrutsche blau mit Holzgestell</t>
        </is>
      </c>
      <c r="F609" s="17" t="n">
        <v>1</v>
      </c>
      <c r="G609" s="18" t="inlineStr">
        <is>
          <t>Wellenrutsche aus Kunststoff, blau, mit Holzgestell und Podest zum Hinaufsteigen.</t>
        </is>
      </c>
      <c r="H609" s="16" t="inlineStr">
        <is>
          <t>Garten</t>
        </is>
      </c>
      <c r="I609" s="16" t="n"/>
      <c r="J609" s="16" t="inlineStr">
        <is>
          <t>B</t>
        </is>
      </c>
      <c r="K609" s="16" t="inlineStr">
        <is>
          <t>Stück</t>
        </is>
      </c>
      <c r="L609" s="19" t="n"/>
      <c r="M609" s="16" t="inlineStr">
        <is>
          <t>gebraucht</t>
        </is>
      </c>
      <c r="N609" s="17" t="n"/>
      <c r="O609" s="20">
        <f>F609-IF(N609="",0,N609)</f>
        <v/>
      </c>
      <c r="P609" s="19" t="inlineStr">
        <is>
          <t>ja</t>
        </is>
      </c>
      <c r="Q609" s="19" t="n"/>
      <c r="R609" s="21" t="n"/>
      <c r="S609" s="21" t="n">
        <v>90</v>
      </c>
      <c r="T609" s="19" t="inlineStr">
        <is>
          <t>Fix</t>
        </is>
      </c>
      <c r="U609" s="19" t="inlineStr">
        <is>
          <t>ok</t>
        </is>
      </c>
      <c r="V609" s="22">
        <f>O609*S609</f>
        <v/>
      </c>
      <c r="W609" s="16" t="inlineStr">
        <is>
          <t>nur Abholung</t>
        </is>
      </c>
      <c r="X609" s="16" t="inlineStr">
        <is>
          <t>F-747</t>
        </is>
      </c>
      <c r="Y609" s="19" t="inlineStr">
        <is>
          <t>ja</t>
        </is>
      </c>
      <c r="Z609" s="19" t="inlineStr">
        <is>
          <t>verfügbar</t>
        </is>
      </c>
      <c r="AA609" s="19" t="n"/>
      <c r="AB609" s="19" t="n"/>
      <c r="AC609" s="19" t="n"/>
      <c r="AD609" s="19" t="n"/>
      <c r="AE609" s="21" t="n"/>
      <c r="AF609" s="22">
        <f>IF(N609="","",N609*AE609)</f>
        <v/>
      </c>
      <c r="AG609" s="19" t="n"/>
      <c r="AH609" s="19" t="n"/>
      <c r="AI609" s="19" t="n"/>
      <c r="AJ609" s="19" t="n"/>
      <c r="AK609" s="19" t="n"/>
      <c r="AL609" s="19" t="n"/>
      <c r="AM609" s="18" t="inlineStr">
        <is>
          <t>Abbau und Abtransport durch den Käufer.</t>
        </is>
      </c>
      <c r="AN609" s="23" t="inlineStr">
        <is>
          <t>Neu aus Word/Fotos vom 14.10.2026. Preis geschätzt.</t>
        </is>
      </c>
    </row>
    <row r="610" ht="98.8" customHeight="1">
      <c r="A610" s="16" t="n"/>
      <c r="B610" s="16" t="inlineStr">
        <is>
          <t>GA01-20</t>
        </is>
      </c>
      <c r="C610" s="16" t="inlineStr">
        <is>
          <t>GA01</t>
        </is>
      </c>
      <c r="D610" s="16" t="inlineStr">
        <is>
          <t>Garten</t>
        </is>
      </c>
      <c r="E610" s="16" t="inlineStr">
        <is>
          <t>Holz-Spielhaus creme mit Halbtür</t>
        </is>
      </c>
      <c r="F610" s="17" t="n">
        <v>1</v>
      </c>
      <c r="G610" s="18" t="inlineStr">
        <is>
          <t>Spielhaus aus Holz für den Garten, cremefarben mit weißen Kanten, Halbtür und Dachpappe.</t>
        </is>
      </c>
      <c r="H610" s="16" t="inlineStr">
        <is>
          <t>Garten</t>
        </is>
      </c>
      <c r="I610" s="16" t="n"/>
      <c r="J610" s="16" t="inlineStr">
        <is>
          <t>B</t>
        </is>
      </c>
      <c r="K610" s="16" t="inlineStr">
        <is>
          <t>Stück</t>
        </is>
      </c>
      <c r="L610" s="19" t="n"/>
      <c r="M610" s="16" t="inlineStr">
        <is>
          <t>gebraucht</t>
        </is>
      </c>
      <c r="N610" s="17" t="n">
        <v>1</v>
      </c>
      <c r="O610" s="20">
        <f>F610-IF(N610="",0,N610)</f>
        <v/>
      </c>
      <c r="P610" s="19" t="inlineStr">
        <is>
          <t>ja</t>
        </is>
      </c>
      <c r="Q610" s="19" t="n"/>
      <c r="R610" s="21" t="n"/>
      <c r="S610" s="21" t="n">
        <v>150</v>
      </c>
      <c r="T610" s="19" t="inlineStr">
        <is>
          <t>Fix</t>
        </is>
      </c>
      <c r="U610" s="19" t="inlineStr">
        <is>
          <t>ok</t>
        </is>
      </c>
      <c r="V610" s="22">
        <f>O610*S610</f>
        <v/>
      </c>
      <c r="W610" s="16" t="inlineStr">
        <is>
          <t>nur Abholung</t>
        </is>
      </c>
      <c r="X610" s="16" t="inlineStr">
        <is>
          <t>F-748</t>
        </is>
      </c>
      <c r="Y610" s="19" t="inlineStr">
        <is>
          <t>ja</t>
        </is>
      </c>
      <c r="Z610" s="19" t="inlineStr">
        <is>
          <t>verkauft</t>
        </is>
      </c>
      <c r="AA610" s="19" t="n"/>
      <c r="AB610" s="19" t="n"/>
      <c r="AC610" s="19" t="inlineStr">
        <is>
          <t>Webkatalog</t>
        </is>
      </c>
      <c r="AD610" s="19" t="n"/>
      <c r="AE610" s="21" t="n">
        <v>150</v>
      </c>
      <c r="AF610" s="22">
        <f>IF(N610="","",N610*AE610)</f>
        <v/>
      </c>
      <c r="AG610" s="19" t="inlineStr">
        <is>
          <t>16.10.2026</t>
        </is>
      </c>
      <c r="AH610" s="19" t="inlineStr">
        <is>
          <t>Aljona Dura</t>
        </is>
      </c>
      <c r="AI610" s="19" t="inlineStr">
        <is>
          <t>4000137</t>
        </is>
      </c>
      <c r="AJ610" s="19" t="inlineStr">
        <is>
          <t>bezahlt</t>
        </is>
      </c>
      <c r="AK610" s="19" t="n"/>
      <c r="AL610" s="19" t="inlineStr">
        <is>
          <t>abgeholt 19.10.2026</t>
        </is>
      </c>
      <c r="AM610" s="18" t="inlineStr">
        <is>
          <t>Abbau und Abtransport durch den Käufer.</t>
        </is>
      </c>
      <c r="AN610" s="23" t="inlineStr">
        <is>
          <t>Neu 14.10.2026. Preis von der Nutzerin vereinbart; Interessent vorhanden – Nutzerin reserviert direkt nach dem Import.</t>
        </is>
      </c>
    </row>
    <row r="611" ht="98.8" customHeight="1">
      <c r="A611" s="16" t="n"/>
      <c r="B611" s="16" t="inlineStr">
        <is>
          <t>GA01-21</t>
        </is>
      </c>
      <c r="C611" s="16" t="inlineStr">
        <is>
          <t>GA01</t>
        </is>
      </c>
      <c r="D611" s="16" t="inlineStr">
        <is>
          <t>Garten</t>
        </is>
      </c>
      <c r="E611" s="16" t="inlineStr">
        <is>
          <t>Holz-Spielhaus weiß mit Fensterläden</t>
        </is>
      </c>
      <c r="F611" s="17" t="n">
        <v>1</v>
      </c>
      <c r="G611" s="18" t="inlineStr">
        <is>
          <t>Großes Spielhaus aus Holz, weiß mit schwarzen Fensterläden und Tür, Sprossenfenster mit Vorhängen, Blumenkästen und Holzterrasse.</t>
        </is>
      </c>
      <c r="H611" s="16" t="inlineStr">
        <is>
          <t>Garten</t>
        </is>
      </c>
      <c r="I611" s="16" t="n"/>
      <c r="J611" s="16" t="inlineStr">
        <is>
          <t>A</t>
        </is>
      </c>
      <c r="K611" s="16" t="inlineStr">
        <is>
          <t>Stück</t>
        </is>
      </c>
      <c r="L611" s="19" t="n"/>
      <c r="M611" s="16" t="inlineStr">
        <is>
          <t>gebraucht</t>
        </is>
      </c>
      <c r="N611" s="17" t="n"/>
      <c r="O611" s="20">
        <f>F611-IF(N611="",0,N611)</f>
        <v/>
      </c>
      <c r="P611" s="19" t="inlineStr">
        <is>
          <t>ja</t>
        </is>
      </c>
      <c r="Q611" s="19" t="n"/>
      <c r="R611" s="21" t="n"/>
      <c r="S611" s="21" t="n">
        <v>350</v>
      </c>
      <c r="T611" s="19" t="inlineStr">
        <is>
          <t>VHB</t>
        </is>
      </c>
      <c r="U611" s="19" t="inlineStr">
        <is>
          <t>ok</t>
        </is>
      </c>
      <c r="V611" s="22">
        <f>O611*S611</f>
        <v/>
      </c>
      <c r="W611" s="16" t="inlineStr">
        <is>
          <t>nur Abholung</t>
        </is>
      </c>
      <c r="X611" s="16" t="inlineStr">
        <is>
          <t>F-749</t>
        </is>
      </c>
      <c r="Y611" s="19" t="inlineStr">
        <is>
          <t>ja</t>
        </is>
      </c>
      <c r="Z611" s="19" t="inlineStr">
        <is>
          <t>reserviert</t>
        </is>
      </c>
      <c r="AA611" s="19" t="n"/>
      <c r="AB611" s="19" t="n"/>
      <c r="AC611" s="19" t="inlineStr">
        <is>
          <t>Webkatalog</t>
        </is>
      </c>
      <c r="AD611" s="19" t="inlineStr">
        <is>
          <t>Eugen</t>
        </is>
      </c>
      <c r="AE611" s="21" t="n"/>
      <c r="AF611" s="22">
        <f>IF(N611="","",N611*AE611)</f>
        <v/>
      </c>
      <c r="AG611" s="19" t="n"/>
      <c r="AH611" s="19" t="n"/>
      <c r="AI611" s="19" t="n"/>
      <c r="AJ611" s="19" t="n"/>
      <c r="AK611" s="19" t="n"/>
      <c r="AL611" s="19" t="inlineStr">
        <is>
          <t>10.12.2026 08:00</t>
        </is>
      </c>
      <c r="AM611" s="18" t="inlineStr">
        <is>
          <t>Abbau und Abtransport durch den Käufer.</t>
        </is>
      </c>
      <c r="AN611" s="23" t="inlineStr">
        <is>
          <t>Neu 14.10.2026. Preis von der Nutzerin vereinbart; Interessent vorhanden – Nutzerin reserviert direkt nach dem Import.</t>
        </is>
      </c>
    </row>
    <row r="612" ht="98.8" customHeight="1">
      <c r="A612" s="16" t="n"/>
      <c r="B612" s="16" t="inlineStr">
        <is>
          <t>NU01-23</t>
        </is>
      </c>
      <c r="C612" s="16" t="inlineStr">
        <is>
          <t>NU01</t>
        </is>
      </c>
      <c r="D612" s="16" t="inlineStr">
        <is>
          <t>Eingang und Elternlounge</t>
        </is>
      </c>
      <c r="E612" s="16" t="inlineStr">
        <is>
          <t>Christbaumkugeln rot, 2 Kartons</t>
        </is>
      </c>
      <c r="F612" s="17" t="n">
        <v>1</v>
      </c>
      <c r="G612" s="18" t="inlineStr">
        <is>
          <t>Zwei Kartons rote Christbaumkugeln in verschiedenen Größen und Oberflächen, ein Karton ca. ¾ gefüllt. Karton 40 × 44 × 25 cm.</t>
        </is>
      </c>
      <c r="H612" s="16" t="inlineStr">
        <is>
          <t>Deko</t>
        </is>
      </c>
      <c r="I612" s="16" t="n"/>
      <c r="J612" s="16" t="inlineStr">
        <is>
          <t>C</t>
        </is>
      </c>
      <c r="K612" s="16" t="inlineStr">
        <is>
          <t>Set</t>
        </is>
      </c>
      <c r="L612" s="19" t="n"/>
      <c r="M612" s="16" t="inlineStr">
        <is>
          <t>gebraucht</t>
        </is>
      </c>
      <c r="N612" s="17" t="n"/>
      <c r="O612" s="20">
        <f>F612-IF(N612="",0,N612)</f>
        <v/>
      </c>
      <c r="P612" s="19" t="inlineStr">
        <is>
          <t>ja</t>
        </is>
      </c>
      <c r="Q612" s="19" t="n"/>
      <c r="R612" s="21" t="n"/>
      <c r="S612" s="21" t="n">
        <v>45</v>
      </c>
      <c r="T612" s="19" t="inlineStr">
        <is>
          <t>Fix</t>
        </is>
      </c>
      <c r="U612" s="19" t="inlineStr">
        <is>
          <t>ok</t>
        </is>
      </c>
      <c r="V612" s="22">
        <f>O612*S612</f>
        <v/>
      </c>
      <c r="W612" s="16" t="inlineStr">
        <is>
          <t>nur Abholung</t>
        </is>
      </c>
      <c r="X612" s="16" t="inlineStr">
        <is>
          <t>F-775</t>
        </is>
      </c>
      <c r="Y612" s="19" t="inlineStr">
        <is>
          <t>ja</t>
        </is>
      </c>
      <c r="Z612" s="19" t="inlineStr">
        <is>
          <t>verfügbar</t>
        </is>
      </c>
      <c r="AA612" s="19" t="n"/>
      <c r="AB612" s="19" t="inlineStr">
        <is>
          <t>Weihnachten</t>
        </is>
      </c>
      <c r="AC612" s="19" t="n"/>
      <c r="AD612" s="19" t="n"/>
      <c r="AE612" s="21" t="n"/>
      <c r="AF612" s="22">
        <f>IF(N612="","",N612*AE612)</f>
        <v/>
      </c>
      <c r="AG612" s="19" t="n"/>
      <c r="AH612" s="19" t="n"/>
      <c r="AI612" s="19" t="n"/>
      <c r="AJ612" s="19" t="n"/>
      <c r="AK612" s="19" t="n"/>
      <c r="AL612" s="19" t="n"/>
      <c r="AM612" s="18" t="inlineStr">
        <is>
          <t>Nur beide Kartons zusammen.</t>
        </is>
      </c>
      <c r="AN612" s="23" t="inlineStr">
        <is>
          <t>Neu aus Word/Fotos vom 14.10.2026. Preis geschätzt.</t>
        </is>
      </c>
    </row>
    <row r="613" ht="98.8" customHeight="1">
      <c r="A613" s="16" t="n"/>
      <c r="B613" s="16" t="inlineStr">
        <is>
          <t>NU01-24</t>
        </is>
      </c>
      <c r="C613" s="16" t="inlineStr">
        <is>
          <t>NU01</t>
        </is>
      </c>
      <c r="D613" s="16" t="inlineStr">
        <is>
          <t>Eingang und Elternlounge</t>
        </is>
      </c>
      <c r="E613" s="16" t="inlineStr">
        <is>
          <t>IKEA Vinterfint Christbaumkugeln rot</t>
        </is>
      </c>
      <c r="F613" s="17" t="n">
        <v>3</v>
      </c>
      <c r="G613" s="18" t="inlineStr">
        <is>
          <t>Christbaumkugeln rot glänzend, je Karton 20 Kugeln; 2 Kartons originalverpackt.</t>
        </is>
      </c>
      <c r="H613" s="16" t="inlineStr">
        <is>
          <t>Deko</t>
        </is>
      </c>
      <c r="I613" s="16" t="n"/>
      <c r="J613" s="16" t="inlineStr">
        <is>
          <t>C</t>
        </is>
      </c>
      <c r="K613" s="16" t="inlineStr">
        <is>
          <t>Karton</t>
        </is>
      </c>
      <c r="L613" s="19" t="n"/>
      <c r="M613" s="16" t="inlineStr">
        <is>
          <t>gebraucht</t>
        </is>
      </c>
      <c r="N613" s="17" t="n"/>
      <c r="O613" s="20">
        <f>F613-IF(N613="",0,N613)</f>
        <v/>
      </c>
      <c r="P613" s="19" t="inlineStr">
        <is>
          <t>entfällt</t>
        </is>
      </c>
      <c r="Q613" s="19" t="n"/>
      <c r="R613" s="21" t="n"/>
      <c r="S613" s="24" t="n">
        <v>6</v>
      </c>
      <c r="T613" s="19" t="inlineStr">
        <is>
          <t>Fix</t>
        </is>
      </c>
      <c r="U613" s="25" t="inlineStr">
        <is>
          <t>offen</t>
        </is>
      </c>
      <c r="V613" s="22">
        <f>O613*S613</f>
        <v/>
      </c>
      <c r="W613" s="16" t="inlineStr">
        <is>
          <t>nur Abholung</t>
        </is>
      </c>
      <c r="X613" s="16" t="inlineStr">
        <is>
          <t>F-750</t>
        </is>
      </c>
      <c r="Y613" s="19" t="inlineStr">
        <is>
          <t>nein</t>
        </is>
      </c>
      <c r="Z613" s="19" t="inlineStr">
        <is>
          <t>verfügbar</t>
        </is>
      </c>
      <c r="AA613" s="19" t="inlineStr">
        <is>
          <t>IKEA</t>
        </is>
      </c>
      <c r="AB613" s="19" t="inlineStr">
        <is>
          <t>Weihnachten</t>
        </is>
      </c>
      <c r="AC613" s="19" t="n"/>
      <c r="AD613" s="19" t="n"/>
      <c r="AE613" s="21" t="n"/>
      <c r="AF613" s="22">
        <f>IF(N613="","",N613*AE613)</f>
        <v/>
      </c>
      <c r="AG613" s="19" t="n"/>
      <c r="AH613" s="19" t="n"/>
      <c r="AI613" s="19" t="n"/>
      <c r="AJ613" s="19" t="n"/>
      <c r="AK613" s="19" t="n"/>
      <c r="AL613" s="19" t="n"/>
      <c r="AM613" s="18" t="inlineStr">
        <is>
          <t>Preis je Karton (20 Kugeln).</t>
        </is>
      </c>
      <c r="AN613" s="23" t="inlineStr">
        <is>
          <t>Neu aus Word/Fotos vom 14.10.2026. Preis geschätzt.</t>
        </is>
      </c>
    </row>
    <row r="614" ht="98.8" customHeight="1">
      <c r="A614" s="16" t="n"/>
      <c r="B614" s="16" t="inlineStr">
        <is>
          <t>NU01-25</t>
        </is>
      </c>
      <c r="C614" s="16" t="inlineStr">
        <is>
          <t>NU01</t>
        </is>
      </c>
      <c r="D614" s="16" t="inlineStr">
        <is>
          <t>Eingang und Elternlounge</t>
        </is>
      </c>
      <c r="E614" s="16" t="inlineStr">
        <is>
          <t>30 samtige Christbaumkugeln rot</t>
        </is>
      </c>
      <c r="F614" s="17" t="n">
        <v>1</v>
      </c>
      <c r="G614" s="18" t="inlineStr">
        <is>
          <t>Karton mit 30 roten Christbaumkugeln mit Samtoberfläche, Durchmesser ca. 10 cm.</t>
        </is>
      </c>
      <c r="H614" s="16" t="inlineStr">
        <is>
          <t>Deko</t>
        </is>
      </c>
      <c r="I614" s="16" t="n"/>
      <c r="J614" s="16" t="inlineStr">
        <is>
          <t>C</t>
        </is>
      </c>
      <c r="K614" s="16" t="inlineStr">
        <is>
          <t>Set</t>
        </is>
      </c>
      <c r="L614" s="19" t="n"/>
      <c r="M614" s="16" t="inlineStr">
        <is>
          <t>gebraucht</t>
        </is>
      </c>
      <c r="N614" s="17" t="n"/>
      <c r="O614" s="20">
        <f>F614-IF(N614="",0,N614)</f>
        <v/>
      </c>
      <c r="P614" s="19" t="inlineStr">
        <is>
          <t>entfällt</t>
        </is>
      </c>
      <c r="Q614" s="19" t="n"/>
      <c r="R614" s="21" t="n"/>
      <c r="S614" s="24" t="n">
        <v>15</v>
      </c>
      <c r="T614" s="19" t="inlineStr">
        <is>
          <t>Fix</t>
        </is>
      </c>
      <c r="U614" s="25" t="inlineStr">
        <is>
          <t>offen</t>
        </is>
      </c>
      <c r="V614" s="22">
        <f>O614*S614</f>
        <v/>
      </c>
      <c r="W614" s="16" t="inlineStr">
        <is>
          <t>nur Abholung</t>
        </is>
      </c>
      <c r="X614" s="16" t="inlineStr">
        <is>
          <t>F-752</t>
        </is>
      </c>
      <c r="Y614" s="19" t="inlineStr">
        <is>
          <t>nein</t>
        </is>
      </c>
      <c r="Z614" s="19" t="inlineStr">
        <is>
          <t>verfügbar</t>
        </is>
      </c>
      <c r="AA614" s="19" t="n"/>
      <c r="AB614" s="19" t="inlineStr">
        <is>
          <t>Weihnachten</t>
        </is>
      </c>
      <c r="AC614" s="19" t="n"/>
      <c r="AD614" s="19" t="n"/>
      <c r="AE614" s="21" t="n"/>
      <c r="AF614" s="22">
        <f>IF(N614="","",N614*AE614)</f>
        <v/>
      </c>
      <c r="AG614" s="19" t="n"/>
      <c r="AH614" s="19" t="n"/>
      <c r="AI614" s="19" t="n"/>
      <c r="AJ614" s="19" t="n"/>
      <c r="AK614" s="19" t="n"/>
      <c r="AL614" s="19" t="n"/>
      <c r="AM614" s="18" t="n"/>
      <c r="AN614" s="23" t="inlineStr">
        <is>
          <t>Neu aus Word/Fotos vom 14.10.2026. Preis geschätzt.</t>
        </is>
      </c>
    </row>
    <row r="615" ht="98.8" customHeight="1">
      <c r="A615" s="16" t="n"/>
      <c r="B615" s="16" t="inlineStr">
        <is>
          <t>NU01-26</t>
        </is>
      </c>
      <c r="C615" s="16" t="inlineStr">
        <is>
          <t>NU01</t>
        </is>
      </c>
      <c r="D615" s="16" t="inlineStr">
        <is>
          <t>Eingang und Elternlounge</t>
        </is>
      </c>
      <c r="E615" s="16" t="inlineStr">
        <is>
          <t>Transparente Kugeln mit roten Punkten</t>
        </is>
      </c>
      <c r="F615" s="17" t="n">
        <v>1</v>
      </c>
      <c r="G615" s="18" t="inlineStr">
        <is>
          <t>4 große und 9 kleine Christbaumkugeln aus Kunststoff, durchsichtig mit roten Punkten, dazu 2 Schneemann-Anhänger.</t>
        </is>
      </c>
      <c r="H615" s="16" t="inlineStr">
        <is>
          <t>Deko</t>
        </is>
      </c>
      <c r="I615" s="16" t="n"/>
      <c r="J615" s="16" t="inlineStr">
        <is>
          <t>C</t>
        </is>
      </c>
      <c r="K615" s="16" t="inlineStr">
        <is>
          <t>Set</t>
        </is>
      </c>
      <c r="L615" s="19" t="n"/>
      <c r="M615" s="16" t="inlineStr">
        <is>
          <t>gebraucht</t>
        </is>
      </c>
      <c r="N615" s="17" t="n"/>
      <c r="O615" s="20">
        <f>F615-IF(N615="",0,N615)</f>
        <v/>
      </c>
      <c r="P615" s="19" t="inlineStr">
        <is>
          <t>entfällt</t>
        </is>
      </c>
      <c r="Q615" s="19" t="n"/>
      <c r="R615" s="21" t="n"/>
      <c r="S615" s="24" t="n">
        <v>8</v>
      </c>
      <c r="T615" s="19" t="inlineStr">
        <is>
          <t>Fix</t>
        </is>
      </c>
      <c r="U615" s="25" t="inlineStr">
        <is>
          <t>offen</t>
        </is>
      </c>
      <c r="V615" s="22">
        <f>O615*S615</f>
        <v/>
      </c>
      <c r="W615" s="16" t="inlineStr">
        <is>
          <t>nur Abholung</t>
        </is>
      </c>
      <c r="X615" s="16" t="inlineStr">
        <is>
          <t>F-751</t>
        </is>
      </c>
      <c r="Y615" s="19" t="inlineStr">
        <is>
          <t>nein</t>
        </is>
      </c>
      <c r="Z615" s="19" t="inlineStr">
        <is>
          <t>verfügbar</t>
        </is>
      </c>
      <c r="AA615" s="19" t="n"/>
      <c r="AB615" s="19" t="inlineStr">
        <is>
          <t>Weihnachten</t>
        </is>
      </c>
      <c r="AC615" s="19" t="n"/>
      <c r="AD615" s="19" t="n"/>
      <c r="AE615" s="21" t="n"/>
      <c r="AF615" s="22">
        <f>IF(N615="","",N615*AE615)</f>
        <v/>
      </c>
      <c r="AG615" s="19" t="n"/>
      <c r="AH615" s="19" t="n"/>
      <c r="AI615" s="19" t="n"/>
      <c r="AJ615" s="19" t="n"/>
      <c r="AK615" s="19" t="n"/>
      <c r="AL615" s="19" t="n"/>
      <c r="AM615" s="18" t="n"/>
      <c r="AN615" s="23" t="inlineStr">
        <is>
          <t>Neu aus Word/Fotos vom 14.10.2026. Preis geschätzt.</t>
        </is>
      </c>
    </row>
    <row r="616" ht="98.8" customHeight="1">
      <c r="A616" s="16" t="n"/>
      <c r="B616" s="16" t="inlineStr">
        <is>
          <t>NU01-27</t>
        </is>
      </c>
      <c r="C616" s="16" t="inlineStr">
        <is>
          <t>NU01</t>
        </is>
      </c>
      <c r="D616" s="16" t="inlineStr">
        <is>
          <t>Eingang und Elternlounge</t>
        </is>
      </c>
      <c r="E616" s="16" t="inlineStr">
        <is>
          <t>Goldene Geschenk-Anhänger und Säckchen</t>
        </is>
      </c>
      <c r="F616" s="17" t="n">
        <v>1</v>
      </c>
      <c r="G616" s="18" t="inlineStr">
        <is>
          <t>22 Baumanhänger in Geschenkform gold, 2 Packungen Kunststoffsäckchen 14 × 27 cm, 2 Christbaumkugeln aus Kunststoff und 7 Geschenksäckchen gold 12 × 20 cm. Sowie eine Packung mit ungefalteten Baumanhängern / Geschenkformen</t>
        </is>
      </c>
      <c r="H616" s="16" t="inlineStr">
        <is>
          <t>Deko</t>
        </is>
      </c>
      <c r="I616" s="16" t="n"/>
      <c r="J616" s="16" t="inlineStr">
        <is>
          <t>C</t>
        </is>
      </c>
      <c r="K616" s="16" t="inlineStr">
        <is>
          <t>Set</t>
        </is>
      </c>
      <c r="L616" s="19" t="n"/>
      <c r="M616" s="16" t="inlineStr">
        <is>
          <t>gut</t>
        </is>
      </c>
      <c r="N616" s="17" t="n"/>
      <c r="O616" s="20">
        <f>F616-IF(N616="",0,N616)</f>
        <v/>
      </c>
      <c r="P616" s="19" t="inlineStr">
        <is>
          <t>ja</t>
        </is>
      </c>
      <c r="Q616" s="19" t="n"/>
      <c r="R616" s="21" t="n"/>
      <c r="S616" s="21" t="n">
        <v>10</v>
      </c>
      <c r="T616" s="19" t="inlineStr">
        <is>
          <t>Fix</t>
        </is>
      </c>
      <c r="U616" s="19" t="inlineStr">
        <is>
          <t>ok</t>
        </is>
      </c>
      <c r="V616" s="22">
        <f>O616*S616</f>
        <v/>
      </c>
      <c r="W616" s="16" t="inlineStr">
        <is>
          <t>nur Abholung</t>
        </is>
      </c>
      <c r="X616" s="16" t="inlineStr">
        <is>
          <t>F-753</t>
        </is>
      </c>
      <c r="Y616" s="19" t="inlineStr">
        <is>
          <t>ja</t>
        </is>
      </c>
      <c r="Z616" s="19" t="inlineStr">
        <is>
          <t>verfügbar</t>
        </is>
      </c>
      <c r="AA616" s="19" t="n"/>
      <c r="AB616" s="19" t="inlineStr">
        <is>
          <t>Weihnachten</t>
        </is>
      </c>
      <c r="AC616" s="19" t="n"/>
      <c r="AD616" s="19" t="n"/>
      <c r="AE616" s="21" t="n"/>
      <c r="AF616" s="22">
        <f>IF(N616="","",N616*AE616)</f>
        <v/>
      </c>
      <c r="AG616" s="19" t="n"/>
      <c r="AH616" s="19" t="n"/>
      <c r="AI616" s="19" t="n"/>
      <c r="AJ616" s="19" t="n"/>
      <c r="AK616" s="19" t="n"/>
      <c r="AL616" s="19" t="n"/>
      <c r="AM616" s="18" t="n"/>
      <c r="AN616" s="23" t="inlineStr">
        <is>
          <t>Neu aus Word/Fotos vom 14.10.2026. Preis geschätzt.</t>
        </is>
      </c>
    </row>
    <row r="617" ht="98.8" customHeight="1">
      <c r="A617" s="16" t="n"/>
      <c r="B617" s="16" t="inlineStr">
        <is>
          <t>NU01-28</t>
        </is>
      </c>
      <c r="C617" s="16" t="inlineStr">
        <is>
          <t>NU01</t>
        </is>
      </c>
      <c r="D617" s="16" t="inlineStr">
        <is>
          <t>Eingang und Elternlounge</t>
        </is>
      </c>
      <c r="E617" s="16" t="inlineStr">
        <is>
          <t>Dekotannen aus Wolle, 6 Stück</t>
        </is>
      </c>
      <c r="F617" s="17" t="n">
        <v>1</v>
      </c>
      <c r="G617" s="18" t="inlineStr">
        <is>
          <t>Dekotannen mit Wolle auf Holzfuß: 3 große grüne, 2 große weiße (ca. 66 cm) und 1 kleine grüne (ca. 51 cm). Nur als Gesamtset erhältlich; Kein Einzelverkauf</t>
        </is>
      </c>
      <c r="H617" s="16" t="inlineStr">
        <is>
          <t>Deko</t>
        </is>
      </c>
      <c r="I617" s="16" t="n"/>
      <c r="J617" s="16" t="inlineStr">
        <is>
          <t>B</t>
        </is>
      </c>
      <c r="K617" s="16" t="inlineStr">
        <is>
          <t>Set</t>
        </is>
      </c>
      <c r="L617" s="19" t="n"/>
      <c r="M617" s="16" t="inlineStr">
        <is>
          <t>gut</t>
        </is>
      </c>
      <c r="N617" s="17" t="n"/>
      <c r="O617" s="20">
        <f>F617-IF(N617="",0,N617)</f>
        <v/>
      </c>
      <c r="P617" s="19" t="inlineStr">
        <is>
          <t>ja</t>
        </is>
      </c>
      <c r="Q617" s="19" t="n"/>
      <c r="R617" s="21" t="n"/>
      <c r="S617" s="21" t="n">
        <v>30</v>
      </c>
      <c r="T617" s="19" t="inlineStr">
        <is>
          <t>Fix</t>
        </is>
      </c>
      <c r="U617" s="19" t="inlineStr">
        <is>
          <t>ok</t>
        </is>
      </c>
      <c r="V617" s="22">
        <f>O617*S617</f>
        <v/>
      </c>
      <c r="W617" s="16" t="inlineStr">
        <is>
          <t>nur Abholung</t>
        </is>
      </c>
      <c r="X617" s="16" t="inlineStr">
        <is>
          <t>F-754</t>
        </is>
      </c>
      <c r="Y617" s="19" t="inlineStr">
        <is>
          <t>ja</t>
        </is>
      </c>
      <c r="Z617" s="19" t="inlineStr">
        <is>
          <t>verfügbar</t>
        </is>
      </c>
      <c r="AA617" s="19" t="n"/>
      <c r="AB617" s="19" t="inlineStr">
        <is>
          <t>Weihnachten</t>
        </is>
      </c>
      <c r="AC617" s="19" t="n"/>
      <c r="AD617" s="19" t="n"/>
      <c r="AE617" s="21" t="n"/>
      <c r="AF617" s="22">
        <f>IF(N617="","",N617*AE617)</f>
        <v/>
      </c>
      <c r="AG617" s="19" t="n"/>
      <c r="AH617" s="19" t="n"/>
      <c r="AI617" s="19" t="n"/>
      <c r="AJ617" s="19" t="n"/>
      <c r="AK617" s="19" t="n"/>
      <c r="AL617" s="19" t="n"/>
      <c r="AM617" s="18" t="inlineStr">
        <is>
          <t>Nur als Set.</t>
        </is>
      </c>
      <c r="AN617" s="23" t="inlineStr">
        <is>
          <t>Neu aus Word/Fotos vom 14.10.2026. Preis geschätzt.</t>
        </is>
      </c>
    </row>
    <row r="618" ht="98.8" customHeight="1">
      <c r="A618" s="16" t="n"/>
      <c r="B618" s="16" t="inlineStr">
        <is>
          <t>NU01-29</t>
        </is>
      </c>
      <c r="C618" s="16" t="inlineStr">
        <is>
          <t>NU01</t>
        </is>
      </c>
      <c r="D618" s="16" t="inlineStr">
        <is>
          <t>Eingang und Elternlounge</t>
        </is>
      </c>
      <c r="E618" s="16" t="inlineStr">
        <is>
          <t>Laternen rot aus Metall</t>
        </is>
      </c>
      <c r="F618" s="17" t="n">
        <v>9</v>
      </c>
      <c r="G618" s="18" t="inlineStr">
        <is>
          <t>Teelicht-Laternen aus Metall, rot, mit Ausstanzungen (XMAS, Sterne, Herz), ca. 14 cm hoch. Preis pro Stück</t>
        </is>
      </c>
      <c r="H618" s="16" t="inlineStr">
        <is>
          <t>Deko</t>
        </is>
      </c>
      <c r="I618" s="16" t="n"/>
      <c r="J618" s="16" t="inlineStr">
        <is>
          <t>C</t>
        </is>
      </c>
      <c r="K618" s="16" t="inlineStr">
        <is>
          <t>Stück</t>
        </is>
      </c>
      <c r="L618" s="19" t="n"/>
      <c r="M618" s="16" t="inlineStr">
        <is>
          <t>gebraucht</t>
        </is>
      </c>
      <c r="N618" s="17" t="n"/>
      <c r="O618" s="20">
        <f>F618-IF(N618="",0,N618)</f>
        <v/>
      </c>
      <c r="P618" s="19" t="inlineStr">
        <is>
          <t>ja</t>
        </is>
      </c>
      <c r="Q618" s="19" t="n"/>
      <c r="R618" s="21" t="n"/>
      <c r="S618" s="21" t="n">
        <v>2</v>
      </c>
      <c r="T618" s="19" t="inlineStr">
        <is>
          <t>Fix</t>
        </is>
      </c>
      <c r="U618" s="19" t="inlineStr">
        <is>
          <t>ok</t>
        </is>
      </c>
      <c r="V618" s="22">
        <f>O618*S618</f>
        <v/>
      </c>
      <c r="W618" s="16" t="inlineStr">
        <is>
          <t>nur Abholung</t>
        </is>
      </c>
      <c r="X618" s="16" t="inlineStr">
        <is>
          <t>F-755</t>
        </is>
      </c>
      <c r="Y618" s="19" t="inlineStr">
        <is>
          <t>ja</t>
        </is>
      </c>
      <c r="Z618" s="19" t="inlineStr">
        <is>
          <t>verfügbar</t>
        </is>
      </c>
      <c r="AA618" s="19" t="n"/>
      <c r="AB618" s="19" t="inlineStr">
        <is>
          <t>Weihnachten</t>
        </is>
      </c>
      <c r="AC618" s="19" t="n"/>
      <c r="AD618" s="19" t="n"/>
      <c r="AE618" s="21" t="n"/>
      <c r="AF618" s="22">
        <f>IF(N618="","",N618*AE618)</f>
        <v/>
      </c>
      <c r="AG618" s="19" t="n"/>
      <c r="AH618" s="19" t="n"/>
      <c r="AI618" s="19" t="n"/>
      <c r="AJ618" s="19" t="n"/>
      <c r="AK618" s="19" t="n"/>
      <c r="AL618" s="19" t="n"/>
      <c r="AM618" s="18" t="inlineStr">
        <is>
          <t>Preis je Laterne.</t>
        </is>
      </c>
      <c r="AN618" s="23" t="inlineStr">
        <is>
          <t>Neu aus Word/Fotos vom 14.10.2026. Preis geschätzt.</t>
        </is>
      </c>
    </row>
    <row r="619" ht="98.8" customHeight="1">
      <c r="A619" s="16" t="n"/>
      <c r="B619" s="16" t="inlineStr">
        <is>
          <t>NU01-30</t>
        </is>
      </c>
      <c r="C619" s="16" t="inlineStr">
        <is>
          <t>NU01</t>
        </is>
      </c>
      <c r="D619" s="16" t="inlineStr">
        <is>
          <t>Eingang und Elternlounge</t>
        </is>
      </c>
      <c r="E619" s="16" t="inlineStr">
        <is>
          <t>Beerenkranz rot, ca. 30 cm</t>
        </is>
      </c>
      <c r="F619" s="17" t="n">
        <v>2</v>
      </c>
      <c r="G619" s="18" t="inlineStr">
        <is>
          <t>Gebundener Kranz mit roten Beeren, Durchmesser ca. 30 cm.</t>
        </is>
      </c>
      <c r="H619" s="16" t="inlineStr">
        <is>
          <t>Deko</t>
        </is>
      </c>
      <c r="I619" s="16" t="n"/>
      <c r="J619" s="16" t="inlineStr">
        <is>
          <t>C</t>
        </is>
      </c>
      <c r="K619" s="16" t="inlineStr">
        <is>
          <t>Stück</t>
        </is>
      </c>
      <c r="L619" s="19" t="n"/>
      <c r="M619" s="16" t="inlineStr">
        <is>
          <t>gebraucht</t>
        </is>
      </c>
      <c r="N619" s="17" t="n"/>
      <c r="O619" s="20">
        <f>F619-IF(N619="",0,N619)</f>
        <v/>
      </c>
      <c r="P619" s="19" t="inlineStr">
        <is>
          <t>entfällt</t>
        </is>
      </c>
      <c r="Q619" s="19" t="n"/>
      <c r="R619" s="21" t="n"/>
      <c r="S619" s="24" t="n">
        <v>8</v>
      </c>
      <c r="T619" s="19" t="inlineStr">
        <is>
          <t>Fix</t>
        </is>
      </c>
      <c r="U619" s="25" t="inlineStr">
        <is>
          <t>offen</t>
        </is>
      </c>
      <c r="V619" s="22">
        <f>O619*S619</f>
        <v/>
      </c>
      <c r="W619" s="16" t="inlineStr">
        <is>
          <t>nur Abholung</t>
        </is>
      </c>
      <c r="X619" s="16" t="inlineStr">
        <is>
          <t>F-756</t>
        </is>
      </c>
      <c r="Y619" s="19" t="inlineStr">
        <is>
          <t>nein</t>
        </is>
      </c>
      <c r="Z619" s="19" t="inlineStr">
        <is>
          <t>verfügbar</t>
        </is>
      </c>
      <c r="AA619" s="19" t="n"/>
      <c r="AB619" s="19" t="inlineStr">
        <is>
          <t>Weihnachten</t>
        </is>
      </c>
      <c r="AC619" s="19" t="n"/>
      <c r="AD619" s="19" t="n"/>
      <c r="AE619" s="21" t="n"/>
      <c r="AF619" s="22">
        <f>IF(N619="","",N619*AE619)</f>
        <v/>
      </c>
      <c r="AG619" s="19" t="n"/>
      <c r="AH619" s="19" t="n"/>
      <c r="AI619" s="19" t="n"/>
      <c r="AJ619" s="19" t="n"/>
      <c r="AK619" s="19" t="n"/>
      <c r="AL619" s="19" t="n"/>
      <c r="AM619" s="18" t="inlineStr">
        <is>
          <t>Preis je Kranz. Das Foto zeigt beide.</t>
        </is>
      </c>
      <c r="AN619" s="23" t="inlineStr">
        <is>
          <t>Neu aus Word/Fotos vom 14.10.2026. Preis geschätzt.</t>
        </is>
      </c>
    </row>
    <row r="620" ht="98.8" customHeight="1">
      <c r="A620" s="16" t="n"/>
      <c r="B620" s="16" t="inlineStr">
        <is>
          <t>NU01-31</t>
        </is>
      </c>
      <c r="C620" s="16" t="inlineStr">
        <is>
          <t>NU01</t>
        </is>
      </c>
      <c r="D620" s="16" t="inlineStr">
        <is>
          <t>Eingang und Elternlounge</t>
        </is>
      </c>
      <c r="E620" s="16" t="inlineStr">
        <is>
          <t>Kranz aus roten Kugeln, ca. 35 cm</t>
        </is>
      </c>
      <c r="F620" s="17" t="n">
        <v>1</v>
      </c>
      <c r="G620" s="18" t="inlineStr">
        <is>
          <t>Kranz aus Christbaumkugeln in Rot, Orange, Gold und Bordeaux, Durchmesser ca. 35 cm.</t>
        </is>
      </c>
      <c r="H620" s="16" t="inlineStr">
        <is>
          <t>Deko</t>
        </is>
      </c>
      <c r="I620" s="16" t="n"/>
      <c r="J620" s="16" t="inlineStr">
        <is>
          <t>C</t>
        </is>
      </c>
      <c r="K620" s="16" t="inlineStr">
        <is>
          <t>Stück</t>
        </is>
      </c>
      <c r="L620" s="19" t="n"/>
      <c r="M620" s="16" t="inlineStr">
        <is>
          <t>gut</t>
        </is>
      </c>
      <c r="N620" s="17" t="n"/>
      <c r="O620" s="20">
        <f>F620-IF(N620="",0,N620)</f>
        <v/>
      </c>
      <c r="P620" s="19" t="inlineStr">
        <is>
          <t>ja</t>
        </is>
      </c>
      <c r="Q620" s="19" t="n"/>
      <c r="R620" s="21" t="n"/>
      <c r="S620" s="21" t="n">
        <v>10</v>
      </c>
      <c r="T620" s="19" t="inlineStr">
        <is>
          <t>Fix</t>
        </is>
      </c>
      <c r="U620" s="19" t="inlineStr">
        <is>
          <t>ok</t>
        </is>
      </c>
      <c r="V620" s="22">
        <f>O620*S620</f>
        <v/>
      </c>
      <c r="W620" s="16" t="inlineStr">
        <is>
          <t>nur Abholung</t>
        </is>
      </c>
      <c r="X620" s="16" t="inlineStr">
        <is>
          <t>F-757</t>
        </is>
      </c>
      <c r="Y620" s="19" t="inlineStr">
        <is>
          <t>ja</t>
        </is>
      </c>
      <c r="Z620" s="19" t="inlineStr">
        <is>
          <t>verfügbar</t>
        </is>
      </c>
      <c r="AA620" s="19" t="n"/>
      <c r="AB620" s="19" t="inlineStr">
        <is>
          <t>Weihnachten</t>
        </is>
      </c>
      <c r="AC620" s="19" t="n"/>
      <c r="AD620" s="19" t="n"/>
      <c r="AE620" s="21" t="n"/>
      <c r="AF620" s="22">
        <f>IF(N620="","",N620*AE620)</f>
        <v/>
      </c>
      <c r="AG620" s="19" t="n"/>
      <c r="AH620" s="19" t="n"/>
      <c r="AI620" s="19" t="n"/>
      <c r="AJ620" s="19" t="n"/>
      <c r="AK620" s="19" t="n"/>
      <c r="AL620" s="19" t="n"/>
      <c r="AM620" s="18" t="n"/>
      <c r="AN620" s="23" t="inlineStr">
        <is>
          <t>Neu aus Word/Fotos vom 14.10.2026. Preis geschätzt.</t>
        </is>
      </c>
    </row>
    <row r="621" ht="98.8" customHeight="1">
      <c r="A621" s="16" t="n"/>
      <c r="B621" s="16" t="inlineStr">
        <is>
          <t>NU01-32</t>
        </is>
      </c>
      <c r="C621" s="16" t="inlineStr">
        <is>
          <t>NU01</t>
        </is>
      </c>
      <c r="D621" s="16" t="inlineStr">
        <is>
          <t>Eingang und Elternlounge</t>
        </is>
      </c>
      <c r="E621" s="16" t="inlineStr">
        <is>
          <t>Kranz mit Beleuchtung, ca. 40 cm</t>
        </is>
      </c>
      <c r="F621" s="17" t="n">
        <v>1</v>
      </c>
      <c r="G621" s="18" t="inlineStr">
        <is>
          <t>Zweigkranz mit Kugeln, Glitzersternen und Lichterkette (Batterie), Durchmesser ca. 40 cm.</t>
        </is>
      </c>
      <c r="H621" s="16" t="inlineStr">
        <is>
          <t>Deko</t>
        </is>
      </c>
      <c r="I621" s="16" t="n"/>
      <c r="J621" s="16" t="inlineStr">
        <is>
          <t>C</t>
        </is>
      </c>
      <c r="K621" s="16" t="inlineStr">
        <is>
          <t>Stück</t>
        </is>
      </c>
      <c r="L621" s="19" t="n"/>
      <c r="M621" s="16" t="inlineStr">
        <is>
          <t>gebraucht</t>
        </is>
      </c>
      <c r="N621" s="17" t="n"/>
      <c r="O621" s="20">
        <f>F621-IF(N621="",0,N621)</f>
        <v/>
      </c>
      <c r="P621" s="19" t="inlineStr">
        <is>
          <t>entfällt</t>
        </is>
      </c>
      <c r="Q621" s="19" t="n"/>
      <c r="R621" s="21" t="n"/>
      <c r="S621" s="24" t="n">
        <v>12</v>
      </c>
      <c r="T621" s="19" t="inlineStr">
        <is>
          <t>Fix</t>
        </is>
      </c>
      <c r="U621" s="25" t="inlineStr">
        <is>
          <t>offen</t>
        </is>
      </c>
      <c r="V621" s="22">
        <f>O621*S621</f>
        <v/>
      </c>
      <c r="W621" s="16" t="inlineStr">
        <is>
          <t>nur Abholung</t>
        </is>
      </c>
      <c r="X621" s="16" t="inlineStr">
        <is>
          <t>F-759</t>
        </is>
      </c>
      <c r="Y621" s="19" t="inlineStr">
        <is>
          <t>nein</t>
        </is>
      </c>
      <c r="Z621" s="19" t="inlineStr">
        <is>
          <t>verfügbar</t>
        </is>
      </c>
      <c r="AA621" s="19" t="n"/>
      <c r="AB621" s="19" t="inlineStr">
        <is>
          <t>Weihnachten</t>
        </is>
      </c>
      <c r="AC621" s="19" t="n"/>
      <c r="AD621" s="19" t="n"/>
      <c r="AE621" s="21" t="n"/>
      <c r="AF621" s="22">
        <f>IF(N621="","",N621*AE621)</f>
        <v/>
      </c>
      <c r="AG621" s="19" t="n"/>
      <c r="AH621" s="19" t="n"/>
      <c r="AI621" s="19" t="n"/>
      <c r="AJ621" s="19" t="n"/>
      <c r="AK621" s="19" t="n"/>
      <c r="AL621" s="19" t="n"/>
      <c r="AM621" s="18" t="n"/>
      <c r="AN621" s="23" t="inlineStr">
        <is>
          <t>Neu aus Word/Fotos vom 14.10.2026. Preis geschätzt.</t>
        </is>
      </c>
    </row>
    <row r="622" ht="98.8" customHeight="1">
      <c r="A622" s="16" t="n"/>
      <c r="B622" s="16" t="inlineStr">
        <is>
          <t>NU01-33</t>
        </is>
      </c>
      <c r="C622" s="16" t="inlineStr">
        <is>
          <t>NU01</t>
        </is>
      </c>
      <c r="D622" s="16" t="inlineStr">
        <is>
          <t>Eingang und Elternlounge</t>
        </is>
      </c>
      <c r="E622" s="16" t="inlineStr">
        <is>
          <t>Zapfenkranz mit Glocken, ca. 35 cm</t>
        </is>
      </c>
      <c r="F622" s="17" t="n">
        <v>1</v>
      </c>
      <c r="G622" s="18" t="inlineStr">
        <is>
          <t>Kranz aus Tannenzapfen mit Glöckchen, leicht weiß gekalkt, Durchmesser ca. 35 cm.</t>
        </is>
      </c>
      <c r="H622" s="16" t="inlineStr">
        <is>
          <t>Deko</t>
        </is>
      </c>
      <c r="I622" s="16" t="n"/>
      <c r="J622" s="16" t="inlineStr">
        <is>
          <t>C</t>
        </is>
      </c>
      <c r="K622" s="16" t="inlineStr">
        <is>
          <t>Stück</t>
        </is>
      </c>
      <c r="L622" s="19" t="n"/>
      <c r="M622" s="16" t="inlineStr">
        <is>
          <t>gebraucht</t>
        </is>
      </c>
      <c r="N622" s="17" t="n"/>
      <c r="O622" s="20">
        <f>F622-IF(N622="",0,N622)</f>
        <v/>
      </c>
      <c r="P622" s="19" t="inlineStr">
        <is>
          <t>entfällt</t>
        </is>
      </c>
      <c r="Q622" s="19" t="n"/>
      <c r="R622" s="21" t="n"/>
      <c r="S622" s="24" t="n">
        <v>10</v>
      </c>
      <c r="T622" s="19" t="inlineStr">
        <is>
          <t>Fix</t>
        </is>
      </c>
      <c r="U622" s="25" t="inlineStr">
        <is>
          <t>offen</t>
        </is>
      </c>
      <c r="V622" s="22">
        <f>O622*S622</f>
        <v/>
      </c>
      <c r="W622" s="16" t="inlineStr">
        <is>
          <t>nur Abholung</t>
        </is>
      </c>
      <c r="X622" s="16" t="inlineStr">
        <is>
          <t>F-758</t>
        </is>
      </c>
      <c r="Y622" s="19" t="inlineStr">
        <is>
          <t>nein</t>
        </is>
      </c>
      <c r="Z622" s="19" t="inlineStr">
        <is>
          <t>verfügbar</t>
        </is>
      </c>
      <c r="AA622" s="19" t="n"/>
      <c r="AB622" s="19" t="inlineStr">
        <is>
          <t>Weihnachten</t>
        </is>
      </c>
      <c r="AC622" s="19" t="n"/>
      <c r="AD622" s="19" t="n"/>
      <c r="AE622" s="21" t="n"/>
      <c r="AF622" s="22">
        <f>IF(N622="","",N622*AE622)</f>
        <v/>
      </c>
      <c r="AG622" s="19" t="n"/>
      <c r="AH622" s="19" t="n"/>
      <c r="AI622" s="19" t="n"/>
      <c r="AJ622" s="19" t="n"/>
      <c r="AK622" s="19" t="n"/>
      <c r="AL622" s="19" t="n"/>
      <c r="AM622" s="18" t="n"/>
      <c r="AN622" s="23" t="inlineStr">
        <is>
          <t>Neu aus Word/Fotos vom 14.10.2026. Preis geschätzt.</t>
        </is>
      </c>
    </row>
    <row r="623" ht="98.8" customHeight="1">
      <c r="A623" s="16" t="n"/>
      <c r="B623" s="16" t="inlineStr">
        <is>
          <t>NU01-34</t>
        </is>
      </c>
      <c r="C623" s="16" t="inlineStr">
        <is>
          <t>NU01</t>
        </is>
      </c>
      <c r="D623" s="16" t="inlineStr">
        <is>
          <t>Eingang und Elternlounge</t>
        </is>
      </c>
      <c r="E623" s="16" t="inlineStr">
        <is>
          <t>Holzengel mit Teelichthaltern</t>
        </is>
      </c>
      <c r="F623" s="17" t="n">
        <v>1</v>
      </c>
      <c r="G623" s="18" t="inlineStr">
        <is>
          <t>Holzengel mit Gipsflügeln (ca. 43 cm), 4 Teelichthalter aus Baumstamm (ca. 3 cm) und 3 Teelichthalter mit Hirschkopf (ca. 4 cm). Im Set erhältlich</t>
        </is>
      </c>
      <c r="H623" s="16" t="inlineStr">
        <is>
          <t>Deko</t>
        </is>
      </c>
      <c r="I623" s="16" t="n"/>
      <c r="J623" s="16" t="inlineStr">
        <is>
          <t>C</t>
        </is>
      </c>
      <c r="K623" s="16" t="inlineStr">
        <is>
          <t>Set</t>
        </is>
      </c>
      <c r="L623" s="19" t="n"/>
      <c r="M623" s="16" t="inlineStr">
        <is>
          <t>gut</t>
        </is>
      </c>
      <c r="N623" s="17" t="n"/>
      <c r="O623" s="20">
        <f>F623-IF(N623="",0,N623)</f>
        <v/>
      </c>
      <c r="P623" s="19" t="inlineStr">
        <is>
          <t>ja</t>
        </is>
      </c>
      <c r="Q623" s="19" t="n"/>
      <c r="R623" s="21" t="n"/>
      <c r="S623" s="21" t="n">
        <v>15</v>
      </c>
      <c r="T623" s="19" t="inlineStr">
        <is>
          <t>Fix</t>
        </is>
      </c>
      <c r="U623" s="19" t="inlineStr">
        <is>
          <t>ok</t>
        </is>
      </c>
      <c r="V623" s="22">
        <f>O623*S623</f>
        <v/>
      </c>
      <c r="W623" s="16" t="inlineStr">
        <is>
          <t>nur Abholung</t>
        </is>
      </c>
      <c r="X623" s="16" t="inlineStr">
        <is>
          <t>F-760</t>
        </is>
      </c>
      <c r="Y623" s="19" t="inlineStr">
        <is>
          <t>ja</t>
        </is>
      </c>
      <c r="Z623" s="19" t="inlineStr">
        <is>
          <t>verfügbar</t>
        </is>
      </c>
      <c r="AA623" s="19" t="n"/>
      <c r="AB623" s="19" t="inlineStr">
        <is>
          <t>Weihnachten</t>
        </is>
      </c>
      <c r="AC623" s="19" t="n"/>
      <c r="AD623" s="19" t="n"/>
      <c r="AE623" s="21" t="n"/>
      <c r="AF623" s="22">
        <f>IF(N623="","",N623*AE623)</f>
        <v/>
      </c>
      <c r="AG623" s="19" t="n"/>
      <c r="AH623" s="19" t="n"/>
      <c r="AI623" s="19" t="n"/>
      <c r="AJ623" s="19" t="n"/>
      <c r="AK623" s="19" t="n"/>
      <c r="AL623" s="19" t="n"/>
      <c r="AM623" s="18" t="n"/>
      <c r="AN623" s="23" t="inlineStr">
        <is>
          <t>Neu aus Word/Fotos vom 14.10.2026. Preis geschätzt.</t>
        </is>
      </c>
    </row>
    <row r="624" ht="98.8" customHeight="1">
      <c r="A624" s="16" t="n"/>
      <c r="B624" s="16" t="inlineStr">
        <is>
          <t>NU01-35</t>
        </is>
      </c>
      <c r="C624" s="16" t="inlineStr">
        <is>
          <t>NU01</t>
        </is>
      </c>
      <c r="D624" s="16" t="inlineStr">
        <is>
          <t>Eingang und Elternlounge</t>
        </is>
      </c>
      <c r="E624" s="16" t="inlineStr">
        <is>
          <t>Dekotannen schwarze Wolle, 6 Stück</t>
        </is>
      </c>
      <c r="F624" s="17" t="n">
        <v>1</v>
      </c>
      <c r="G624" s="18" t="inlineStr">
        <is>
          <t>Dekotannen aus Holz mit schwarzer Wolle: 5 × ca. 30 cm und 1 × ca. 24 cm. Nur im Set erhältlich</t>
        </is>
      </c>
      <c r="H624" s="16" t="inlineStr">
        <is>
          <t>Deko</t>
        </is>
      </c>
      <c r="I624" s="16" t="n"/>
      <c r="J624" s="16" t="inlineStr">
        <is>
          <t>C</t>
        </is>
      </c>
      <c r="K624" s="16" t="inlineStr">
        <is>
          <t>Set</t>
        </is>
      </c>
      <c r="L624" s="19" t="n"/>
      <c r="M624" s="16" t="inlineStr">
        <is>
          <t>gut</t>
        </is>
      </c>
      <c r="N624" s="17" t="n"/>
      <c r="O624" s="20">
        <f>F624-IF(N624="",0,N624)</f>
        <v/>
      </c>
      <c r="P624" s="19" t="inlineStr">
        <is>
          <t>ja</t>
        </is>
      </c>
      <c r="Q624" s="19" t="n"/>
      <c r="R624" s="21" t="n"/>
      <c r="S624" s="21" t="n">
        <v>18</v>
      </c>
      <c r="T624" s="19" t="inlineStr">
        <is>
          <t>Fix</t>
        </is>
      </c>
      <c r="U624" s="19" t="inlineStr">
        <is>
          <t>ok</t>
        </is>
      </c>
      <c r="V624" s="22">
        <f>O624*S624</f>
        <v/>
      </c>
      <c r="W624" s="16" t="inlineStr">
        <is>
          <t>nur Abholung</t>
        </is>
      </c>
      <c r="X624" s="16" t="inlineStr">
        <is>
          <t>F-817</t>
        </is>
      </c>
      <c r="Y624" s="19" t="inlineStr">
        <is>
          <t>ja</t>
        </is>
      </c>
      <c r="Z624" s="19" t="inlineStr">
        <is>
          <t>verfügbar</t>
        </is>
      </c>
      <c r="AA624" s="19" t="n"/>
      <c r="AB624" s="19" t="inlineStr">
        <is>
          <t>Weihnachten</t>
        </is>
      </c>
      <c r="AC624" s="19" t="n"/>
      <c r="AD624" s="19" t="n"/>
      <c r="AE624" s="21" t="n"/>
      <c r="AF624" s="22">
        <f>IF(N624="","",N624*AE624)</f>
        <v/>
      </c>
      <c r="AG624" s="19" t="n"/>
      <c r="AH624" s="19" t="n"/>
      <c r="AI624" s="19" t="n"/>
      <c r="AJ624" s="19" t="n"/>
      <c r="AK624" s="19" t="n"/>
      <c r="AL624" s="19" t="n"/>
      <c r="AM624" s="18" t="inlineStr">
        <is>
          <t>Nur als Set.</t>
        </is>
      </c>
      <c r="AN624" s="23" t="inlineStr">
        <is>
          <t>Neu aus Word/Fotos vom 14.10.2026. Preis geschätzt. Foto F-817 am 21.10.2026 nachgereicht.</t>
        </is>
      </c>
    </row>
    <row r="625" ht="98.8" customHeight="1">
      <c r="A625" s="16" t="n"/>
      <c r="B625" s="16" t="inlineStr">
        <is>
          <t>NU01-36</t>
        </is>
      </c>
      <c r="C625" s="16" t="inlineStr">
        <is>
          <t>NU01</t>
        </is>
      </c>
      <c r="D625" s="16" t="inlineStr">
        <is>
          <t>Eingang und Elternlounge</t>
        </is>
      </c>
      <c r="E625" s="16" t="inlineStr">
        <is>
          <t>Dekotannen graue Wolle, 4 Stück</t>
        </is>
      </c>
      <c r="F625" s="17" t="n">
        <v>1</v>
      </c>
      <c r="G625" s="18" t="inlineStr">
        <is>
          <t>Dekotannen aus Holz mit hell- und dunkelgrauer Wolle auf Baumscheibe: 1 × ca. 43 cm, 3 × ca. 34 cm. 1 Tanne leicht schief - wie auf dem Foto ersichtlich Nur im Set erhältlich</t>
        </is>
      </c>
      <c r="H625" s="16" t="inlineStr">
        <is>
          <t>Deko</t>
        </is>
      </c>
      <c r="I625" s="16" t="n"/>
      <c r="J625" s="16" t="inlineStr">
        <is>
          <t>C</t>
        </is>
      </c>
      <c r="K625" s="16" t="inlineStr">
        <is>
          <t>Set</t>
        </is>
      </c>
      <c r="L625" s="19" t="n"/>
      <c r="M625" s="16" t="inlineStr">
        <is>
          <t>gebraucht</t>
        </is>
      </c>
      <c r="N625" s="17" t="n"/>
      <c r="O625" s="20">
        <f>F625-IF(N625="",0,N625)</f>
        <v/>
      </c>
      <c r="P625" s="19" t="inlineStr">
        <is>
          <t>ja</t>
        </is>
      </c>
      <c r="Q625" s="19" t="n"/>
      <c r="R625" s="21" t="n"/>
      <c r="S625" s="21" t="n">
        <v>15</v>
      </c>
      <c r="T625" s="19" t="inlineStr">
        <is>
          <t>Fix</t>
        </is>
      </c>
      <c r="U625" s="19" t="inlineStr">
        <is>
          <t>ok</t>
        </is>
      </c>
      <c r="V625" s="22">
        <f>O625*S625</f>
        <v/>
      </c>
      <c r="W625" s="16" t="inlineStr">
        <is>
          <t>nur Abholung</t>
        </is>
      </c>
      <c r="X625" s="16" t="inlineStr">
        <is>
          <t>F-761</t>
        </is>
      </c>
      <c r="Y625" s="19" t="inlineStr">
        <is>
          <t>ja</t>
        </is>
      </c>
      <c r="Z625" s="19" t="inlineStr">
        <is>
          <t>verfügbar</t>
        </is>
      </c>
      <c r="AA625" s="19" t="n"/>
      <c r="AB625" s="19" t="inlineStr">
        <is>
          <t>Weihnachten</t>
        </is>
      </c>
      <c r="AC625" s="19" t="n"/>
      <c r="AD625" s="19" t="n"/>
      <c r="AE625" s="21" t="n"/>
      <c r="AF625" s="22">
        <f>IF(N625="","",N625*AE625)</f>
        <v/>
      </c>
      <c r="AG625" s="19" t="n"/>
      <c r="AH625" s="19" t="n"/>
      <c r="AI625" s="19" t="n"/>
      <c r="AJ625" s="19" t="n"/>
      <c r="AK625" s="19" t="n"/>
      <c r="AL625" s="19" t="n"/>
      <c r="AM625" s="18" t="inlineStr">
        <is>
          <t>Nur als Set.</t>
        </is>
      </c>
      <c r="AN625" s="23" t="inlineStr">
        <is>
          <t>Neu aus Word/Fotos vom 14.10.2026. Preis geschätzt.</t>
        </is>
      </c>
    </row>
    <row r="626" ht="98.8" customHeight="1">
      <c r="A626" s="16" t="n"/>
      <c r="B626" s="16" t="inlineStr">
        <is>
          <t>NU01-37</t>
        </is>
      </c>
      <c r="C626" s="16" t="inlineStr">
        <is>
          <t>NU01</t>
        </is>
      </c>
      <c r="D626" s="16" t="inlineStr">
        <is>
          <t>Eingang und Elternlounge</t>
        </is>
      </c>
      <c r="E626" s="16" t="inlineStr">
        <is>
          <t>Dekotannen Jute, 2 Stück</t>
        </is>
      </c>
      <c r="F626" s="17" t="n">
        <v>1</v>
      </c>
      <c r="G626" s="18" t="inlineStr">
        <is>
          <t>Dekotannen aus Holz mit brauner Jute auf Baumscheibe, je ca. 34 cm hoch. Nur im Set erhältlich</t>
        </is>
      </c>
      <c r="H626" s="16" t="inlineStr">
        <is>
          <t>Deko</t>
        </is>
      </c>
      <c r="I626" s="16" t="n"/>
      <c r="J626" s="16" t="inlineStr">
        <is>
          <t>C</t>
        </is>
      </c>
      <c r="K626" s="16" t="inlineStr">
        <is>
          <t>Set</t>
        </is>
      </c>
      <c r="L626" s="19" t="n"/>
      <c r="M626" s="16" t="inlineStr">
        <is>
          <t>gut</t>
        </is>
      </c>
      <c r="N626" s="17" t="n"/>
      <c r="O626" s="20">
        <f>F626-IF(N626="",0,N626)</f>
        <v/>
      </c>
      <c r="P626" s="19" t="inlineStr">
        <is>
          <t>ja</t>
        </is>
      </c>
      <c r="Q626" s="19" t="n"/>
      <c r="R626" s="21" t="n"/>
      <c r="S626" s="21" t="n">
        <v>8</v>
      </c>
      <c r="T626" s="19" t="inlineStr">
        <is>
          <t>Fix</t>
        </is>
      </c>
      <c r="U626" s="19" t="inlineStr">
        <is>
          <t>ok</t>
        </is>
      </c>
      <c r="V626" s="22">
        <f>O626*S626</f>
        <v/>
      </c>
      <c r="W626" s="16" t="inlineStr">
        <is>
          <t>nur Abholung</t>
        </is>
      </c>
      <c r="X626" s="16" t="inlineStr">
        <is>
          <t>F-762</t>
        </is>
      </c>
      <c r="Y626" s="19" t="inlineStr">
        <is>
          <t>ja</t>
        </is>
      </c>
      <c r="Z626" s="19" t="inlineStr">
        <is>
          <t>verfügbar</t>
        </is>
      </c>
      <c r="AA626" s="19" t="n"/>
      <c r="AB626" s="19" t="inlineStr">
        <is>
          <t>Weihnachten</t>
        </is>
      </c>
      <c r="AC626" s="19" t="n"/>
      <c r="AD626" s="19" t="n"/>
      <c r="AE626" s="21" t="n"/>
      <c r="AF626" s="22">
        <f>IF(N626="","",N626*AE626)</f>
        <v/>
      </c>
      <c r="AG626" s="19" t="n"/>
      <c r="AH626" s="19" t="n"/>
      <c r="AI626" s="19" t="n"/>
      <c r="AJ626" s="19" t="n"/>
      <c r="AK626" s="19" t="n"/>
      <c r="AL626" s="19" t="n"/>
      <c r="AM626" s="18" t="n"/>
      <c r="AN626" s="23" t="inlineStr">
        <is>
          <t>Neu aus Word/Fotos vom 14.10.2026. Preis geschätzt.</t>
        </is>
      </c>
    </row>
    <row r="627" ht="98.8" customHeight="1">
      <c r="A627" s="16" t="n"/>
      <c r="B627" s="16" t="inlineStr">
        <is>
          <t>NU01-38</t>
        </is>
      </c>
      <c r="C627" s="16" t="inlineStr">
        <is>
          <t>NU01</t>
        </is>
      </c>
      <c r="D627" s="16" t="inlineStr">
        <is>
          <t>Eingang und Elternlounge</t>
        </is>
      </c>
      <c r="E627" s="16" t="inlineStr">
        <is>
          <t>Metallic-Dekoration</t>
        </is>
      </c>
      <c r="F627" s="17" t="n">
        <v>1</v>
      </c>
      <c r="G627" s="18" t="inlineStr">
        <is>
          <t>6 Stück Metallic-Dekoration (Fransen) originalverpackt, Neupreis: 9,99 pro Stück ca. 30 cm lang, dazu 1 Silber-Deko.</t>
        </is>
      </c>
      <c r="H627" s="16" t="inlineStr">
        <is>
          <t>Deko</t>
        </is>
      </c>
      <c r="I627" s="16" t="n"/>
      <c r="J627" s="16" t="inlineStr">
        <is>
          <t>C</t>
        </is>
      </c>
      <c r="K627" s="16" t="inlineStr">
        <is>
          <t>Set</t>
        </is>
      </c>
      <c r="L627" s="19" t="n"/>
      <c r="M627" s="16" t="inlineStr">
        <is>
          <t>neuwertig</t>
        </is>
      </c>
      <c r="N627" s="17" t="n"/>
      <c r="O627" s="20">
        <f>F627-IF(N627="",0,N627)</f>
        <v/>
      </c>
      <c r="P627" s="19" t="inlineStr">
        <is>
          <t>ja</t>
        </is>
      </c>
      <c r="Q627" s="19" t="n"/>
      <c r="R627" s="21" t="n"/>
      <c r="S627" s="21" t="n">
        <v>10</v>
      </c>
      <c r="T627" s="19" t="inlineStr">
        <is>
          <t>Fix</t>
        </is>
      </c>
      <c r="U627" s="19" t="inlineStr">
        <is>
          <t>ok</t>
        </is>
      </c>
      <c r="V627" s="22">
        <f>O627*S627</f>
        <v/>
      </c>
      <c r="W627" s="16" t="inlineStr">
        <is>
          <t>nur Abholung</t>
        </is>
      </c>
      <c r="X627" s="16" t="inlineStr">
        <is>
          <t>F-763</t>
        </is>
      </c>
      <c r="Y627" s="19" t="inlineStr">
        <is>
          <t>ja</t>
        </is>
      </c>
      <c r="Z627" s="19" t="inlineStr">
        <is>
          <t>verfügbar</t>
        </is>
      </c>
      <c r="AA627" s="19" t="n"/>
      <c r="AB627" s="19" t="inlineStr">
        <is>
          <t>Weihnachten</t>
        </is>
      </c>
      <c r="AC627" s="19" t="n"/>
      <c r="AD627" s="19" t="n"/>
      <c r="AE627" s="21" t="n"/>
      <c r="AF627" s="22">
        <f>IF(N627="","",N627*AE627)</f>
        <v/>
      </c>
      <c r="AG627" s="19" t="n"/>
      <c r="AH627" s="19" t="n"/>
      <c r="AI627" s="19" t="n"/>
      <c r="AJ627" s="19" t="n"/>
      <c r="AK627" s="19" t="n"/>
      <c r="AL627" s="19" t="n"/>
      <c r="AM627" s="18" t="inlineStr">
        <is>
          <t>Nur als Set.</t>
        </is>
      </c>
      <c r="AN627" s="23" t="inlineStr">
        <is>
          <t>Neu aus Word/Fotos vom 14.10.2026. Preis geschätzt.</t>
        </is>
      </c>
    </row>
    <row r="628" ht="98.8" customHeight="1">
      <c r="A628" s="16" t="n"/>
      <c r="B628" s="16" t="inlineStr">
        <is>
          <t>NU01-39</t>
        </is>
      </c>
      <c r="C628" s="16" t="inlineStr">
        <is>
          <t>NU01</t>
        </is>
      </c>
      <c r="D628" s="16" t="inlineStr">
        <is>
          <t>Eingang und Elternlounge</t>
        </is>
      </c>
      <c r="E628" s="16" t="inlineStr">
        <is>
          <t>Casa Deco Weihnachtslaterne</t>
        </is>
      </c>
      <c r="F628" s="17" t="n">
        <v>2</v>
      </c>
      <c r="G628" s="18" t="inlineStr">
        <is>
          <t>Weihnachtslaterne aus Metall im Vintage-Stil, weiß, mit Glasfront, im Originalkarton.</t>
        </is>
      </c>
      <c r="H628" s="16" t="inlineStr">
        <is>
          <t>Deko</t>
        </is>
      </c>
      <c r="I628" s="16" t="n"/>
      <c r="J628" s="16" t="inlineStr">
        <is>
          <t>C</t>
        </is>
      </c>
      <c r="K628" s="16" t="inlineStr">
        <is>
          <t>Stück</t>
        </is>
      </c>
      <c r="L628" s="19" t="n"/>
      <c r="M628" s="16" t="inlineStr">
        <is>
          <t>neuwertig</t>
        </is>
      </c>
      <c r="N628" s="17" t="n"/>
      <c r="O628" s="20">
        <f>F628-IF(N628="",0,N628)</f>
        <v/>
      </c>
      <c r="P628" s="19" t="inlineStr">
        <is>
          <t>ja</t>
        </is>
      </c>
      <c r="Q628" s="19" t="n"/>
      <c r="R628" s="21" t="n"/>
      <c r="S628" s="21" t="n">
        <v>10</v>
      </c>
      <c r="T628" s="19" t="inlineStr">
        <is>
          <t>Fix</t>
        </is>
      </c>
      <c r="U628" s="19" t="inlineStr">
        <is>
          <t>ok</t>
        </is>
      </c>
      <c r="V628" s="22">
        <f>O628*S628</f>
        <v/>
      </c>
      <c r="W628" s="16" t="inlineStr">
        <is>
          <t>nur Abholung</t>
        </is>
      </c>
      <c r="X628" s="16" t="inlineStr">
        <is>
          <t>F-764</t>
        </is>
      </c>
      <c r="Y628" s="19" t="inlineStr">
        <is>
          <t>ja</t>
        </is>
      </c>
      <c r="Z628" s="19" t="inlineStr">
        <is>
          <t>verfügbar</t>
        </is>
      </c>
      <c r="AA628" s="19" t="inlineStr">
        <is>
          <t>Casa Deco</t>
        </is>
      </c>
      <c r="AB628" s="19" t="inlineStr">
        <is>
          <t>Weihnachten</t>
        </is>
      </c>
      <c r="AC628" s="19" t="n"/>
      <c r="AD628" s="19" t="n"/>
      <c r="AE628" s="21" t="n"/>
      <c r="AF628" s="22">
        <f>IF(N628="","",N628*AE628)</f>
        <v/>
      </c>
      <c r="AG628" s="19" t="n"/>
      <c r="AH628" s="19" t="n"/>
      <c r="AI628" s="19" t="n"/>
      <c r="AJ628" s="19" t="n"/>
      <c r="AK628" s="19" t="n"/>
      <c r="AL628" s="19" t="n"/>
      <c r="AM628" s="18" t="inlineStr">
        <is>
          <t>Preis je Laterne.</t>
        </is>
      </c>
      <c r="AN628" s="23" t="inlineStr">
        <is>
          <t>Neu aus Word/Fotos vom 14.10.2026. Preis geschätzt.</t>
        </is>
      </c>
    </row>
    <row r="629" ht="98.8" customHeight="1">
      <c r="A629" s="16" t="n"/>
      <c r="B629" s="16" t="inlineStr">
        <is>
          <t>NU01-40</t>
        </is>
      </c>
      <c r="C629" s="16" t="inlineStr">
        <is>
          <t>NU01</t>
        </is>
      </c>
      <c r="D629" s="16" t="inlineStr">
        <is>
          <t>Eingang und Elternlounge</t>
        </is>
      </c>
      <c r="E629" s="16" t="inlineStr">
        <is>
          <t>Engelskostüm für Kinder, Größe S</t>
        </is>
      </c>
      <c r="F629" s="17" t="n">
        <v>1</v>
      </c>
      <c r="G629" s="18" t="inlineStr">
        <is>
          <t>Kinderkostüm Engel (Kleid und Flügel), Größe Small, ungetragen in der Verpackung.</t>
        </is>
      </c>
      <c r="H629" s="16" t="inlineStr">
        <is>
          <t>Deko</t>
        </is>
      </c>
      <c r="I629" s="16" t="n"/>
      <c r="J629" s="16" t="inlineStr">
        <is>
          <t>C</t>
        </is>
      </c>
      <c r="K629" s="16" t="inlineStr">
        <is>
          <t>Stück</t>
        </is>
      </c>
      <c r="L629" s="19" t="n"/>
      <c r="M629" s="16" t="inlineStr">
        <is>
          <t>neuwertig</t>
        </is>
      </c>
      <c r="N629" s="17" t="n"/>
      <c r="O629" s="20">
        <f>F629-IF(N629="",0,N629)</f>
        <v/>
      </c>
      <c r="P629" s="19" t="inlineStr">
        <is>
          <t>ja</t>
        </is>
      </c>
      <c r="Q629" s="19" t="n"/>
      <c r="R629" s="21" t="n"/>
      <c r="S629" s="21" t="n">
        <v>8</v>
      </c>
      <c r="T629" s="19" t="inlineStr">
        <is>
          <t>Fix</t>
        </is>
      </c>
      <c r="U629" s="19" t="inlineStr">
        <is>
          <t>ok</t>
        </is>
      </c>
      <c r="V629" s="22">
        <f>O629*S629</f>
        <v/>
      </c>
      <c r="W629" s="16" t="inlineStr">
        <is>
          <t>nur Abholung</t>
        </is>
      </c>
      <c r="X629" s="16" t="inlineStr">
        <is>
          <t>F-765</t>
        </is>
      </c>
      <c r="Y629" s="19" t="inlineStr">
        <is>
          <t>ja</t>
        </is>
      </c>
      <c r="Z629" s="19" t="inlineStr">
        <is>
          <t>reserviert</t>
        </is>
      </c>
      <c r="AA629" s="19" t="n"/>
      <c r="AB629" s="19" t="inlineStr">
        <is>
          <t>Weihnachten</t>
        </is>
      </c>
      <c r="AC629" s="19" t="inlineStr">
        <is>
          <t>Webkatalog</t>
        </is>
      </c>
      <c r="AD629" s="19" t="inlineStr">
        <is>
          <t>Ricarda König</t>
        </is>
      </c>
      <c r="AE629" s="21" t="n"/>
      <c r="AF629" s="22">
        <f>IF(N629="","",N629*AE629)</f>
        <v/>
      </c>
      <c r="AG629" s="19" t="n"/>
      <c r="AH629" s="19" t="n"/>
      <c r="AI629" s="19" t="inlineStr">
        <is>
          <t>4000143</t>
        </is>
      </c>
      <c r="AJ629" s="19" t="n"/>
      <c r="AK629" s="19" t="n"/>
      <c r="AL629" s="19" t="inlineStr">
        <is>
          <t>16.11.2026 09:00</t>
        </is>
      </c>
      <c r="AM629" s="18" t="n"/>
      <c r="AN629" s="23" t="inlineStr">
        <is>
          <t>Neu aus Word/Fotos vom 14.10.2026. Preis geschätzt.</t>
        </is>
      </c>
    </row>
    <row r="630" ht="98.8" customHeight="1">
      <c r="A630" s="16" t="n"/>
      <c r="B630" s="16" t="inlineStr">
        <is>
          <t>NU01-41</t>
        </is>
      </c>
      <c r="C630" s="16" t="inlineStr">
        <is>
          <t>NU01</t>
        </is>
      </c>
      <c r="D630" s="16" t="inlineStr">
        <is>
          <t>Eingang und Elternlounge</t>
        </is>
      </c>
      <c r="E630" s="16" t="inlineStr">
        <is>
          <t>Samthirsch grün und Kerzenhalter Geweih</t>
        </is>
      </c>
      <c r="F630" s="17" t="n">
        <v>1</v>
      </c>
      <c r="G630" s="18" t="inlineStr">
        <is>
          <t>Dekohirsch mit grünem Samtbezug (ca. 45 cm hoch) und Kerzenhalter in Geweihform für 5 Kerzen (ca. 60 cm lang).</t>
        </is>
      </c>
      <c r="H630" s="16" t="inlineStr">
        <is>
          <t>Deko</t>
        </is>
      </c>
      <c r="I630" s="16" t="n"/>
      <c r="J630" s="16" t="inlineStr">
        <is>
          <t>C</t>
        </is>
      </c>
      <c r="K630" s="16" t="inlineStr">
        <is>
          <t>Set</t>
        </is>
      </c>
      <c r="L630" s="19" t="n"/>
      <c r="M630" s="16" t="inlineStr">
        <is>
          <t>gut</t>
        </is>
      </c>
      <c r="N630" s="17" t="n"/>
      <c r="O630" s="20">
        <f>F630-IF(N630="",0,N630)</f>
        <v/>
      </c>
      <c r="P630" s="19" t="inlineStr">
        <is>
          <t>ja</t>
        </is>
      </c>
      <c r="Q630" s="19" t="n"/>
      <c r="R630" s="21" t="n"/>
      <c r="S630" s="21" t="n">
        <v>20</v>
      </c>
      <c r="T630" s="19" t="inlineStr">
        <is>
          <t>Fix</t>
        </is>
      </c>
      <c r="U630" s="19" t="inlineStr">
        <is>
          <t>ok</t>
        </is>
      </c>
      <c r="V630" s="22">
        <f>O630*S630</f>
        <v/>
      </c>
      <c r="W630" s="16" t="inlineStr">
        <is>
          <t>nur Abholung</t>
        </is>
      </c>
      <c r="X630" s="16" t="inlineStr">
        <is>
          <t>F-744</t>
        </is>
      </c>
      <c r="Y630" s="19" t="inlineStr">
        <is>
          <t>ja</t>
        </is>
      </c>
      <c r="Z630" s="19" t="inlineStr">
        <is>
          <t>verfügbar</t>
        </is>
      </c>
      <c r="AA630" s="19" t="n"/>
      <c r="AB630" s="19" t="inlineStr">
        <is>
          <t>Weihnachten</t>
        </is>
      </c>
      <c r="AC630" s="19" t="n"/>
      <c r="AD630" s="19" t="n"/>
      <c r="AE630" s="21" t="n"/>
      <c r="AF630" s="22">
        <f>IF(N630="","",N630*AE630)</f>
        <v/>
      </c>
      <c r="AG630" s="19" t="n"/>
      <c r="AH630" s="19" t="n"/>
      <c r="AI630" s="19" t="n"/>
      <c r="AJ630" s="19" t="n"/>
      <c r="AK630" s="19" t="n"/>
      <c r="AL630" s="19" t="n"/>
      <c r="AM630" s="18" t="n"/>
      <c r="AN630" s="23" t="inlineStr">
        <is>
          <t>Neu aus Word/Fotos vom 14.10.2026. Preis geschätzt.</t>
        </is>
      </c>
    </row>
    <row r="631" ht="98.8" customHeight="1">
      <c r="A631" s="16" t="n"/>
      <c r="B631" s="16" t="inlineStr">
        <is>
          <t>NU01-42</t>
        </is>
      </c>
      <c r="C631" s="16" t="inlineStr">
        <is>
          <t>NU01</t>
        </is>
      </c>
      <c r="D631" s="16" t="inlineStr">
        <is>
          <t>Eingang und Elternlounge</t>
        </is>
      </c>
      <c r="E631" s="16" t="inlineStr">
        <is>
          <t>Wichtel-Set</t>
        </is>
      </c>
      <c r="F631" s="17" t="n">
        <v>1</v>
      </c>
      <c r="G631" s="18" t="inlineStr">
        <is>
          <t>6 schwarz-weiße Keramikwichtel (ca. 14 cm), 2 kleine rote Wichtel (ca. 20 cm) und 1 großer Wichtel (ca. 30 cm). Nur im Set erhältlich</t>
        </is>
      </c>
      <c r="H631" s="16" t="inlineStr">
        <is>
          <t>Deko</t>
        </is>
      </c>
      <c r="I631" s="16" t="n"/>
      <c r="J631" s="16" t="inlineStr">
        <is>
          <t>C</t>
        </is>
      </c>
      <c r="K631" s="16" t="inlineStr">
        <is>
          <t>Set</t>
        </is>
      </c>
      <c r="L631" s="19" t="n"/>
      <c r="M631" s="16" t="inlineStr">
        <is>
          <t>gut</t>
        </is>
      </c>
      <c r="N631" s="17" t="n"/>
      <c r="O631" s="20">
        <f>F631-IF(N631="",0,N631)</f>
        <v/>
      </c>
      <c r="P631" s="19" t="inlineStr">
        <is>
          <t>ja</t>
        </is>
      </c>
      <c r="Q631" s="19" t="n"/>
      <c r="R631" s="21" t="n"/>
      <c r="S631" s="21" t="n">
        <v>17</v>
      </c>
      <c r="T631" s="19" t="inlineStr">
        <is>
          <t>Fix</t>
        </is>
      </c>
      <c r="U631" s="19" t="inlineStr">
        <is>
          <t>ok</t>
        </is>
      </c>
      <c r="V631" s="22">
        <f>O631*S631</f>
        <v/>
      </c>
      <c r="W631" s="16" t="inlineStr">
        <is>
          <t>nur Abholung</t>
        </is>
      </c>
      <c r="X631" s="16" t="inlineStr">
        <is>
          <t>F-766</t>
        </is>
      </c>
      <c r="Y631" s="19" t="inlineStr">
        <is>
          <t>ja</t>
        </is>
      </c>
      <c r="Z631" s="19" t="inlineStr">
        <is>
          <t>verfügbar</t>
        </is>
      </c>
      <c r="AA631" s="19" t="n"/>
      <c r="AB631" s="19" t="inlineStr">
        <is>
          <t>Weihnachten</t>
        </is>
      </c>
      <c r="AC631" s="19" t="n"/>
      <c r="AD631" s="19" t="n"/>
      <c r="AE631" s="21" t="n"/>
      <c r="AF631" s="22">
        <f>IF(N631="","",N631*AE631)</f>
        <v/>
      </c>
      <c r="AG631" s="19" t="n"/>
      <c r="AH631" s="19" t="n"/>
      <c r="AI631" s="19" t="n"/>
      <c r="AJ631" s="19" t="n"/>
      <c r="AK631" s="19" t="n"/>
      <c r="AL631" s="19" t="n"/>
      <c r="AM631" s="18" t="inlineStr">
        <is>
          <t>Das Foto zeigt je eine Sorte.</t>
        </is>
      </c>
      <c r="AN631" s="23" t="inlineStr">
        <is>
          <t>Neu aus Word/Fotos vom 14.10.2026. Preis geschätzt.</t>
        </is>
      </c>
    </row>
    <row r="632" ht="98.8" customHeight="1">
      <c r="A632" s="16" t="n"/>
      <c r="B632" s="16" t="inlineStr">
        <is>
          <t>NU01-43</t>
        </is>
      </c>
      <c r="C632" s="16" t="inlineStr">
        <is>
          <t>NU01</t>
        </is>
      </c>
      <c r="D632" s="16" t="inlineStr">
        <is>
          <t>Eingang und Elternlounge</t>
        </is>
      </c>
      <c r="E632" s="16" t="inlineStr">
        <is>
          <t>Grinch-Set</t>
        </is>
      </c>
      <c r="F632" s="17" t="n">
        <v>1</v>
      </c>
      <c r="G632" s="18" t="inlineStr">
        <is>
          <t>2 Taschen (33 × 46 × 10 cm), 1 Bügelflasche, 8 Filzuntersetzer, 16 Pappbecher (6 davon originalverpackt) und 1 Kissenbezug Grinch (46 cm).</t>
        </is>
      </c>
      <c r="H632" s="16" t="inlineStr">
        <is>
          <t>Deko</t>
        </is>
      </c>
      <c r="I632" s="16" t="n"/>
      <c r="J632" s="16" t="inlineStr">
        <is>
          <t>C</t>
        </is>
      </c>
      <c r="K632" s="16" t="inlineStr">
        <is>
          <t>Set</t>
        </is>
      </c>
      <c r="L632" s="19" t="n"/>
      <c r="M632" s="16" t="inlineStr">
        <is>
          <t>gut</t>
        </is>
      </c>
      <c r="N632" s="17" t="n"/>
      <c r="O632" s="20">
        <f>F632-IF(N632="",0,N632)</f>
        <v/>
      </c>
      <c r="P632" s="19" t="inlineStr">
        <is>
          <t>ja</t>
        </is>
      </c>
      <c r="Q632" s="19" t="n"/>
      <c r="R632" s="21" t="n"/>
      <c r="S632" s="21" t="n">
        <v>10</v>
      </c>
      <c r="T632" s="19" t="inlineStr">
        <is>
          <t>Fix</t>
        </is>
      </c>
      <c r="U632" s="19" t="inlineStr">
        <is>
          <t>ok</t>
        </is>
      </c>
      <c r="V632" s="22">
        <f>O632*S632</f>
        <v/>
      </c>
      <c r="W632" s="16" t="inlineStr">
        <is>
          <t>nur Abholung</t>
        </is>
      </c>
      <c r="X632" s="16" t="inlineStr">
        <is>
          <t>F-767</t>
        </is>
      </c>
      <c r="Y632" s="19" t="inlineStr">
        <is>
          <t>ja</t>
        </is>
      </c>
      <c r="Z632" s="19" t="inlineStr">
        <is>
          <t>verfügbar</t>
        </is>
      </c>
      <c r="AA632" s="19" t="n"/>
      <c r="AB632" s="19" t="inlineStr">
        <is>
          <t>Weihnachten</t>
        </is>
      </c>
      <c r="AC632" s="19" t="n"/>
      <c r="AD632" s="19" t="n"/>
      <c r="AE632" s="21" t="n"/>
      <c r="AF632" s="22">
        <f>IF(N632="","",N632*AE632)</f>
        <v/>
      </c>
      <c r="AG632" s="19" t="n"/>
      <c r="AH632" s="19" t="n"/>
      <c r="AI632" s="19" t="n"/>
      <c r="AJ632" s="19" t="n"/>
      <c r="AK632" s="19" t="n"/>
      <c r="AL632" s="19" t="n"/>
      <c r="AM632" s="18" t="n"/>
      <c r="AN632" s="23" t="inlineStr">
        <is>
          <t>Neu aus Word/Fotos vom 14.10.2026. Preis geschätzt.</t>
        </is>
      </c>
    </row>
    <row r="633" ht="98.8" customHeight="1">
      <c r="A633" s="16" t="n"/>
      <c r="B633" s="16" t="inlineStr">
        <is>
          <t>NU01-44</t>
        </is>
      </c>
      <c r="C633" s="16" t="inlineStr">
        <is>
          <t>NU01</t>
        </is>
      </c>
      <c r="D633" s="16" t="inlineStr">
        <is>
          <t>Eingang und Elternlounge</t>
        </is>
      </c>
      <c r="E633" s="16" t="inlineStr">
        <is>
          <t>IKEA Vinter 2020 Christbaumkugeln</t>
        </is>
      </c>
      <c r="F633" s="17" t="n">
        <v>1</v>
      </c>
      <c r="G633" s="18" t="inlineStr">
        <is>
          <t>IKEA Vinter 2020, zwei Packungen Christbaumkugeln weiß-gold, originalverpackt.</t>
        </is>
      </c>
      <c r="H633" s="16" t="inlineStr">
        <is>
          <t>Deko</t>
        </is>
      </c>
      <c r="I633" s="16" t="n"/>
      <c r="J633" s="16" t="inlineStr">
        <is>
          <t>C</t>
        </is>
      </c>
      <c r="K633" s="16" t="inlineStr">
        <is>
          <t>Set</t>
        </is>
      </c>
      <c r="L633" s="19" t="n"/>
      <c r="M633" s="16" t="inlineStr">
        <is>
          <t>neuwertig</t>
        </is>
      </c>
      <c r="N633" s="17" t="n"/>
      <c r="O633" s="20">
        <f>F633-IF(N633="",0,N633)</f>
        <v/>
      </c>
      <c r="P633" s="19" t="inlineStr">
        <is>
          <t>ja</t>
        </is>
      </c>
      <c r="Q633" s="19" t="n"/>
      <c r="R633" s="21" t="n"/>
      <c r="S633" s="21" t="n">
        <v>5</v>
      </c>
      <c r="T633" s="19" t="inlineStr">
        <is>
          <t>Fix</t>
        </is>
      </c>
      <c r="U633" s="19" t="inlineStr">
        <is>
          <t>ok</t>
        </is>
      </c>
      <c r="V633" s="22">
        <f>O633*S633</f>
        <v/>
      </c>
      <c r="W633" s="16" t="inlineStr">
        <is>
          <t>nur Abholung</t>
        </is>
      </c>
      <c r="X633" s="16" t="inlineStr">
        <is>
          <t>F-768</t>
        </is>
      </c>
      <c r="Y633" s="19" t="inlineStr">
        <is>
          <t>ja</t>
        </is>
      </c>
      <c r="Z633" s="19" t="inlineStr">
        <is>
          <t>verfügbar</t>
        </is>
      </c>
      <c r="AA633" s="19" t="inlineStr">
        <is>
          <t>IKEA</t>
        </is>
      </c>
      <c r="AB633" s="19" t="inlineStr">
        <is>
          <t>Weihnachten</t>
        </is>
      </c>
      <c r="AC633" s="19" t="n"/>
      <c r="AD633" s="19" t="n"/>
      <c r="AE633" s="21" t="n"/>
      <c r="AF633" s="22">
        <f>IF(N633="","",N633*AE633)</f>
        <v/>
      </c>
      <c r="AG633" s="19" t="n"/>
      <c r="AH633" s="19" t="n"/>
      <c r="AI633" s="19" t="n"/>
      <c r="AJ633" s="19" t="n"/>
      <c r="AK633" s="19" t="n"/>
      <c r="AL633" s="19" t="n"/>
      <c r="AM633" s="18" t="n"/>
      <c r="AN633" s="23" t="inlineStr">
        <is>
          <t>Neu aus Word/Fotos vom 14.10.2026. Preis geschätzt.</t>
        </is>
      </c>
    </row>
    <row r="634" ht="98.8" customHeight="1">
      <c r="A634" s="16" t="n"/>
      <c r="B634" s="16" t="inlineStr">
        <is>
          <t>NU01-45</t>
        </is>
      </c>
      <c r="C634" s="16" t="inlineStr">
        <is>
          <t>NU01</t>
        </is>
      </c>
      <c r="D634" s="16" t="inlineStr">
        <is>
          <t>Eingang und Elternlounge</t>
        </is>
      </c>
      <c r="E634" s="16" t="inlineStr">
        <is>
          <t>Schneespray, 5 Dosen</t>
        </is>
      </c>
      <c r="F634" s="17" t="n">
        <v>1</v>
      </c>
      <c r="G634" s="18" t="inlineStr">
        <is>
          <t>4 Dosen Schneespray (blau) und 1 Dose Snow Spray (rot), ungebraucht. Nur als gesamtes abzugeben</t>
        </is>
      </c>
      <c r="H634" s="16" t="inlineStr">
        <is>
          <t>Deko</t>
        </is>
      </c>
      <c r="I634" s="16" t="n"/>
      <c r="J634" s="16" t="inlineStr">
        <is>
          <t>C</t>
        </is>
      </c>
      <c r="K634" s="16" t="inlineStr">
        <is>
          <t>Set</t>
        </is>
      </c>
      <c r="L634" s="19" t="n"/>
      <c r="M634" s="16" t="inlineStr">
        <is>
          <t>neuwertig</t>
        </is>
      </c>
      <c r="N634" s="17" t="n"/>
      <c r="O634" s="20">
        <f>F634-IF(N634="",0,N634)</f>
        <v/>
      </c>
      <c r="P634" s="19" t="inlineStr">
        <is>
          <t>ja</t>
        </is>
      </c>
      <c r="Q634" s="19" t="n"/>
      <c r="R634" s="21" t="n"/>
      <c r="S634" s="21" t="n">
        <v>6</v>
      </c>
      <c r="T634" s="19" t="inlineStr">
        <is>
          <t>Fix</t>
        </is>
      </c>
      <c r="U634" s="19" t="inlineStr">
        <is>
          <t>ok</t>
        </is>
      </c>
      <c r="V634" s="22">
        <f>O634*S634</f>
        <v/>
      </c>
      <c r="W634" s="16" t="inlineStr">
        <is>
          <t>nur Abholung</t>
        </is>
      </c>
      <c r="X634" s="16" t="inlineStr">
        <is>
          <t>F-769</t>
        </is>
      </c>
      <c r="Y634" s="19" t="inlineStr">
        <is>
          <t>ja</t>
        </is>
      </c>
      <c r="Z634" s="19" t="inlineStr">
        <is>
          <t>verfügbar</t>
        </is>
      </c>
      <c r="AA634" s="19" t="n"/>
      <c r="AB634" s="19" t="inlineStr">
        <is>
          <t>Weihnachten</t>
        </is>
      </c>
      <c r="AC634" s="19" t="n"/>
      <c r="AD634" s="19" t="n"/>
      <c r="AE634" s="21" t="n"/>
      <c r="AF634" s="22">
        <f>IF(N634="","",N634*AE634)</f>
        <v/>
      </c>
      <c r="AG634" s="19" t="n"/>
      <c r="AH634" s="19" t="n"/>
      <c r="AI634" s="19" t="n"/>
      <c r="AJ634" s="19" t="n"/>
      <c r="AK634" s="19" t="n"/>
      <c r="AL634" s="19" t="n"/>
      <c r="AM634" s="18" t="inlineStr">
        <is>
          <t>Nur als Set.</t>
        </is>
      </c>
      <c r="AN634" s="23" t="inlineStr">
        <is>
          <t>Neu aus Word/Fotos vom 14.10.2026. Preis geschätzt.</t>
        </is>
      </c>
    </row>
    <row r="635" ht="98.8" customHeight="1">
      <c r="A635" s="16" t="n"/>
      <c r="B635" s="16" t="inlineStr">
        <is>
          <t>NU01-46</t>
        </is>
      </c>
      <c r="C635" s="16" t="inlineStr">
        <is>
          <t>NU01</t>
        </is>
      </c>
      <c r="D635" s="16" t="inlineStr">
        <is>
          <t>Eingang und Elternlounge</t>
        </is>
      </c>
      <c r="E635" s="16" t="inlineStr">
        <is>
          <t>Casa Deco LED-Lichterkette Holzhäuschen</t>
        </is>
      </c>
      <c r="F635" s="17" t="n">
        <v>2</v>
      </c>
      <c r="G635" s="18" t="inlineStr">
        <is>
          <t>LED-Lichterkette mit 10 Holzhäuschen, warmweiß, für innen, im Karton, ohne Batterien.</t>
        </is>
      </c>
      <c r="H635" s="16" t="inlineStr">
        <is>
          <t>Deko</t>
        </is>
      </c>
      <c r="I635" s="16" t="n"/>
      <c r="J635" s="16" t="inlineStr">
        <is>
          <t>C</t>
        </is>
      </c>
      <c r="K635" s="16" t="inlineStr">
        <is>
          <t>Stück</t>
        </is>
      </c>
      <c r="L635" s="19" t="n"/>
      <c r="M635" s="16" t="inlineStr">
        <is>
          <t>gut</t>
        </is>
      </c>
      <c r="N635" s="17" t="n"/>
      <c r="O635" s="20">
        <f>F635-IF(N635="",0,N635)</f>
        <v/>
      </c>
      <c r="P635" s="19" t="inlineStr">
        <is>
          <t>ja</t>
        </is>
      </c>
      <c r="Q635" s="19" t="n"/>
      <c r="R635" s="21" t="n"/>
      <c r="S635" s="21" t="n">
        <v>5</v>
      </c>
      <c r="T635" s="19" t="inlineStr">
        <is>
          <t>Fix</t>
        </is>
      </c>
      <c r="U635" s="19" t="inlineStr">
        <is>
          <t>ok</t>
        </is>
      </c>
      <c r="V635" s="22">
        <f>O635*S635</f>
        <v/>
      </c>
      <c r="W635" s="16" t="inlineStr">
        <is>
          <t>nur Abholung</t>
        </is>
      </c>
      <c r="X635" s="16" t="inlineStr">
        <is>
          <t>F-770</t>
        </is>
      </c>
      <c r="Y635" s="19" t="inlineStr">
        <is>
          <t>ja</t>
        </is>
      </c>
      <c r="Z635" s="19" t="inlineStr">
        <is>
          <t>verfügbar</t>
        </is>
      </c>
      <c r="AA635" s="19" t="inlineStr">
        <is>
          <t>Casa Deco</t>
        </is>
      </c>
      <c r="AB635" s="19" t="inlineStr">
        <is>
          <t>Weihnachten</t>
        </is>
      </c>
      <c r="AC635" s="19" t="n"/>
      <c r="AD635" s="19" t="n"/>
      <c r="AE635" s="21" t="n"/>
      <c r="AF635" s="22">
        <f>IF(N635="","",N635*AE635)</f>
        <v/>
      </c>
      <c r="AG635" s="19" t="n"/>
      <c r="AH635" s="19" t="n"/>
      <c r="AI635" s="19" t="n"/>
      <c r="AJ635" s="19" t="n"/>
      <c r="AK635" s="19" t="n"/>
      <c r="AL635" s="19" t="n"/>
      <c r="AM635" s="18" t="inlineStr">
        <is>
          <t>Preis je Lichterkette.</t>
        </is>
      </c>
      <c r="AN635" s="23" t="inlineStr">
        <is>
          <t>Neu aus Word/Fotos vom 14.10.2026. Preis geschätzt.</t>
        </is>
      </c>
    </row>
    <row r="636" ht="98.8" customHeight="1">
      <c r="A636" s="16" t="n"/>
      <c r="B636" s="16" t="inlineStr">
        <is>
          <t>NU01-47</t>
        </is>
      </c>
      <c r="C636" s="16" t="inlineStr">
        <is>
          <t>NU01</t>
        </is>
      </c>
      <c r="D636" s="16" t="inlineStr">
        <is>
          <t>Eingang und Elternlounge</t>
        </is>
      </c>
      <c r="E636" s="16" t="inlineStr">
        <is>
          <t>Stabkerzen rot, 5 Stück</t>
        </is>
      </c>
      <c r="F636" s="17" t="n">
        <v>1</v>
      </c>
      <c r="G636" s="18" t="inlineStr">
        <is>
          <t>5 rote Stabkerzen, ca. 34 cm hoch, Durchmesser ca. 2 cm.</t>
        </is>
      </c>
      <c r="H636" s="16" t="inlineStr">
        <is>
          <t>Deko</t>
        </is>
      </c>
      <c r="I636" s="16" t="n"/>
      <c r="J636" s="16" t="inlineStr">
        <is>
          <t>C</t>
        </is>
      </c>
      <c r="K636" s="16" t="inlineStr">
        <is>
          <t>Set</t>
        </is>
      </c>
      <c r="L636" s="19" t="n"/>
      <c r="M636" s="16" t="inlineStr">
        <is>
          <t>neuwertig</t>
        </is>
      </c>
      <c r="N636" s="17" t="n"/>
      <c r="O636" s="20">
        <f>F636-IF(N636="",0,N636)</f>
        <v/>
      </c>
      <c r="P636" s="19" t="inlineStr">
        <is>
          <t>ja</t>
        </is>
      </c>
      <c r="Q636" s="19" t="n"/>
      <c r="R636" s="21" t="n"/>
      <c r="S636" s="21" t="n">
        <v>4</v>
      </c>
      <c r="T636" s="19" t="inlineStr">
        <is>
          <t>Fix</t>
        </is>
      </c>
      <c r="U636" s="19" t="inlineStr">
        <is>
          <t>ok</t>
        </is>
      </c>
      <c r="V636" s="22">
        <f>O636*S636</f>
        <v/>
      </c>
      <c r="W636" s="16" t="inlineStr">
        <is>
          <t>nur Abholung</t>
        </is>
      </c>
      <c r="X636" s="16" t="inlineStr">
        <is>
          <t>F-771</t>
        </is>
      </c>
      <c r="Y636" s="19" t="inlineStr">
        <is>
          <t>ja</t>
        </is>
      </c>
      <c r="Z636" s="19" t="inlineStr">
        <is>
          <t>verfügbar</t>
        </is>
      </c>
      <c r="AA636" s="19" t="n"/>
      <c r="AB636" s="19" t="inlineStr">
        <is>
          <t>Weihnachten</t>
        </is>
      </c>
      <c r="AC636" s="19" t="n"/>
      <c r="AD636" s="19" t="n"/>
      <c r="AE636" s="21" t="n"/>
      <c r="AF636" s="22">
        <f>IF(N636="","",N636*AE636)</f>
        <v/>
      </c>
      <c r="AG636" s="19" t="n"/>
      <c r="AH636" s="19" t="n"/>
      <c r="AI636" s="19" t="n"/>
      <c r="AJ636" s="19" t="n"/>
      <c r="AK636" s="19" t="n"/>
      <c r="AL636" s="19" t="n"/>
      <c r="AM636" s="18" t="inlineStr">
        <is>
          <t>Nur alle zusammen.</t>
        </is>
      </c>
      <c r="AN636" s="23" t="inlineStr">
        <is>
          <t>Neu aus Word/Fotos vom 14.10.2026. Preis geschätzt.</t>
        </is>
      </c>
    </row>
    <row r="637" ht="98.8" customHeight="1">
      <c r="A637" s="16" t="n"/>
      <c r="B637" s="16" t="inlineStr">
        <is>
          <t>NU01-48</t>
        </is>
      </c>
      <c r="C637" s="16" t="inlineStr">
        <is>
          <t>NU01</t>
        </is>
      </c>
      <c r="D637" s="16" t="inlineStr">
        <is>
          <t>Eingang und Elternlounge</t>
        </is>
      </c>
      <c r="E637" s="16" t="inlineStr">
        <is>
          <t>Leuchterkerzen rot, Karton</t>
        </is>
      </c>
      <c r="F637" s="17" t="n">
        <v>1</v>
      </c>
      <c r="G637" s="18" t="inlineStr">
        <is>
          <t>Fast voller Karton rote Leuchterkerzen (Gala, tropffrei).</t>
        </is>
      </c>
      <c r="H637" s="16" t="inlineStr">
        <is>
          <t>Deko</t>
        </is>
      </c>
      <c r="I637" s="16" t="n"/>
      <c r="J637" s="16" t="inlineStr">
        <is>
          <t>C</t>
        </is>
      </c>
      <c r="K637" s="16" t="inlineStr">
        <is>
          <t>Set</t>
        </is>
      </c>
      <c r="L637" s="19" t="n"/>
      <c r="M637" s="16" t="inlineStr">
        <is>
          <t>neuwertig</t>
        </is>
      </c>
      <c r="N637" s="17" t="n"/>
      <c r="O637" s="20">
        <f>F637-IF(N637="",0,N637)</f>
        <v/>
      </c>
      <c r="P637" s="19" t="inlineStr">
        <is>
          <t>ja</t>
        </is>
      </c>
      <c r="Q637" s="19" t="n"/>
      <c r="R637" s="21" t="n"/>
      <c r="S637" s="21" t="n">
        <v>10</v>
      </c>
      <c r="T637" s="19" t="inlineStr">
        <is>
          <t>Fix</t>
        </is>
      </c>
      <c r="U637" s="19" t="inlineStr">
        <is>
          <t>ok</t>
        </is>
      </c>
      <c r="V637" s="22">
        <f>O637*S637</f>
        <v/>
      </c>
      <c r="W637" s="16" t="inlineStr">
        <is>
          <t>nur Abholung</t>
        </is>
      </c>
      <c r="X637" s="16" t="inlineStr">
        <is>
          <t>F-772</t>
        </is>
      </c>
      <c r="Y637" s="19" t="inlineStr">
        <is>
          <t>ja</t>
        </is>
      </c>
      <c r="Z637" s="19" t="inlineStr">
        <is>
          <t>verfügbar</t>
        </is>
      </c>
      <c r="AA637" s="19" t="n"/>
      <c r="AB637" s="19" t="inlineStr">
        <is>
          <t>Weihnachten</t>
        </is>
      </c>
      <c r="AC637" s="19" t="n"/>
      <c r="AD637" s="19" t="n"/>
      <c r="AE637" s="21" t="n"/>
      <c r="AF637" s="22">
        <f>IF(N637="","",N637*AE637)</f>
        <v/>
      </c>
      <c r="AG637" s="19" t="n"/>
      <c r="AH637" s="19" t="n"/>
      <c r="AI637" s="19" t="n"/>
      <c r="AJ637" s="19" t="n"/>
      <c r="AK637" s="19" t="n"/>
      <c r="AL637" s="19" t="n"/>
      <c r="AM637" s="18" t="n"/>
      <c r="AN637" s="23" t="inlineStr">
        <is>
          <t>Neu aus Word/Fotos vom 14.10.2026. Preis geschätzt.</t>
        </is>
      </c>
    </row>
    <row r="638" ht="98.8" customHeight="1">
      <c r="A638" s="16" t="n"/>
      <c r="B638" s="16" t="inlineStr">
        <is>
          <t>NU01-49</t>
        </is>
      </c>
      <c r="C638" s="16" t="inlineStr">
        <is>
          <t>NU01</t>
        </is>
      </c>
      <c r="D638" s="16" t="inlineStr">
        <is>
          <t>Eingang und Elternlounge</t>
        </is>
      </c>
      <c r="E638" s="16" t="inlineStr">
        <is>
          <t>IKEA Glimma Teelichter</t>
        </is>
      </c>
      <c r="F638" s="17" t="n">
        <v>1</v>
      </c>
      <c r="G638" s="18" t="inlineStr">
        <is>
          <t>Packung IKEA Glimma Teelichter (100 Stück, 1 fehlt).</t>
        </is>
      </c>
      <c r="H638" s="16" t="inlineStr">
        <is>
          <t>Deko</t>
        </is>
      </c>
      <c r="I638" s="16" t="n"/>
      <c r="J638" s="16" t="inlineStr">
        <is>
          <t>C</t>
        </is>
      </c>
      <c r="K638" s="16" t="inlineStr">
        <is>
          <t>Set</t>
        </is>
      </c>
      <c r="L638" s="19" t="n"/>
      <c r="M638" s="16" t="inlineStr">
        <is>
          <t>neuwertig</t>
        </is>
      </c>
      <c r="N638" s="17" t="n"/>
      <c r="O638" s="20">
        <f>F638-IF(N638="",0,N638)</f>
        <v/>
      </c>
      <c r="P638" s="19" t="inlineStr">
        <is>
          <t>entfällt</t>
        </is>
      </c>
      <c r="Q638" s="19" t="n"/>
      <c r="R638" s="21" t="n"/>
      <c r="S638" s="24" t="n">
        <v>3</v>
      </c>
      <c r="T638" s="19" t="inlineStr">
        <is>
          <t>Fix</t>
        </is>
      </c>
      <c r="U638" s="25" t="inlineStr">
        <is>
          <t>offen</t>
        </is>
      </c>
      <c r="V638" s="22">
        <f>O638*S638</f>
        <v/>
      </c>
      <c r="W638" s="16" t="inlineStr">
        <is>
          <t>nur Abholung</t>
        </is>
      </c>
      <c r="X638" s="16" t="inlineStr">
        <is>
          <t>F-773</t>
        </is>
      </c>
      <c r="Y638" s="19" t="inlineStr">
        <is>
          <t>nein</t>
        </is>
      </c>
      <c r="Z638" s="19" t="inlineStr">
        <is>
          <t>verfügbar</t>
        </is>
      </c>
      <c r="AA638" s="19" t="inlineStr">
        <is>
          <t>IKEA</t>
        </is>
      </c>
      <c r="AB638" s="19" t="inlineStr">
        <is>
          <t>Weihnachten</t>
        </is>
      </c>
      <c r="AC638" s="19" t="n"/>
      <c r="AD638" s="19" t="n"/>
      <c r="AE638" s="21" t="n"/>
      <c r="AF638" s="22">
        <f>IF(N638="","",N638*AE638)</f>
        <v/>
      </c>
      <c r="AG638" s="19" t="n"/>
      <c r="AH638" s="19" t="n"/>
      <c r="AI638" s="19" t="n"/>
      <c r="AJ638" s="19" t="n"/>
      <c r="AK638" s="19" t="n"/>
      <c r="AL638" s="19" t="n"/>
      <c r="AM638" s="18" t="n"/>
      <c r="AN638" s="23" t="inlineStr">
        <is>
          <t>Neu aus Word/Fotos vom 14.10.2026. Preis geschätzt.</t>
        </is>
      </c>
    </row>
    <row r="639" ht="98.8" customHeight="1">
      <c r="A639" s="16" t="n"/>
      <c r="B639" s="16" t="inlineStr">
        <is>
          <t>NU01-50</t>
        </is>
      </c>
      <c r="C639" s="16" t="inlineStr">
        <is>
          <t>NU01</t>
        </is>
      </c>
      <c r="D639" s="16" t="inlineStr">
        <is>
          <t>Eingang und Elternlounge</t>
        </is>
      </c>
      <c r="E639" s="16" t="inlineStr">
        <is>
          <t>Christbaumkugeln silber, Karton</t>
        </is>
      </c>
      <c r="F639" s="17" t="n">
        <v>1</v>
      </c>
      <c r="G639" s="18" t="inlineStr">
        <is>
          <t>Karton mit silbernen Christbaumkugeln in verschiedenen Größen und Oberflächen, dazu Kordel.</t>
        </is>
      </c>
      <c r="H639" s="16" t="inlineStr">
        <is>
          <t>Deko</t>
        </is>
      </c>
      <c r="I639" s="16" t="n"/>
      <c r="J639" s="16" t="inlineStr">
        <is>
          <t>C</t>
        </is>
      </c>
      <c r="K639" s="16" t="inlineStr">
        <is>
          <t>Set</t>
        </is>
      </c>
      <c r="L639" s="19" t="n"/>
      <c r="M639" s="16" t="inlineStr">
        <is>
          <t>gut</t>
        </is>
      </c>
      <c r="N639" s="17" t="n"/>
      <c r="O639" s="20">
        <f>F639-IF(N639="",0,N639)</f>
        <v/>
      </c>
      <c r="P639" s="19" t="inlineStr">
        <is>
          <t>ja</t>
        </is>
      </c>
      <c r="Q639" s="19" t="n"/>
      <c r="R639" s="21" t="n"/>
      <c r="S639" s="21" t="n">
        <v>10</v>
      </c>
      <c r="T639" s="19" t="inlineStr">
        <is>
          <t>Fix</t>
        </is>
      </c>
      <c r="U639" s="19" t="inlineStr">
        <is>
          <t>ok</t>
        </is>
      </c>
      <c r="V639" s="22">
        <f>O639*S639</f>
        <v/>
      </c>
      <c r="W639" s="16" t="inlineStr">
        <is>
          <t>nur Abholung</t>
        </is>
      </c>
      <c r="X639" s="16" t="inlineStr">
        <is>
          <t>F-774</t>
        </is>
      </c>
      <c r="Y639" s="19" t="inlineStr">
        <is>
          <t>ja</t>
        </is>
      </c>
      <c r="Z639" s="19" t="inlineStr">
        <is>
          <t>verfügbar</t>
        </is>
      </c>
      <c r="AA639" s="19" t="n"/>
      <c r="AB639" s="19" t="inlineStr">
        <is>
          <t>Weihnachten</t>
        </is>
      </c>
      <c r="AC639" s="19" t="n"/>
      <c r="AD639" s="19" t="n"/>
      <c r="AE639" s="21" t="n"/>
      <c r="AF639" s="22">
        <f>IF(N639="","",N639*AE639)</f>
        <v/>
      </c>
      <c r="AG639" s="19" t="n"/>
      <c r="AH639" s="19" t="n"/>
      <c r="AI639" s="19" t="n"/>
      <c r="AJ639" s="19" t="n"/>
      <c r="AK639" s="19" t="n"/>
      <c r="AL639" s="19" t="n"/>
      <c r="AM639" s="18" t="n"/>
      <c r="AN639" s="23" t="inlineStr">
        <is>
          <t>Neu aus Word/Fotos vom 14.10.2026. Preis geschätzt.</t>
        </is>
      </c>
    </row>
    <row r="640" ht="98.8" customHeight="1">
      <c r="A640" s="16" t="n"/>
      <c r="B640" s="16" t="inlineStr">
        <is>
          <t>NU01-51</t>
        </is>
      </c>
      <c r="C640" s="16" t="inlineStr">
        <is>
          <t>NU01</t>
        </is>
      </c>
      <c r="D640" s="16" t="inlineStr">
        <is>
          <t>Eingang und Elternlounge</t>
        </is>
      </c>
      <c r="E640" s="16" t="inlineStr">
        <is>
          <t>Holztannen und Holzstern</t>
        </is>
      </c>
      <c r="F640" s="17" t="n">
        <v>1</v>
      </c>
      <c r="G640" s="18" t="inlineStr">
        <is>
          <t>2 Tannenbäume aus Holzleisten (ca. 40 cm hoch) und 1 Stern aus Holzleisten (ca. 40 cm Durchmesser).</t>
        </is>
      </c>
      <c r="H640" s="16" t="inlineStr">
        <is>
          <t>Deko</t>
        </is>
      </c>
      <c r="I640" s="16" t="n"/>
      <c r="J640" s="16" t="inlineStr">
        <is>
          <t>C</t>
        </is>
      </c>
      <c r="K640" s="16" t="inlineStr">
        <is>
          <t>Set</t>
        </is>
      </c>
      <c r="L640" s="19" t="n"/>
      <c r="M640" s="16" t="inlineStr">
        <is>
          <t>gut</t>
        </is>
      </c>
      <c r="N640" s="17" t="n"/>
      <c r="O640" s="20">
        <f>F640-IF(N640="",0,N640)</f>
        <v/>
      </c>
      <c r="P640" s="19" t="inlineStr">
        <is>
          <t>ja</t>
        </is>
      </c>
      <c r="Q640" s="19" t="n"/>
      <c r="R640" s="21" t="n"/>
      <c r="S640" s="21" t="n">
        <v>10</v>
      </c>
      <c r="T640" s="19" t="inlineStr">
        <is>
          <t>Fix</t>
        </is>
      </c>
      <c r="U640" s="19" t="inlineStr">
        <is>
          <t>ok</t>
        </is>
      </c>
      <c r="V640" s="22">
        <f>O640*S640</f>
        <v/>
      </c>
      <c r="W640" s="16" t="inlineStr">
        <is>
          <t>nur Abholung</t>
        </is>
      </c>
      <c r="X640" s="16" t="inlineStr">
        <is>
          <t>F-776</t>
        </is>
      </c>
      <c r="Y640" s="19" t="inlineStr">
        <is>
          <t>ja</t>
        </is>
      </c>
      <c r="Z640" s="19" t="inlineStr">
        <is>
          <t>verfügbar</t>
        </is>
      </c>
      <c r="AA640" s="19" t="n"/>
      <c r="AB640" s="19" t="inlineStr">
        <is>
          <t>Weihnachten</t>
        </is>
      </c>
      <c r="AC640" s="19" t="n"/>
      <c r="AD640" s="19" t="n"/>
      <c r="AE640" s="21" t="n"/>
      <c r="AF640" s="22">
        <f>IF(N640="","",N640*AE640)</f>
        <v/>
      </c>
      <c r="AG640" s="19" t="n"/>
      <c r="AH640" s="19" t="n"/>
      <c r="AI640" s="19" t="n"/>
      <c r="AJ640" s="19" t="n"/>
      <c r="AK640" s="19" t="n"/>
      <c r="AL640" s="19" t="n"/>
      <c r="AM640" s="18" t="inlineStr">
        <is>
          <t>Nur als Set.</t>
        </is>
      </c>
      <c r="AN640" s="23" t="inlineStr">
        <is>
          <t>Neu aus Word/Fotos vom 14.10.2026. Preis geschätzt.</t>
        </is>
      </c>
    </row>
    <row r="641" ht="98.8" customHeight="1">
      <c r="A641" s="16" t="n"/>
      <c r="B641" s="16" t="inlineStr">
        <is>
          <t>NU01-52</t>
        </is>
      </c>
      <c r="C641" s="16" t="inlineStr">
        <is>
          <t>NU01</t>
        </is>
      </c>
      <c r="D641" s="16" t="inlineStr">
        <is>
          <t>Eingang und Elternlounge</t>
        </is>
      </c>
      <c r="E641" s="16" t="inlineStr">
        <is>
          <t>Leuchtstern, ca. 30 cm</t>
        </is>
      </c>
      <c r="F641" s="17" t="n">
        <v>2</v>
      </c>
      <c r="G641" s="18" t="inlineStr">
        <is>
          <t>Leuchtstern aus Draht mit LEDs und Batteriekasten, ca. 30 cm.</t>
        </is>
      </c>
      <c r="H641" s="16" t="inlineStr">
        <is>
          <t>Deko</t>
        </is>
      </c>
      <c r="I641" s="16" t="n"/>
      <c r="J641" s="16" t="inlineStr">
        <is>
          <t>C</t>
        </is>
      </c>
      <c r="K641" s="16" t="inlineStr">
        <is>
          <t>Stück</t>
        </is>
      </c>
      <c r="L641" s="19" t="n"/>
      <c r="M641" s="16" t="inlineStr">
        <is>
          <t>gut</t>
        </is>
      </c>
      <c r="N641" s="17" t="n"/>
      <c r="O641" s="20">
        <f>F641-IF(N641="",0,N641)</f>
        <v/>
      </c>
      <c r="P641" s="19" t="inlineStr">
        <is>
          <t>ja</t>
        </is>
      </c>
      <c r="Q641" s="19" t="n"/>
      <c r="R641" s="21" t="n"/>
      <c r="S641" s="21" t="n">
        <v>6</v>
      </c>
      <c r="T641" s="19" t="inlineStr">
        <is>
          <t>Fix</t>
        </is>
      </c>
      <c r="U641" s="19" t="inlineStr">
        <is>
          <t>ok</t>
        </is>
      </c>
      <c r="V641" s="22">
        <f>O641*S641</f>
        <v/>
      </c>
      <c r="W641" s="16" t="inlineStr">
        <is>
          <t>nur Abholung</t>
        </is>
      </c>
      <c r="X641" s="16" t="inlineStr">
        <is>
          <t>F-777</t>
        </is>
      </c>
      <c r="Y641" s="19" t="inlineStr">
        <is>
          <t>ja</t>
        </is>
      </c>
      <c r="Z641" s="19" t="inlineStr">
        <is>
          <t>verfügbar</t>
        </is>
      </c>
      <c r="AA641" s="19" t="n"/>
      <c r="AB641" s="19" t="inlineStr">
        <is>
          <t>Weihnachten</t>
        </is>
      </c>
      <c r="AC641" s="19" t="n"/>
      <c r="AD641" s="19" t="n"/>
      <c r="AE641" s="21" t="n"/>
      <c r="AF641" s="22">
        <f>IF(N641="","",N641*AE641)</f>
        <v/>
      </c>
      <c r="AG641" s="19" t="n"/>
      <c r="AH641" s="19" t="n"/>
      <c r="AI641" s="19" t="n"/>
      <c r="AJ641" s="19" t="n"/>
      <c r="AK641" s="19" t="n"/>
      <c r="AL641" s="19" t="n"/>
      <c r="AM641" s="18" t="inlineStr">
        <is>
          <t>Preis je Stern.</t>
        </is>
      </c>
      <c r="AN641" s="23" t="inlineStr">
        <is>
          <t>Neu aus Word/Fotos vom 14.10.2026. Preis geschätzt.</t>
        </is>
      </c>
    </row>
    <row r="642" ht="98.8" customHeight="1">
      <c r="A642" s="16" t="n"/>
      <c r="B642" s="16" t="inlineStr">
        <is>
          <t>BE01-09</t>
        </is>
      </c>
      <c r="C642" s="16" t="inlineStr">
        <is>
          <t>BE01</t>
        </is>
      </c>
      <c r="D642" s="16" t="inlineStr">
        <is>
          <t>Flur</t>
        </is>
      </c>
      <c r="E642" s="16" t="inlineStr">
        <is>
          <t>LED-Ring-Pendelleuchte schwarz</t>
        </is>
      </c>
      <c r="F642" s="17" t="n">
        <v>1</v>
      </c>
      <c r="G642" s="18" t="inlineStr">
        <is>
          <t>Pendelleuchte mit einem großen LED-Ring, schwarz/messingfarben, an drei dünnen Seilen mit runder schwarzer Deckenrosette. Durchmesser ca. 100–120 cm.</t>
        </is>
      </c>
      <c r="H642" s="16" t="inlineStr">
        <is>
          <t>Leuchten</t>
        </is>
      </c>
      <c r="I642" s="16" t="n"/>
      <c r="J642" s="16" t="inlineStr">
        <is>
          <t>B</t>
        </is>
      </c>
      <c r="K642" s="16" t="inlineStr">
        <is>
          <t>Stück</t>
        </is>
      </c>
      <c r="L642" s="19" t="n"/>
      <c r="M642" s="16" t="inlineStr">
        <is>
          <t>gebraucht</t>
        </is>
      </c>
      <c r="N642" s="17" t="n"/>
      <c r="O642" s="20">
        <f>F642-IF(N642="",0,N642)</f>
        <v/>
      </c>
      <c r="P642" s="19" t="inlineStr">
        <is>
          <t>ja</t>
        </is>
      </c>
      <c r="Q642" s="19" t="n"/>
      <c r="R642" s="21" t="n"/>
      <c r="S642" s="21" t="n">
        <v>120</v>
      </c>
      <c r="T642" s="19" t="inlineStr">
        <is>
          <t>Fix</t>
        </is>
      </c>
      <c r="U642" s="19" t="inlineStr">
        <is>
          <t>ok</t>
        </is>
      </c>
      <c r="V642" s="22">
        <f>O642*S642</f>
        <v/>
      </c>
      <c r="W642" s="16" t="inlineStr">
        <is>
          <t>nur Abholung</t>
        </is>
      </c>
      <c r="X642" s="16" t="inlineStr">
        <is>
          <t>F-781</t>
        </is>
      </c>
      <c r="Y642" s="19" t="inlineStr">
        <is>
          <t>ja</t>
        </is>
      </c>
      <c r="Z642" s="19" t="inlineStr">
        <is>
          <t>verfügbar</t>
        </is>
      </c>
      <c r="AA642" s="19" t="n"/>
      <c r="AB642" s="19" t="n"/>
      <c r="AC642" s="19" t="n"/>
      <c r="AD642" s="19" t="n"/>
      <c r="AE642" s="21" t="n"/>
      <c r="AF642" s="22">
        <f>IF(N642="","",N642*AE642)</f>
        <v/>
      </c>
      <c r="AG642" s="19" t="n"/>
      <c r="AH642" s="19" t="n"/>
      <c r="AI642" s="19" t="n"/>
      <c r="AJ642" s="19" t="n"/>
      <c r="AK642" s="19" t="n"/>
      <c r="AL642" s="19" t="n"/>
      <c r="AM642" s="18" t="inlineStr">
        <is>
          <t>Demontage durch den Käufer.</t>
        </is>
      </c>
      <c r="AN642" s="23" t="inlineStr">
        <is>
          <t>Neu aus Word/Fotos vom 16.10.2026.</t>
        </is>
      </c>
    </row>
    <row r="643" ht="98.8" customHeight="1">
      <c r="A643" s="16" t="n"/>
      <c r="B643" s="16" t="inlineStr">
        <is>
          <t>NE05-18</t>
        </is>
      </c>
      <c r="C643" s="16" t="inlineStr">
        <is>
          <t>NE05</t>
        </is>
      </c>
      <c r="D643" s="16" t="inlineStr">
        <is>
          <t>Speisesaal</t>
        </is>
      </c>
      <c r="E643" s="16" t="inlineStr">
        <is>
          <t>Sideboard weiß mit Schwenktisch</t>
        </is>
      </c>
      <c r="F643" s="17" t="n">
        <v>1</v>
      </c>
      <c r="G643" s="18" t="inlineStr">
        <is>
          <t>Sideboard in Weiß, ca. 200 cm lang, mit Schubkästen und offenen Fächern mit Eichenholz-Einsatz, dazu ein ausschwenkbarer weißer Tisch (ca. 100 cm lang).</t>
        </is>
      </c>
      <c r="H643" s="16" t="inlineStr">
        <is>
          <t>Möbel</t>
        </is>
      </c>
      <c r="I643" s="16" t="n"/>
      <c r="J643" s="16" t="inlineStr">
        <is>
          <t>A</t>
        </is>
      </c>
      <c r="K643" s="16" t="inlineStr">
        <is>
          <t>Stück</t>
        </is>
      </c>
      <c r="L643" s="19" t="n"/>
      <c r="M643" s="16" t="inlineStr">
        <is>
          <t>gebraucht</t>
        </is>
      </c>
      <c r="N643" s="17" t="n"/>
      <c r="O643" s="20">
        <f>F643-IF(N643="",0,N643)</f>
        <v/>
      </c>
      <c r="P643" s="19" t="inlineStr">
        <is>
          <t>ja</t>
        </is>
      </c>
      <c r="Q643" s="19" t="n"/>
      <c r="R643" s="21" t="n"/>
      <c r="S643" s="21" t="n">
        <v>300</v>
      </c>
      <c r="T643" s="19" t="inlineStr">
        <is>
          <t>VHB</t>
        </is>
      </c>
      <c r="U643" s="19" t="inlineStr">
        <is>
          <t>ok</t>
        </is>
      </c>
      <c r="V643" s="22">
        <f>O643*S643</f>
        <v/>
      </c>
      <c r="W643" s="16" t="inlineStr">
        <is>
          <t>nur Abholung</t>
        </is>
      </c>
      <c r="X643" s="16" t="inlineStr">
        <is>
          <t>F-783</t>
        </is>
      </c>
      <c r="Y643" s="19" t="inlineStr">
        <is>
          <t>ja</t>
        </is>
      </c>
      <c r="Z643" s="19" t="inlineStr">
        <is>
          <t>verfügbar</t>
        </is>
      </c>
      <c r="AA643" s="19" t="n"/>
      <c r="AB643" s="19" t="n"/>
      <c r="AC643" s="19" t="n"/>
      <c r="AD643" s="19" t="n"/>
      <c r="AE643" s="21" t="n"/>
      <c r="AF643" s="22">
        <f>IF(N643="","",N643*AE643)</f>
        <v/>
      </c>
      <c r="AG643" s="19" t="n"/>
      <c r="AH643" s="19" t="n"/>
      <c r="AI643" s="19" t="n"/>
      <c r="AJ643" s="19" t="n"/>
      <c r="AK643" s="19" t="n"/>
      <c r="AL643" s="19" t="n"/>
      <c r="AM643" s="18" t="inlineStr">
        <is>
          <t>Sideboard mit Kästen und Schwenktisch. Deko, Pflanze, Kissen und Hochstuhl gehören nicht dazu.</t>
        </is>
      </c>
      <c r="AN643" s="23" t="inlineStr">
        <is>
          <t>Neu aus Word/Fotos vom 16.10.2026.</t>
        </is>
      </c>
    </row>
    <row r="644" ht="98.8" customHeight="1">
      <c r="A644" s="16" t="n"/>
      <c r="B644" s="16" t="inlineStr">
        <is>
          <t>BA09-07</t>
        </is>
      </c>
      <c r="C644" s="16" t="inlineStr">
        <is>
          <t>BA09</t>
        </is>
      </c>
      <c r="D644" s="16" t="inlineStr">
        <is>
          <t>Personalraum</t>
        </is>
      </c>
      <c r="E644" s="16" t="inlineStr">
        <is>
          <t>Toshiba Mikrowelle schwarz</t>
        </is>
      </c>
      <c r="F644" s="17" t="n">
        <v>1</v>
      </c>
      <c r="G644" s="18" t="inlineStr">
        <is>
          <t>Mikrowelle von Toshiba in Schwarz mit Glastür und Griff.</t>
        </is>
      </c>
      <c r="H644" s="16" t="inlineStr">
        <is>
          <t>Küchentechnik</t>
        </is>
      </c>
      <c r="I644" s="16" t="n"/>
      <c r="J644" s="16" t="inlineStr">
        <is>
          <t>C</t>
        </is>
      </c>
      <c r="K644" s="16" t="inlineStr">
        <is>
          <t>Stück</t>
        </is>
      </c>
      <c r="L644" s="19" t="n"/>
      <c r="M644" s="16" t="inlineStr">
        <is>
          <t>gebraucht</t>
        </is>
      </c>
      <c r="N644" s="17" t="n"/>
      <c r="O644" s="20">
        <f>F644-IF(N644="",0,N644)</f>
        <v/>
      </c>
      <c r="P644" s="19" t="inlineStr">
        <is>
          <t>ja</t>
        </is>
      </c>
      <c r="Q644" s="19" t="n"/>
      <c r="R644" s="21" t="n"/>
      <c r="S644" s="21" t="n">
        <v>20</v>
      </c>
      <c r="T644" s="19" t="inlineStr">
        <is>
          <t>Fix</t>
        </is>
      </c>
      <c r="U644" s="19" t="inlineStr">
        <is>
          <t>ok</t>
        </is>
      </c>
      <c r="V644" s="22">
        <f>O644*S644</f>
        <v/>
      </c>
      <c r="W644" s="16" t="inlineStr">
        <is>
          <t>nur Abholung</t>
        </is>
      </c>
      <c r="X644" s="16" t="inlineStr">
        <is>
          <t>F-778</t>
        </is>
      </c>
      <c r="Y644" s="19" t="inlineStr">
        <is>
          <t>ja</t>
        </is>
      </c>
      <c r="Z644" s="19" t="inlineStr">
        <is>
          <t>verfügbar</t>
        </is>
      </c>
      <c r="AA644" s="19" t="inlineStr">
        <is>
          <t>Toshiba</t>
        </is>
      </c>
      <c r="AB644" s="19" t="n"/>
      <c r="AC644" s="19" t="n"/>
      <c r="AD644" s="19" t="n"/>
      <c r="AE644" s="21" t="n"/>
      <c r="AF644" s="22">
        <f>IF(N644="","",N644*AE644)</f>
        <v/>
      </c>
      <c r="AG644" s="19" t="n"/>
      <c r="AH644" s="19" t="n"/>
      <c r="AI644" s="19" t="n"/>
      <c r="AJ644" s="19" t="n"/>
      <c r="AK644" s="19" t="n"/>
      <c r="AL644" s="19" t="n"/>
      <c r="AM644" s="18" t="inlineStr">
        <is>
          <t>Ohne die Schüssel.</t>
        </is>
      </c>
      <c r="AN644" s="23" t="inlineStr">
        <is>
          <t>Neu aus Word/Fotos vom 16.10.2026.</t>
        </is>
      </c>
    </row>
    <row r="645" ht="98.8" customHeight="1">
      <c r="A645" s="16" t="n"/>
      <c r="B645" s="16" t="inlineStr">
        <is>
          <t>BA09-08</t>
        </is>
      </c>
      <c r="C645" s="16" t="inlineStr">
        <is>
          <t>BA09</t>
        </is>
      </c>
      <c r="D645" s="16" t="inlineStr">
        <is>
          <t>Personalraum</t>
        </is>
      </c>
      <c r="E645" s="16" t="inlineStr">
        <is>
          <t>Senseo Pad-Kaffeemaschine orange</t>
        </is>
      </c>
      <c r="F645" s="17" t="n">
        <v>1</v>
      </c>
      <c r="G645" s="18" t="inlineStr">
        <is>
          <t>Kaffeepadmaschine Senseo in Orange mit Padhalter.</t>
        </is>
      </c>
      <c r="H645" s="16" t="inlineStr">
        <is>
          <t>Küchentechnik</t>
        </is>
      </c>
      <c r="I645" s="16" t="n"/>
      <c r="J645" s="16" t="inlineStr">
        <is>
          <t>C</t>
        </is>
      </c>
      <c r="K645" s="16" t="inlineStr">
        <is>
          <t>Stück</t>
        </is>
      </c>
      <c r="L645" s="19" t="n"/>
      <c r="M645" s="16" t="inlineStr">
        <is>
          <t>gebraucht</t>
        </is>
      </c>
      <c r="N645" s="17" t="n"/>
      <c r="O645" s="20">
        <f>F645-IF(N645="",0,N645)</f>
        <v/>
      </c>
      <c r="P645" s="19" t="inlineStr">
        <is>
          <t>ja</t>
        </is>
      </c>
      <c r="Q645" s="19" t="n"/>
      <c r="R645" s="21" t="n"/>
      <c r="S645" s="21" t="n">
        <v>15</v>
      </c>
      <c r="T645" s="19" t="inlineStr">
        <is>
          <t>Fix</t>
        </is>
      </c>
      <c r="U645" s="19" t="inlineStr">
        <is>
          <t>ok</t>
        </is>
      </c>
      <c r="V645" s="22">
        <f>O645*S645</f>
        <v/>
      </c>
      <c r="W645" s="16" t="inlineStr">
        <is>
          <t>nur Abholung</t>
        </is>
      </c>
      <c r="X645" s="16" t="inlineStr">
        <is>
          <t>F-779</t>
        </is>
      </c>
      <c r="Y645" s="19" t="inlineStr">
        <is>
          <t>ja</t>
        </is>
      </c>
      <c r="Z645" s="19" t="inlineStr">
        <is>
          <t>reserviert</t>
        </is>
      </c>
      <c r="AA645" s="19" t="inlineStr">
        <is>
          <t>Senseo</t>
        </is>
      </c>
      <c r="AB645" s="19" t="n"/>
      <c r="AC645" s="19" t="inlineStr">
        <is>
          <t>Webkatalog</t>
        </is>
      </c>
      <c r="AD645" s="19" t="inlineStr">
        <is>
          <t>Sven Blessing</t>
        </is>
      </c>
      <c r="AE645" s="21" t="n"/>
      <c r="AF645" s="22">
        <f>IF(N645="","",N645*AE645)</f>
        <v/>
      </c>
      <c r="AG645" s="19" t="n"/>
      <c r="AH645" s="19" t="n"/>
      <c r="AI645" s="19" t="inlineStr">
        <is>
          <t>400042</t>
        </is>
      </c>
      <c r="AJ645" s="19" t="n"/>
      <c r="AK645" s="19" t="n"/>
      <c r="AL645" s="19" t="inlineStr">
        <is>
          <t>03.11.2026 09:00</t>
        </is>
      </c>
      <c r="AM645" s="18" t="inlineStr">
        <is>
          <t>Ohne Teller und Schüssel.</t>
        </is>
      </c>
      <c r="AN645" s="23" t="inlineStr">
        <is>
          <t>Neu aus Word/Fotos vom 16.10.2026.</t>
        </is>
      </c>
    </row>
    <row r="646" ht="98.8" customHeight="1">
      <c r="A646" s="16" t="n"/>
      <c r="B646" s="16" t="inlineStr">
        <is>
          <t>BA09-09</t>
        </is>
      </c>
      <c r="C646" s="16" t="inlineStr">
        <is>
          <t>BA09</t>
        </is>
      </c>
      <c r="D646" s="16" t="inlineStr">
        <is>
          <t>Personalraum</t>
        </is>
      </c>
      <c r="E646" s="16" t="inlineStr">
        <is>
          <t>Bosch Side-by-Side-Kühlschrank schwarz</t>
        </is>
      </c>
      <c r="F646" s="17" t="n">
        <v>1</v>
      </c>
      <c r="G646" s="18" t="inlineStr">
        <is>
          <t>Side-by-Side-Kühl-/Gefrierkombination von Bosch in Schwarz mit Wasser- und Eisspender, funktionstüchtig. Benötigt einen Wasseranschluss.</t>
        </is>
      </c>
      <c r="H646" s="16" t="inlineStr">
        <is>
          <t>Küchentechnik</t>
        </is>
      </c>
      <c r="I646" s="16" t="n"/>
      <c r="J646" s="16" t="inlineStr">
        <is>
          <t>B</t>
        </is>
      </c>
      <c r="K646" s="16" t="inlineStr">
        <is>
          <t>Stück</t>
        </is>
      </c>
      <c r="L646" s="19" t="n"/>
      <c r="M646" s="16" t="inlineStr">
        <is>
          <t>gebraucht</t>
        </is>
      </c>
      <c r="N646" s="17" t="n"/>
      <c r="O646" s="20">
        <f>F646-IF(N646="",0,N646)</f>
        <v/>
      </c>
      <c r="P646" s="19" t="inlineStr">
        <is>
          <t>ja</t>
        </is>
      </c>
      <c r="Q646" s="19" t="n"/>
      <c r="R646" s="21" t="n"/>
      <c r="S646" s="21" t="n">
        <v>150</v>
      </c>
      <c r="T646" s="19" t="inlineStr">
        <is>
          <t>Fix</t>
        </is>
      </c>
      <c r="U646" s="19" t="inlineStr">
        <is>
          <t>ok</t>
        </is>
      </c>
      <c r="V646" s="22">
        <f>O646*S646</f>
        <v/>
      </c>
      <c r="W646" s="16" t="inlineStr">
        <is>
          <t>nur Abholung</t>
        </is>
      </c>
      <c r="X646" s="16" t="inlineStr">
        <is>
          <t>F-780</t>
        </is>
      </c>
      <c r="Y646" s="19" t="inlineStr">
        <is>
          <t>ja</t>
        </is>
      </c>
      <c r="Z646" s="19" t="inlineStr">
        <is>
          <t>reserviert</t>
        </is>
      </c>
      <c r="AA646" s="19" t="inlineStr">
        <is>
          <t>Bosch</t>
        </is>
      </c>
      <c r="AB646" s="19" t="n"/>
      <c r="AC646" s="19" t="inlineStr">
        <is>
          <t>Webkatalog</t>
        </is>
      </c>
      <c r="AD646" s="19" t="inlineStr">
        <is>
          <t>Sven Blessing</t>
        </is>
      </c>
      <c r="AE646" s="21" t="n"/>
      <c r="AF646" s="22">
        <f>IF(N646="","",N646*AE646)</f>
        <v/>
      </c>
      <c r="AG646" s="19" t="n"/>
      <c r="AH646" s="19" t="n"/>
      <c r="AI646" s="19" t="inlineStr">
        <is>
          <t>400042</t>
        </is>
      </c>
      <c r="AJ646" s="19" t="n"/>
      <c r="AK646" s="19" t="n"/>
      <c r="AL646" s="19" t="inlineStr">
        <is>
          <t>03.11.2026 09:00</t>
        </is>
      </c>
      <c r="AM646" s="18" t="inlineStr">
        <is>
          <t>Wasseranschluss nötig. Abbau und Abtransport durch den Käufer. Edelstahlwagen und Eimer gehören nicht dazu.</t>
        </is>
      </c>
      <c r="AN646" s="23" t="inlineStr">
        <is>
          <t>Neu aus Word/Fotos vom 16.10.2026.</t>
        </is>
      </c>
    </row>
    <row r="647" ht="98.8" customHeight="1">
      <c r="A647" s="16" t="n"/>
      <c r="B647" s="16" t="inlineStr">
        <is>
          <t>BA09-10</t>
        </is>
      </c>
      <c r="C647" s="16" t="inlineStr">
        <is>
          <t>BA09</t>
        </is>
      </c>
      <c r="D647" s="16" t="inlineStr">
        <is>
          <t>Personalraum</t>
        </is>
      </c>
      <c r="E647" s="16" t="inlineStr">
        <is>
          <t>Kapselmaschine silber mit Milchaufschäumer</t>
        </is>
      </c>
      <c r="F647" s="17" t="n">
        <v>1</v>
      </c>
      <c r="G647" s="18" t="inlineStr">
        <is>
          <t>Kapselmaschine in Silber mit integriertem Milchaufschäumer und Touch-Bedienfeld, für Nespresso-Kapseln (Bauart Lattissima Touch).</t>
        </is>
      </c>
      <c r="H647" s="16" t="inlineStr">
        <is>
          <t>Küchentechnik</t>
        </is>
      </c>
      <c r="I647" s="16" t="n"/>
      <c r="J647" s="16" t="inlineStr">
        <is>
          <t>B</t>
        </is>
      </c>
      <c r="K647" s="16" t="inlineStr">
        <is>
          <t>Stück</t>
        </is>
      </c>
      <c r="L647" s="19" t="n"/>
      <c r="M647" s="16" t="inlineStr">
        <is>
          <t>gebraucht</t>
        </is>
      </c>
      <c r="N647" s="17" t="n"/>
      <c r="O647" s="20">
        <f>F647-IF(N647="",0,N647)</f>
        <v/>
      </c>
      <c r="P647" s="19" t="inlineStr">
        <is>
          <t>ja</t>
        </is>
      </c>
      <c r="Q647" s="19" t="n"/>
      <c r="R647" s="21" t="n"/>
      <c r="S647" s="21" t="n">
        <v>60</v>
      </c>
      <c r="T647" s="19" t="inlineStr">
        <is>
          <t>Fix</t>
        </is>
      </c>
      <c r="U647" s="19" t="inlineStr">
        <is>
          <t>ok</t>
        </is>
      </c>
      <c r="V647" s="22">
        <f>O647*S647</f>
        <v/>
      </c>
      <c r="W647" s="16" t="inlineStr">
        <is>
          <t>nur Abholung</t>
        </is>
      </c>
      <c r="X647" s="16" t="inlineStr">
        <is>
          <t>F-784</t>
        </is>
      </c>
      <c r="Y647" s="19" t="inlineStr">
        <is>
          <t>ja</t>
        </is>
      </c>
      <c r="Z647" s="19" t="inlineStr">
        <is>
          <t>verfügbar</t>
        </is>
      </c>
      <c r="AA647" s="19" t="n"/>
      <c r="AB647" s="19" t="n"/>
      <c r="AC647" s="19" t="n"/>
      <c r="AD647" s="19" t="n"/>
      <c r="AE647" s="21" t="n"/>
      <c r="AF647" s="22">
        <f>IF(N647="","",N647*AE647)</f>
        <v/>
      </c>
      <c r="AG647" s="19" t="n"/>
      <c r="AH647" s="19" t="n"/>
      <c r="AI647" s="19" t="n"/>
      <c r="AJ647" s="19" t="n"/>
      <c r="AK647" s="19" t="n"/>
      <c r="AL647" s="19" t="n"/>
      <c r="AM647" s="18" t="n"/>
      <c r="AN647" s="23" t="inlineStr">
        <is>
          <t>Neu aus Word/Fotos vom 16.10.2026. Preis geschätzt (Nutzerin: „kannst du angeben“). Marke nach Bauform, nicht vom Typenschild.</t>
        </is>
      </c>
    </row>
    <row r="648" ht="98.8" customHeight="1">
      <c r="A648" s="16" t="n"/>
      <c r="B648" s="16" t="inlineStr">
        <is>
          <t>GA01-22</t>
        </is>
      </c>
      <c r="C648" s="16" t="inlineStr">
        <is>
          <t>GA01</t>
        </is>
      </c>
      <c r="D648" s="16" t="inlineStr">
        <is>
          <t>Garten</t>
        </is>
      </c>
      <c r="E648" s="16" t="inlineStr">
        <is>
          <t>Thule Jogger schwarz</t>
        </is>
      </c>
      <c r="F648" s="17" t="n">
        <v>1</v>
      </c>
      <c r="G648" s="18" t="inlineStr">
        <is>
          <t>Dreirädriger Sport-Kinderwagen (Jogger) von Thule in Schwarz mit Luftreifen, Sonnenverdeck und Einkaufskorb.</t>
        </is>
      </c>
      <c r="H648" s="16" t="inlineStr">
        <is>
          <t>Kita-Ausstattung</t>
        </is>
      </c>
      <c r="I648" s="16" t="n"/>
      <c r="J648" s="16" t="inlineStr">
        <is>
          <t>B</t>
        </is>
      </c>
      <c r="K648" s="16" t="inlineStr">
        <is>
          <t>Stück</t>
        </is>
      </c>
      <c r="L648" s="19" t="n"/>
      <c r="M648" s="16" t="inlineStr">
        <is>
          <t>gebraucht</t>
        </is>
      </c>
      <c r="N648" s="17" t="n"/>
      <c r="O648" s="20">
        <f>F648-IF(N648="",0,N648)</f>
        <v/>
      </c>
      <c r="P648" s="19" t="inlineStr">
        <is>
          <t>ja</t>
        </is>
      </c>
      <c r="Q648" s="19" t="n"/>
      <c r="R648" s="21" t="n"/>
      <c r="S648" s="21" t="n">
        <v>95</v>
      </c>
      <c r="T648" s="19" t="inlineStr">
        <is>
          <t>Fix</t>
        </is>
      </c>
      <c r="U648" s="19" t="inlineStr">
        <is>
          <t>ok</t>
        </is>
      </c>
      <c r="V648" s="22">
        <f>O648*S648</f>
        <v/>
      </c>
      <c r="W648" s="16" t="inlineStr">
        <is>
          <t>nur Abholung</t>
        </is>
      </c>
      <c r="X648" s="16" t="inlineStr">
        <is>
          <t>F-782</t>
        </is>
      </c>
      <c r="Y648" s="19" t="inlineStr">
        <is>
          <t>ja</t>
        </is>
      </c>
      <c r="Z648" s="19" t="inlineStr">
        <is>
          <t>verfügbar</t>
        </is>
      </c>
      <c r="AA648" s="19" t="inlineStr">
        <is>
          <t>Thule</t>
        </is>
      </c>
      <c r="AB648" s="19" t="n"/>
      <c r="AC648" s="19" t="n"/>
      <c r="AD648" s="19" t="n"/>
      <c r="AE648" s="21" t="n"/>
      <c r="AF648" s="22">
        <f>IF(N648="","",N648*AE648)</f>
        <v/>
      </c>
      <c r="AG648" s="19" t="n"/>
      <c r="AH648" s="19" t="n"/>
      <c r="AI648" s="19" t="n"/>
      <c r="AJ648" s="19" t="n"/>
      <c r="AK648" s="19" t="n"/>
      <c r="AL648" s="19" t="n"/>
      <c r="AM648" s="18" t="inlineStr">
        <is>
          <t>Der Karton mit Baby-Jogger-Zubehör auf dem Sitz gehört nicht dazu.</t>
        </is>
      </c>
      <c r="AN648" s="23" t="inlineStr">
        <is>
          <t>Neu aus Word/Fotos vom 16.10.2026.</t>
        </is>
      </c>
    </row>
    <row r="649" ht="98.8" customHeight="1">
      <c r="A649" s="16" t="n"/>
      <c r="B649" s="16" t="inlineStr">
        <is>
          <t>NU06-08</t>
        </is>
      </c>
      <c r="C649" s="16" t="inlineStr">
        <is>
          <t>NU06</t>
        </is>
      </c>
      <c r="D649" s="16" t="inlineStr">
        <is>
          <t>Matschraum</t>
        </is>
      </c>
      <c r="E649" s="16" t="inlineStr">
        <is>
          <t>TFK Zwillingskinderwagen rot</t>
        </is>
      </c>
      <c r="F649" s="17" t="n">
        <v>1</v>
      </c>
      <c r="G649" s="18" t="inlineStr">
        <is>
          <t>Zwillingskinderwagen von TFK (Trends for Kids) mit zwei Sitzen nebeneinander, Bezug rot/schwarz, Verdeck mit Sichtfenster, 5-Punkt-Gurte, Aluminiumgestell mit Schwenkrädern.</t>
        </is>
      </c>
      <c r="H649" s="16" t="inlineStr">
        <is>
          <t>Kita-Ausstattung</t>
        </is>
      </c>
      <c r="I649" s="16" t="n"/>
      <c r="J649" s="16" t="inlineStr">
        <is>
          <t>A</t>
        </is>
      </c>
      <c r="K649" s="16" t="inlineStr">
        <is>
          <t>Stück</t>
        </is>
      </c>
      <c r="L649" s="19" t="n"/>
      <c r="M649" s="16" t="inlineStr">
        <is>
          <t>gebraucht</t>
        </is>
      </c>
      <c r="N649" s="17" t="n"/>
      <c r="O649" s="20">
        <f>F649-IF(N649="",0,N649)</f>
        <v/>
      </c>
      <c r="P649" s="19" t="inlineStr">
        <is>
          <t>ja</t>
        </is>
      </c>
      <c r="Q649" s="19" t="n"/>
      <c r="R649" s="21" t="n"/>
      <c r="S649" s="21" t="n">
        <v>120</v>
      </c>
      <c r="T649" s="19" t="inlineStr">
        <is>
          <t>Fix</t>
        </is>
      </c>
      <c r="U649" s="19" t="inlineStr">
        <is>
          <t>ok</t>
        </is>
      </c>
      <c r="V649" s="22">
        <f>O649*S649</f>
        <v/>
      </c>
      <c r="W649" s="16" t="inlineStr">
        <is>
          <t>nur Abholung</t>
        </is>
      </c>
      <c r="X649" s="16" t="inlineStr">
        <is>
          <t>F-789</t>
        </is>
      </c>
      <c r="Y649" s="19" t="inlineStr">
        <is>
          <t>ja</t>
        </is>
      </c>
      <c r="Z649" s="19" t="inlineStr">
        <is>
          <t>verfügbar</t>
        </is>
      </c>
      <c r="AA649" s="19" t="inlineStr">
        <is>
          <t>TFK</t>
        </is>
      </c>
      <c r="AB649" s="19" t="n"/>
      <c r="AC649" s="19" t="n"/>
      <c r="AD649" s="19" t="n"/>
      <c r="AE649" s="21" t="n"/>
      <c r="AF649" s="22">
        <f>IF(N649="","",N649*AE649)</f>
        <v/>
      </c>
      <c r="AG649" s="19" t="n"/>
      <c r="AH649" s="19" t="n"/>
      <c r="AI649" s="19" t="n"/>
      <c r="AJ649" s="19" t="n"/>
      <c r="AK649" s="19" t="n"/>
      <c r="AL649" s="19" t="n"/>
      <c r="AM649" s="18" t="inlineStr">
        <is>
          <t>1 Zwillingswagen.</t>
        </is>
      </c>
      <c r="AN649" s="23" t="inlineStr">
        <is>
          <t>Neu aus Word/Fotos vom 19.10.2026. Preis geschätzt, am 19.10. bestätigt.</t>
        </is>
      </c>
    </row>
    <row r="650" ht="98.8" customHeight="1">
      <c r="A650" s="16" t="n"/>
      <c r="B650" s="16" t="inlineStr">
        <is>
          <t>NU06-09</t>
        </is>
      </c>
      <c r="C650" s="16" t="inlineStr">
        <is>
          <t>NU06</t>
        </is>
      </c>
      <c r="D650" s="16" t="inlineStr">
        <is>
          <t>Matschraum</t>
        </is>
      </c>
      <c r="E650" s="16" t="inlineStr">
        <is>
          <t>Bollerwagen faltbar rot</t>
        </is>
      </c>
      <c r="F650" s="17" t="n">
        <v>1</v>
      </c>
      <c r="G650" s="18" t="inlineStr">
        <is>
          <t>Faltbarer Bollerwagen mit Metallgestell und rotem Polyesterbezug, Zugstange mit Griff, Netztasche. Stark verschmutzt.</t>
        </is>
      </c>
      <c r="H650" s="16" t="inlineStr">
        <is>
          <t>Kita-Ausstattung</t>
        </is>
      </c>
      <c r="I650" s="16" t="n"/>
      <c r="J650" s="16" t="inlineStr">
        <is>
          <t>C</t>
        </is>
      </c>
      <c r="K650" s="16" t="inlineStr">
        <is>
          <t>Stück</t>
        </is>
      </c>
      <c r="L650" s="19" t="n"/>
      <c r="M650" s="16" t="inlineStr">
        <is>
          <t>stark gebraucht</t>
        </is>
      </c>
      <c r="N650" s="17" t="n"/>
      <c r="O650" s="20">
        <f>F650-IF(N650="",0,N650)</f>
        <v/>
      </c>
      <c r="P650" s="19" t="inlineStr">
        <is>
          <t>ja</t>
        </is>
      </c>
      <c r="Q650" s="19" t="n"/>
      <c r="R650" s="21" t="n"/>
      <c r="S650" s="21" t="n">
        <v>15</v>
      </c>
      <c r="T650" s="19" t="inlineStr">
        <is>
          <t>Fix</t>
        </is>
      </c>
      <c r="U650" s="19" t="inlineStr">
        <is>
          <t>ok</t>
        </is>
      </c>
      <c r="V650" s="22">
        <f>O650*S650</f>
        <v/>
      </c>
      <c r="W650" s="16" t="inlineStr">
        <is>
          <t>nur Abholung</t>
        </is>
      </c>
      <c r="X650" s="16" t="inlineStr">
        <is>
          <t>F-791</t>
        </is>
      </c>
      <c r="Y650" s="19" t="inlineStr">
        <is>
          <t>ja</t>
        </is>
      </c>
      <c r="Z650" s="19" t="inlineStr">
        <is>
          <t>verfügbar</t>
        </is>
      </c>
      <c r="AA650" s="19" t="n"/>
      <c r="AB650" s="19" t="n"/>
      <c r="AC650" s="19" t="n"/>
      <c r="AD650" s="19" t="n"/>
      <c r="AE650" s="21" t="n"/>
      <c r="AF650" s="22">
        <f>IF(N650="","",N650*AE650)</f>
        <v/>
      </c>
      <c r="AG650" s="19" t="n"/>
      <c r="AH650" s="19" t="n"/>
      <c r="AI650" s="19" t="n"/>
      <c r="AJ650" s="19" t="n"/>
      <c r="AK650" s="19" t="n"/>
      <c r="AL650" s="19" t="n"/>
      <c r="AM650" s="18" t="inlineStr">
        <is>
          <t>1 Bollerwagen.</t>
        </is>
      </c>
      <c r="AN650" s="23" t="inlineStr">
        <is>
          <t>Neu aus Word/Fotos vom 19.10.2026. Preis geschätzt, am 19.10. bestätigt.</t>
        </is>
      </c>
    </row>
    <row r="651" ht="98.8" customHeight="1">
      <c r="A651" s="16" t="n"/>
      <c r="B651" s="16" t="inlineStr">
        <is>
          <t>NU06-10</t>
        </is>
      </c>
      <c r="C651" s="16" t="inlineStr">
        <is>
          <t>NU06</t>
        </is>
      </c>
      <c r="D651" s="16" t="inlineStr">
        <is>
          <t>Matschraum</t>
        </is>
      </c>
      <c r="E651" s="16" t="inlineStr">
        <is>
          <t>Teppich „Parkplatz Kinderwagen“</t>
        </is>
      </c>
      <c r="F651" s="17" t="n">
        <v>3</v>
      </c>
      <c r="G651" s="18" t="inlineStr">
        <is>
          <t>Fußmatte mit Motiv „P“ und Kinderwagen von Knorr baby, anthrazit/beige, waschbar, gummierte Unterseite.</t>
        </is>
      </c>
      <c r="H651" s="16" t="inlineStr">
        <is>
          <t>Textilien</t>
        </is>
      </c>
      <c r="I651" s="16" t="n"/>
      <c r="J651" s="16" t="inlineStr">
        <is>
          <t>C</t>
        </is>
      </c>
      <c r="K651" s="16" t="inlineStr">
        <is>
          <t>Stück</t>
        </is>
      </c>
      <c r="L651" s="19" t="n"/>
      <c r="M651" s="16" t="inlineStr">
        <is>
          <t>gebraucht</t>
        </is>
      </c>
      <c r="N651" s="17" t="n"/>
      <c r="O651" s="20">
        <f>F651-IF(N651="",0,N651)</f>
        <v/>
      </c>
      <c r="P651" s="19" t="inlineStr">
        <is>
          <t>ja</t>
        </is>
      </c>
      <c r="Q651" s="19" t="n"/>
      <c r="R651" s="21" t="n"/>
      <c r="S651" s="21" t="n">
        <v>10</v>
      </c>
      <c r="T651" s="19" t="inlineStr">
        <is>
          <t>Fix</t>
        </is>
      </c>
      <c r="U651" s="19" t="inlineStr">
        <is>
          <t>ok</t>
        </is>
      </c>
      <c r="V651" s="22">
        <f>O651*S651</f>
        <v/>
      </c>
      <c r="W651" s="16" t="inlineStr">
        <is>
          <t>nur Abholung</t>
        </is>
      </c>
      <c r="X651" s="16" t="inlineStr">
        <is>
          <t>F-790</t>
        </is>
      </c>
      <c r="Y651" s="19" t="inlineStr">
        <is>
          <t>ja</t>
        </is>
      </c>
      <c r="Z651" s="19" t="inlineStr">
        <is>
          <t>verfügbar</t>
        </is>
      </c>
      <c r="AA651" s="19" t="inlineStr">
        <is>
          <t>Knorr baby</t>
        </is>
      </c>
      <c r="AB651" s="19" t="n"/>
      <c r="AC651" s="19" t="n"/>
      <c r="AD651" s="19" t="n"/>
      <c r="AE651" s="21" t="n"/>
      <c r="AF651" s="22">
        <f>IF(N651="","",N651*AE651)</f>
        <v/>
      </c>
      <c r="AG651" s="19" t="n"/>
      <c r="AH651" s="19" t="n"/>
      <c r="AI651" s="19" t="n"/>
      <c r="AJ651" s="19" t="n"/>
      <c r="AK651" s="19" t="n"/>
      <c r="AL651" s="19" t="n"/>
      <c r="AM651" s="18" t="inlineStr">
        <is>
          <t>3 Teppiche, Preis je Stück. Das Foto zeigt einen davon.</t>
        </is>
      </c>
      <c r="AN651" s="23" t="inlineStr">
        <is>
          <t>Neu aus Word/Fotos vom 19.10.2026. Preis geschätzt, am 19.10. bestätigt.</t>
        </is>
      </c>
    </row>
    <row r="652" ht="98.8" customHeight="1">
      <c r="A652" s="16" t="n"/>
      <c r="B652" s="16" t="inlineStr">
        <is>
          <t>NU06-11</t>
        </is>
      </c>
      <c r="C652" s="16" t="inlineStr">
        <is>
          <t>NU06</t>
        </is>
      </c>
      <c r="D652" s="16" t="inlineStr">
        <is>
          <t>Matschraum</t>
        </is>
      </c>
      <c r="E652" s="16" t="inlineStr">
        <is>
          <t>elvent Bollerwagen grau mit Dach</t>
        </is>
      </c>
      <c r="F652" s="17" t="n">
        <v>1</v>
      </c>
      <c r="G652" s="18" t="inlineStr">
        <is>
          <t>Faltbarer Bollerwagen von elvent in Grau mit Sonnendach, vier Anschnallgurten und Feststellbremse. Innenbereich verschmutzt.</t>
        </is>
      </c>
      <c r="H652" s="16" t="inlineStr">
        <is>
          <t>Kita-Ausstattung</t>
        </is>
      </c>
      <c r="I652" s="16" t="n"/>
      <c r="J652" s="16" t="inlineStr">
        <is>
          <t>B</t>
        </is>
      </c>
      <c r="K652" s="16" t="inlineStr">
        <is>
          <t>Stück</t>
        </is>
      </c>
      <c r="L652" s="19" t="n"/>
      <c r="M652" s="16" t="inlineStr">
        <is>
          <t>gebraucht</t>
        </is>
      </c>
      <c r="N652" s="17" t="n"/>
      <c r="O652" s="20">
        <f>F652-IF(N652="",0,N652)</f>
        <v/>
      </c>
      <c r="P652" s="19" t="inlineStr">
        <is>
          <t>ja</t>
        </is>
      </c>
      <c r="Q652" s="19" t="n"/>
      <c r="R652" s="21" t="n"/>
      <c r="S652" s="21" t="n">
        <v>40</v>
      </c>
      <c r="T652" s="19" t="inlineStr">
        <is>
          <t>Fix</t>
        </is>
      </c>
      <c r="U652" s="19" t="inlineStr">
        <is>
          <t>ok</t>
        </is>
      </c>
      <c r="V652" s="22">
        <f>O652*S652</f>
        <v/>
      </c>
      <c r="W652" s="16" t="inlineStr">
        <is>
          <t>nur Abholung</t>
        </is>
      </c>
      <c r="X652" s="16" t="inlineStr">
        <is>
          <t>F-792</t>
        </is>
      </c>
      <c r="Y652" s="19" t="inlineStr">
        <is>
          <t>ja</t>
        </is>
      </c>
      <c r="Z652" s="19" t="inlineStr">
        <is>
          <t>verfügbar</t>
        </is>
      </c>
      <c r="AA652" s="19" t="inlineStr">
        <is>
          <t>elvent</t>
        </is>
      </c>
      <c r="AB652" s="19" t="n"/>
      <c r="AC652" s="19" t="n"/>
      <c r="AD652" s="19" t="n"/>
      <c r="AE652" s="21" t="n"/>
      <c r="AF652" s="22">
        <f>IF(N652="","",N652*AE652)</f>
        <v/>
      </c>
      <c r="AG652" s="19" t="n"/>
      <c r="AH652" s="19" t="n"/>
      <c r="AI652" s="19" t="n"/>
      <c r="AJ652" s="19" t="n"/>
      <c r="AK652" s="19" t="n"/>
      <c r="AL652" s="19" t="n"/>
      <c r="AM652" s="18" t="inlineStr">
        <is>
          <t>1 Bollerwagen.</t>
        </is>
      </c>
      <c r="AN652" s="23" t="inlineStr">
        <is>
          <t>Neu aus Word/Fotos vom 19.10.2026. Preis geschätzt, am 19.10. bestätigt.</t>
        </is>
      </c>
    </row>
    <row r="653" ht="98.8" customHeight="1">
      <c r="A653" s="16" t="n"/>
      <c r="B653" s="16" t="inlineStr">
        <is>
          <t>NU06-12</t>
        </is>
      </c>
      <c r="C653" s="16" t="inlineStr">
        <is>
          <t>NU06</t>
        </is>
      </c>
      <c r="D653" s="16" t="inlineStr">
        <is>
          <t>Matschraum</t>
        </is>
      </c>
      <c r="E653" s="16" t="inlineStr">
        <is>
          <t>Rutscherauto „Tiguan“</t>
        </is>
      </c>
      <c r="F653" s="17" t="n">
        <v>1</v>
      </c>
      <c r="G653" s="18" t="inlineStr">
        <is>
          <t>Rutscherauto in Schwarz mit Aufschrift „Tiguan“, orangem Lenker und VW-Felgen. Die Abdeckung in der Lenkradmitte fehlt.</t>
        </is>
      </c>
      <c r="H653" s="16" t="inlineStr">
        <is>
          <t>Spielzeug</t>
        </is>
      </c>
      <c r="I653" s="16" t="n"/>
      <c r="J653" s="16" t="inlineStr">
        <is>
          <t>C</t>
        </is>
      </c>
      <c r="K653" s="16" t="inlineStr">
        <is>
          <t>Stück</t>
        </is>
      </c>
      <c r="L653" s="19" t="n"/>
      <c r="M653" s="16" t="inlineStr">
        <is>
          <t>gebraucht</t>
        </is>
      </c>
      <c r="N653" s="17" t="n"/>
      <c r="O653" s="20">
        <f>F653-IF(N653="",0,N653)</f>
        <v/>
      </c>
      <c r="P653" s="19" t="inlineStr">
        <is>
          <t>ja</t>
        </is>
      </c>
      <c r="Q653" s="19" t="n"/>
      <c r="R653" s="21" t="n"/>
      <c r="S653" s="21" t="n">
        <v>15</v>
      </c>
      <c r="T653" s="19" t="inlineStr">
        <is>
          <t>Fix</t>
        </is>
      </c>
      <c r="U653" s="19" t="inlineStr">
        <is>
          <t>ok</t>
        </is>
      </c>
      <c r="V653" s="22">
        <f>O653*S653</f>
        <v/>
      </c>
      <c r="W653" s="16" t="inlineStr">
        <is>
          <t>nur Abholung</t>
        </is>
      </c>
      <c r="X653" s="16" t="inlineStr">
        <is>
          <t>F-793</t>
        </is>
      </c>
      <c r="Y653" s="19" t="inlineStr">
        <is>
          <t>ja</t>
        </is>
      </c>
      <c r="Z653" s="19" t="inlineStr">
        <is>
          <t>verfügbar</t>
        </is>
      </c>
      <c r="AA653" s="19" t="n"/>
      <c r="AB653" s="19" t="n"/>
      <c r="AC653" s="19" t="n"/>
      <c r="AD653" s="19" t="n"/>
      <c r="AE653" s="21" t="n"/>
      <c r="AF653" s="22">
        <f>IF(N653="","",N653*AE653)</f>
        <v/>
      </c>
      <c r="AG653" s="19" t="n"/>
      <c r="AH653" s="19" t="n"/>
      <c r="AI653" s="19" t="n"/>
      <c r="AJ653" s="19" t="n"/>
      <c r="AK653" s="19" t="n"/>
      <c r="AL653" s="19" t="n"/>
      <c r="AM653" s="18" t="inlineStr">
        <is>
          <t>1 Rutscherauto.</t>
        </is>
      </c>
      <c r="AN653" s="23" t="inlineStr">
        <is>
          <t>Neu aus Word/Fotos vom 19.10.2026. Preis geschätzt, am 19.10. bestätigt.</t>
        </is>
      </c>
    </row>
    <row r="654" ht="98.8" customHeight="1">
      <c r="A654" s="16" t="n"/>
      <c r="B654" s="16" t="inlineStr">
        <is>
          <t>NU01-53</t>
        </is>
      </c>
      <c r="C654" s="16" t="inlineStr">
        <is>
          <t>NU01</t>
        </is>
      </c>
      <c r="D654" s="16" t="inlineStr">
        <is>
          <t>Eingang und Elternlounge</t>
        </is>
      </c>
      <c r="E654" s="16" t="inlineStr">
        <is>
          <t>LED-Lichterkette Cluster 45 m</t>
        </is>
      </c>
      <c r="F654" s="17" t="n">
        <v>2</v>
      </c>
      <c r="G654" s="18" t="inlineStr">
        <is>
          <t>Lichterkette Luxuriance Lights mit 2000 LED (Cluster, warmweiß), ca. 45 m Gesamtlänge, Steuerung mit 8 Lichtfunktionen und Timer (6 Std. an, 18 Std. aus), für innen und außen. Funktioniert.</t>
        </is>
      </c>
      <c r="H654" s="16" t="inlineStr">
        <is>
          <t>Deko</t>
        </is>
      </c>
      <c r="I654" s="16" t="n"/>
      <c r="J654" s="16" t="inlineStr">
        <is>
          <t>C</t>
        </is>
      </c>
      <c r="K654" s="16" t="inlineStr">
        <is>
          <t>Stück</t>
        </is>
      </c>
      <c r="L654" s="19" t="n"/>
      <c r="M654" s="16" t="inlineStr">
        <is>
          <t>gut</t>
        </is>
      </c>
      <c r="N654" s="17" t="n"/>
      <c r="O654" s="20">
        <f>F654-IF(N654="",0,N654)</f>
        <v/>
      </c>
      <c r="P654" s="19" t="inlineStr">
        <is>
          <t>ja</t>
        </is>
      </c>
      <c r="Q654" s="19" t="n"/>
      <c r="R654" s="21" t="n"/>
      <c r="S654" s="21" t="n">
        <v>15</v>
      </c>
      <c r="T654" s="19" t="inlineStr">
        <is>
          <t>Fix</t>
        </is>
      </c>
      <c r="U654" s="19" t="inlineStr">
        <is>
          <t>ok</t>
        </is>
      </c>
      <c r="V654" s="22">
        <f>O654*S654</f>
        <v/>
      </c>
      <c r="W654" s="16" t="inlineStr">
        <is>
          <t>nur Abholung</t>
        </is>
      </c>
      <c r="X654" s="16" t="inlineStr">
        <is>
          <t>F-794</t>
        </is>
      </c>
      <c r="Y654" s="19" t="inlineStr">
        <is>
          <t>ja</t>
        </is>
      </c>
      <c r="Z654" s="19" t="inlineStr">
        <is>
          <t>verfügbar</t>
        </is>
      </c>
      <c r="AA654" s="19" t="inlineStr">
        <is>
          <t>Luxuriance</t>
        </is>
      </c>
      <c r="AB654" s="19" t="inlineStr">
        <is>
          <t>Weihnachten</t>
        </is>
      </c>
      <c r="AC654" s="19" t="n"/>
      <c r="AD654" s="19" t="n"/>
      <c r="AE654" s="21" t="n"/>
      <c r="AF654" s="22">
        <f>IF(N654="","",N654*AE654)</f>
        <v/>
      </c>
      <c r="AG654" s="19" t="n"/>
      <c r="AH654" s="19" t="n"/>
      <c r="AI654" s="19" t="n"/>
      <c r="AJ654" s="19" t="n"/>
      <c r="AK654" s="19" t="n"/>
      <c r="AL654" s="19" t="n"/>
      <c r="AM654" s="18" t="inlineStr">
        <is>
          <t>2 Lichterketten, Preis je Stück.</t>
        </is>
      </c>
      <c r="AN654" s="23" t="inlineStr">
        <is>
          <t>Neu aus Word/Fotos vom 19.10.2026. Preis geschätzt, am 19.10. bestätigt.</t>
        </is>
      </c>
    </row>
    <row r="655" ht="98.8" customHeight="1">
      <c r="A655" s="16" t="n"/>
      <c r="B655" s="16" t="inlineStr">
        <is>
          <t>NU01-54</t>
        </is>
      </c>
      <c r="C655" s="16" t="inlineStr">
        <is>
          <t>NU01</t>
        </is>
      </c>
      <c r="D655" s="16" t="inlineStr">
        <is>
          <t>Eingang und Elternlounge</t>
        </is>
      </c>
      <c r="E655" s="16" t="inlineStr">
        <is>
          <t>Lichterkette 50 Lampen</t>
        </is>
      </c>
      <c r="F655" s="17" t="n">
        <v>6</v>
      </c>
      <c r="G655" s="18" t="inlineStr">
        <is>
          <t>Lichterkette mit 50 klaren Lampen, nur für innen, im Originalkarton. Funktioniert.</t>
        </is>
      </c>
      <c r="H655" s="16" t="inlineStr">
        <is>
          <t>Deko</t>
        </is>
      </c>
      <c r="I655" s="16" t="n"/>
      <c r="J655" s="16" t="inlineStr">
        <is>
          <t>C</t>
        </is>
      </c>
      <c r="K655" s="16" t="inlineStr">
        <is>
          <t>Stück</t>
        </is>
      </c>
      <c r="L655" s="19" t="n"/>
      <c r="M655" s="16" t="inlineStr">
        <is>
          <t>gut</t>
        </is>
      </c>
      <c r="N655" s="17" t="n"/>
      <c r="O655" s="20">
        <f>F655-IF(N655="",0,N655)</f>
        <v/>
      </c>
      <c r="P655" s="19" t="inlineStr">
        <is>
          <t>ja</t>
        </is>
      </c>
      <c r="Q655" s="19" t="n"/>
      <c r="R655" s="21" t="n"/>
      <c r="S655" s="21" t="n">
        <v>1</v>
      </c>
      <c r="T655" s="19" t="inlineStr">
        <is>
          <t>Fix</t>
        </is>
      </c>
      <c r="U655" s="19" t="inlineStr">
        <is>
          <t>ok</t>
        </is>
      </c>
      <c r="V655" s="22">
        <f>O655*S655</f>
        <v/>
      </c>
      <c r="W655" s="16" t="inlineStr">
        <is>
          <t>nur Abholung</t>
        </is>
      </c>
      <c r="X655" s="16" t="inlineStr">
        <is>
          <t>F-797</t>
        </is>
      </c>
      <c r="Y655" s="19" t="inlineStr">
        <is>
          <t>ja</t>
        </is>
      </c>
      <c r="Z655" s="19" t="inlineStr">
        <is>
          <t>verfügbar</t>
        </is>
      </c>
      <c r="AA655" s="19" t="n"/>
      <c r="AB655" s="19" t="inlineStr">
        <is>
          <t>Weihnachten</t>
        </is>
      </c>
      <c r="AC655" s="19" t="n"/>
      <c r="AD655" s="19" t="n"/>
      <c r="AE655" s="21" t="n"/>
      <c r="AF655" s="22">
        <f>IF(N655="","",N655*AE655)</f>
        <v/>
      </c>
      <c r="AG655" s="19" t="n"/>
      <c r="AH655" s="19" t="n"/>
      <c r="AI655" s="19" t="n"/>
      <c r="AJ655" s="19" t="n"/>
      <c r="AK655" s="19" t="n"/>
      <c r="AL655" s="19" t="n"/>
      <c r="AM655" s="18" t="inlineStr">
        <is>
          <t>6 Lichterketten, Preis je Stück.</t>
        </is>
      </c>
      <c r="AN655" s="23" t="inlineStr">
        <is>
          <t>Neu aus Word/Fotos vom 19.10.2026. Preis geschätzt, am 19.10. bestätigt.</t>
        </is>
      </c>
    </row>
    <row r="656" ht="98.8" customHeight="1">
      <c r="A656" s="16" t="n"/>
      <c r="B656" s="16" t="inlineStr">
        <is>
          <t>NU01-55</t>
        </is>
      </c>
      <c r="C656" s="16" t="inlineStr">
        <is>
          <t>NU01</t>
        </is>
      </c>
      <c r="D656" s="16" t="inlineStr">
        <is>
          <t>Eingang und Elternlounge</t>
        </is>
      </c>
      <c r="E656" s="16" t="inlineStr">
        <is>
          <t>Künstlicher Weihnachtsbaum 180 cm</t>
        </is>
      </c>
      <c r="F656" s="17" t="n">
        <v>1</v>
      </c>
      <c r="G656" s="18" t="inlineStr">
        <is>
          <t>Künstlicher Weihnachtsbaum Livarno home „Basic“: Höhe ca. 180 cm, Durchmesser ca. 110 cm, 550 biegsame Zweige, 3 klappbare Teile, werkzeugloser Aufbau, nur für innen. Im Karton.</t>
        </is>
      </c>
      <c r="H656" s="16" t="inlineStr">
        <is>
          <t>Deko</t>
        </is>
      </c>
      <c r="I656" s="16" t="n"/>
      <c r="J656" s="16" t="inlineStr">
        <is>
          <t>C</t>
        </is>
      </c>
      <c r="K656" s="16" t="inlineStr">
        <is>
          <t>Stück</t>
        </is>
      </c>
      <c r="L656" s="19" t="n"/>
      <c r="M656" s="16" t="inlineStr">
        <is>
          <t>gut</t>
        </is>
      </c>
      <c r="N656" s="17" t="n"/>
      <c r="O656" s="20">
        <f>F656-IF(N656="",0,N656)</f>
        <v/>
      </c>
      <c r="P656" s="19" t="inlineStr">
        <is>
          <t>ja</t>
        </is>
      </c>
      <c r="Q656" s="19" t="n"/>
      <c r="R656" s="21" t="n"/>
      <c r="S656" s="21" t="n">
        <v>20</v>
      </c>
      <c r="T656" s="19" t="inlineStr">
        <is>
          <t>Fix</t>
        </is>
      </c>
      <c r="U656" s="19" t="inlineStr">
        <is>
          <t>ok</t>
        </is>
      </c>
      <c r="V656" s="22">
        <f>O656*S656</f>
        <v/>
      </c>
      <c r="W656" s="16" t="inlineStr">
        <is>
          <t>nur Abholung</t>
        </is>
      </c>
      <c r="X656" s="16" t="inlineStr">
        <is>
          <t>F-795</t>
        </is>
      </c>
      <c r="Y656" s="19" t="inlineStr">
        <is>
          <t>ja</t>
        </is>
      </c>
      <c r="Z656" s="19" t="inlineStr">
        <is>
          <t>verfügbar</t>
        </is>
      </c>
      <c r="AA656" s="19" t="inlineStr">
        <is>
          <t>Livarno home</t>
        </is>
      </c>
      <c r="AB656" s="19" t="inlineStr">
        <is>
          <t>Weihnachten</t>
        </is>
      </c>
      <c r="AC656" s="19" t="n"/>
      <c r="AD656" s="19" t="n"/>
      <c r="AE656" s="21" t="n"/>
      <c r="AF656" s="22">
        <f>IF(N656="","",N656*AE656)</f>
        <v/>
      </c>
      <c r="AG656" s="19" t="n"/>
      <c r="AH656" s="19" t="n"/>
      <c r="AI656" s="19" t="n"/>
      <c r="AJ656" s="19" t="n"/>
      <c r="AK656" s="19" t="n"/>
      <c r="AL656" s="19" t="n"/>
      <c r="AM656" s="18" t="inlineStr">
        <is>
          <t>1 Baum ohne Schmuck.</t>
        </is>
      </c>
      <c r="AN656" s="23" t="inlineStr">
        <is>
          <t>Neu aus Word/Fotos vom 19.10.2026. Preis geschätzt, am 19.10. bestätigt. Weitere Ansicht F-796 (Etikett).</t>
        </is>
      </c>
    </row>
    <row r="657" ht="98.8" customHeight="1">
      <c r="A657" s="16" t="n"/>
      <c r="B657" s="16" t="inlineStr">
        <is>
          <t>NU01-56</t>
        </is>
      </c>
      <c r="C657" s="16" t="inlineStr">
        <is>
          <t>NU01</t>
        </is>
      </c>
      <c r="D657" s="16" t="inlineStr">
        <is>
          <t>Eingang und Elternlounge</t>
        </is>
      </c>
      <c r="E657" s="16" t="inlineStr">
        <is>
          <t>Lichterkette 20 Lampen</t>
        </is>
      </c>
      <c r="F657" s="17" t="n">
        <v>4</v>
      </c>
      <c r="G657" s="18" t="inlineStr">
        <is>
          <t>Lichterkette mit 20 klaren Lampen, nur für innen, im Originalkarton. Funktioniert.</t>
        </is>
      </c>
      <c r="H657" s="16" t="inlineStr">
        <is>
          <t>Deko</t>
        </is>
      </c>
      <c r="I657" s="16" t="n"/>
      <c r="J657" s="16" t="inlineStr">
        <is>
          <t>C</t>
        </is>
      </c>
      <c r="K657" s="16" t="inlineStr">
        <is>
          <t>Stück</t>
        </is>
      </c>
      <c r="L657" s="19" t="n"/>
      <c r="M657" s="16" t="inlineStr">
        <is>
          <t>gut</t>
        </is>
      </c>
      <c r="N657" s="17" t="n"/>
      <c r="O657" s="20">
        <f>F657-IF(N657="",0,N657)</f>
        <v/>
      </c>
      <c r="P657" s="19" t="inlineStr">
        <is>
          <t>ja</t>
        </is>
      </c>
      <c r="Q657" s="19" t="n"/>
      <c r="R657" s="21" t="n"/>
      <c r="S657" s="21" t="n">
        <v>1</v>
      </c>
      <c r="T657" s="19" t="inlineStr">
        <is>
          <t>Fix</t>
        </is>
      </c>
      <c r="U657" s="19" t="inlineStr">
        <is>
          <t>ok</t>
        </is>
      </c>
      <c r="V657" s="22">
        <f>O657*S657</f>
        <v/>
      </c>
      <c r="W657" s="16" t="inlineStr">
        <is>
          <t>nur Abholung</t>
        </is>
      </c>
      <c r="X657" s="16" t="inlineStr">
        <is>
          <t>F-798</t>
        </is>
      </c>
      <c r="Y657" s="19" t="inlineStr">
        <is>
          <t>ja</t>
        </is>
      </c>
      <c r="Z657" s="19" t="inlineStr">
        <is>
          <t>verfügbar</t>
        </is>
      </c>
      <c r="AA657" s="19" t="n"/>
      <c r="AB657" s="19" t="inlineStr">
        <is>
          <t>Weihnachten</t>
        </is>
      </c>
      <c r="AC657" s="19" t="n"/>
      <c r="AD657" s="19" t="n"/>
      <c r="AE657" s="21" t="n"/>
      <c r="AF657" s="22">
        <f>IF(N657="","",N657*AE657)</f>
        <v/>
      </c>
      <c r="AG657" s="19" t="n"/>
      <c r="AH657" s="19" t="n"/>
      <c r="AI657" s="19" t="n"/>
      <c r="AJ657" s="19" t="n"/>
      <c r="AK657" s="19" t="n"/>
      <c r="AL657" s="19" t="n"/>
      <c r="AM657" s="18" t="inlineStr">
        <is>
          <t>4 Lichterketten, Preis je Stück.</t>
        </is>
      </c>
      <c r="AN657" s="23" t="inlineStr">
        <is>
          <t>Neu aus Word/Fotos vom 19.10.2026. Preis geschätzt, am 19.10. bestätigt.</t>
        </is>
      </c>
    </row>
    <row r="658" ht="98.8" customHeight="1">
      <c r="A658" s="16" t="n"/>
      <c r="B658" s="16" t="inlineStr">
        <is>
          <t>NU05-09</t>
        </is>
      </c>
      <c r="C658" s="16" t="inlineStr">
        <is>
          <t>NU05</t>
        </is>
      </c>
      <c r="D658" s="16" t="inlineStr">
        <is>
          <t>Treppenaufgang</t>
        </is>
      </c>
      <c r="E658" s="16" t="inlineStr">
        <is>
          <t>Deko-Objekt Metall, Strahlenscheibe</t>
        </is>
      </c>
      <c r="F658" s="17" t="n">
        <v>1</v>
      </c>
      <c r="G658" s="18" t="inlineStr">
        <is>
          <t>Dekoobjekt aus schwarzem Metall: Drahtscheibe mit Strahlen und Mittelscheibe auf Stab und Standfuß. Höhe ca. 55 cm, Durchmesser 35 cm.</t>
        </is>
      </c>
      <c r="H658" s="16" t="inlineStr">
        <is>
          <t>Deko</t>
        </is>
      </c>
      <c r="I658" s="16" t="n"/>
      <c r="J658" s="16" t="inlineStr">
        <is>
          <t>C</t>
        </is>
      </c>
      <c r="K658" s="16" t="inlineStr">
        <is>
          <t>Stück</t>
        </is>
      </c>
      <c r="L658" s="19" t="n"/>
      <c r="M658" s="16" t="inlineStr">
        <is>
          <t>gut</t>
        </is>
      </c>
      <c r="N658" s="17" t="n"/>
      <c r="O658" s="20">
        <f>F658-IF(N658="",0,N658)</f>
        <v/>
      </c>
      <c r="P658" s="19" t="inlineStr">
        <is>
          <t>ja</t>
        </is>
      </c>
      <c r="Q658" s="19" t="n"/>
      <c r="R658" s="21" t="n"/>
      <c r="S658" s="21" t="n">
        <v>15</v>
      </c>
      <c r="T658" s="19" t="inlineStr">
        <is>
          <t>Fix</t>
        </is>
      </c>
      <c r="U658" s="19" t="inlineStr">
        <is>
          <t>ok</t>
        </is>
      </c>
      <c r="V658" s="22">
        <f>O658*S658</f>
        <v/>
      </c>
      <c r="W658" s="16" t="inlineStr">
        <is>
          <t>nur Abholung</t>
        </is>
      </c>
      <c r="X658" s="16" t="inlineStr">
        <is>
          <t>F-785</t>
        </is>
      </c>
      <c r="Y658" s="19" t="inlineStr">
        <is>
          <t>ja</t>
        </is>
      </c>
      <c r="Z658" s="19" t="inlineStr">
        <is>
          <t>verfügbar</t>
        </is>
      </c>
      <c r="AA658" s="19" t="n"/>
      <c r="AB658" s="19" t="n"/>
      <c r="AC658" s="19" t="n"/>
      <c r="AD658" s="19" t="n"/>
      <c r="AE658" s="21" t="n"/>
      <c r="AF658" s="22">
        <f>IF(N658="","",N658*AE658)</f>
        <v/>
      </c>
      <c r="AG658" s="19" t="n"/>
      <c r="AH658" s="19" t="n"/>
      <c r="AI658" s="19" t="n"/>
      <c r="AJ658" s="19" t="n"/>
      <c r="AK658" s="19" t="n"/>
      <c r="AL658" s="19" t="n"/>
      <c r="AM658" s="18" t="inlineStr">
        <is>
          <t>1 Stück.</t>
        </is>
      </c>
      <c r="AN658" s="23" t="inlineStr">
        <is>
          <t>Neu aus Word/Fotos vom 19.10.2026. Preis geschätzt, am 19.10. bestätigt.</t>
        </is>
      </c>
    </row>
    <row r="659" ht="98.8" customHeight="1">
      <c r="A659" s="16" t="n"/>
      <c r="B659" s="16" t="inlineStr">
        <is>
          <t>NU05-10</t>
        </is>
      </c>
      <c r="C659" s="16" t="inlineStr">
        <is>
          <t>NU05</t>
        </is>
      </c>
      <c r="D659" s="16" t="inlineStr">
        <is>
          <t>Treppenaufgang</t>
        </is>
      </c>
      <c r="E659" s="16" t="inlineStr">
        <is>
          <t>IKEA Tabletts schwarz</t>
        </is>
      </c>
      <c r="F659" s="17" t="n">
        <v>6</v>
      </c>
      <c r="G659" s="18" t="inlineStr">
        <is>
          <t>Tabletts aus Kunststoff in Schwarz, 26x35 cm.</t>
        </is>
      </c>
      <c r="H659" s="16" t="inlineStr">
        <is>
          <t>Sonstiges</t>
        </is>
      </c>
      <c r="I659" s="16" t="n"/>
      <c r="J659" s="16" t="inlineStr">
        <is>
          <t>C</t>
        </is>
      </c>
      <c r="K659" s="16" t="inlineStr">
        <is>
          <t>Stück</t>
        </is>
      </c>
      <c r="L659" s="19" t="n"/>
      <c r="M659" s="16" t="inlineStr">
        <is>
          <t>gut</t>
        </is>
      </c>
      <c r="N659" s="17" t="n"/>
      <c r="O659" s="20">
        <f>F659-IF(N659="",0,N659)</f>
        <v/>
      </c>
      <c r="P659" s="19" t="inlineStr">
        <is>
          <t>ja</t>
        </is>
      </c>
      <c r="Q659" s="19" t="n"/>
      <c r="R659" s="21" t="n"/>
      <c r="S659" s="21" t="n">
        <v>2</v>
      </c>
      <c r="T659" s="19" t="inlineStr">
        <is>
          <t>Fix</t>
        </is>
      </c>
      <c r="U659" s="19" t="inlineStr">
        <is>
          <t>ok</t>
        </is>
      </c>
      <c r="V659" s="22">
        <f>O659*S659</f>
        <v/>
      </c>
      <c r="W659" s="16" t="inlineStr">
        <is>
          <t>nur Abholung</t>
        </is>
      </c>
      <c r="X659" s="16" t="inlineStr">
        <is>
          <t>F-799</t>
        </is>
      </c>
      <c r="Y659" s="19" t="inlineStr">
        <is>
          <t>ja</t>
        </is>
      </c>
      <c r="Z659" s="19" t="inlineStr">
        <is>
          <t>verfügbar</t>
        </is>
      </c>
      <c r="AA659" s="19" t="inlineStr">
        <is>
          <t>IKEA</t>
        </is>
      </c>
      <c r="AB659" s="19" t="n"/>
      <c r="AC659" s="19" t="n"/>
      <c r="AD659" s="19" t="n"/>
      <c r="AE659" s="21" t="n"/>
      <c r="AF659" s="22">
        <f>IF(N659="","",N659*AE659)</f>
        <v/>
      </c>
      <c r="AG659" s="19" t="n"/>
      <c r="AH659" s="19" t="n"/>
      <c r="AI659" s="19" t="n"/>
      <c r="AJ659" s="19" t="n"/>
      <c r="AK659" s="19" t="n"/>
      <c r="AL659" s="19" t="n"/>
      <c r="AM659" s="18" t="inlineStr">
        <is>
          <t>6 Tabletts, Preis je Stück.</t>
        </is>
      </c>
      <c r="AN659" s="23" t="inlineStr">
        <is>
          <t>Neu aus Word/Fotos vom 19.10.2026. Preis geschätzt, am 19.10. bestätigt.</t>
        </is>
      </c>
    </row>
    <row r="660" ht="98.8" customHeight="1">
      <c r="A660" s="16" t="n"/>
      <c r="B660" s="16" t="inlineStr">
        <is>
          <t>NU05-11</t>
        </is>
      </c>
      <c r="C660" s="16" t="inlineStr">
        <is>
          <t>NU05</t>
        </is>
      </c>
      <c r="D660" s="16" t="inlineStr">
        <is>
          <t>Treppenaufgang</t>
        </is>
      </c>
      <c r="E660" s="16" t="inlineStr">
        <is>
          <t>IKEA Indira Tagesdecke grün</t>
        </is>
      </c>
      <c r="F660" s="17" t="n">
        <v>1</v>
      </c>
      <c r="G660" s="18" t="inlineStr">
        <is>
          <t>Tagesdecke IKEA Indira aus Baumwolle in Grün mit Waffelstruktur, 250x150 cm.</t>
        </is>
      </c>
      <c r="H660" s="16" t="inlineStr">
        <is>
          <t>Textilien</t>
        </is>
      </c>
      <c r="I660" s="16" t="n"/>
      <c r="J660" s="16" t="inlineStr">
        <is>
          <t>C</t>
        </is>
      </c>
      <c r="K660" s="16" t="inlineStr">
        <is>
          <t>Stück</t>
        </is>
      </c>
      <c r="L660" s="19" t="n"/>
      <c r="M660" s="16" t="inlineStr">
        <is>
          <t>gut</t>
        </is>
      </c>
      <c r="N660" s="17" t="n"/>
      <c r="O660" s="20">
        <f>F660-IF(N660="",0,N660)</f>
        <v/>
      </c>
      <c r="P660" s="19" t="inlineStr">
        <is>
          <t>ja</t>
        </is>
      </c>
      <c r="Q660" s="19" t="n"/>
      <c r="R660" s="21" t="n"/>
      <c r="S660" s="21" t="n">
        <v>8</v>
      </c>
      <c r="T660" s="19" t="inlineStr">
        <is>
          <t>Fix</t>
        </is>
      </c>
      <c r="U660" s="19" t="inlineStr">
        <is>
          <t>ok</t>
        </is>
      </c>
      <c r="V660" s="22">
        <f>O660*S660</f>
        <v/>
      </c>
      <c r="W660" s="16" t="inlineStr">
        <is>
          <t>nur Abholung</t>
        </is>
      </c>
      <c r="X660" s="16" t="inlineStr">
        <is>
          <t>F-800</t>
        </is>
      </c>
      <c r="Y660" s="19" t="inlineStr">
        <is>
          <t>ja</t>
        </is>
      </c>
      <c r="Z660" s="19" t="inlineStr">
        <is>
          <t>verfügbar</t>
        </is>
      </c>
      <c r="AA660" s="19" t="inlineStr">
        <is>
          <t>IKEA</t>
        </is>
      </c>
      <c r="AB660" s="19" t="n"/>
      <c r="AC660" s="19" t="n"/>
      <c r="AD660" s="19" t="n"/>
      <c r="AE660" s="21" t="n"/>
      <c r="AF660" s="22">
        <f>IF(N660="","",N660*AE660)</f>
        <v/>
      </c>
      <c r="AG660" s="19" t="n"/>
      <c r="AH660" s="19" t="n"/>
      <c r="AI660" s="19" t="n"/>
      <c r="AJ660" s="19" t="n"/>
      <c r="AK660" s="19" t="n"/>
      <c r="AL660" s="19" t="n"/>
      <c r="AM660" s="18" t="inlineStr">
        <is>
          <t>1 Tagesdecke.</t>
        </is>
      </c>
      <c r="AN660" s="23" t="inlineStr">
        <is>
          <t>Neu aus Word/Fotos vom 19.10.2026. Preis geschätzt, am 19.10. bestätigt.</t>
        </is>
      </c>
    </row>
    <row r="661" ht="98.8" customHeight="1">
      <c r="A661" s="16" t="n"/>
      <c r="B661" s="16" t="inlineStr">
        <is>
          <t>NU05-12</t>
        </is>
      </c>
      <c r="C661" s="16" t="inlineStr">
        <is>
          <t>NU05</t>
        </is>
      </c>
      <c r="D661" s="16" t="inlineStr">
        <is>
          <t>Treppenaufgang</t>
        </is>
      </c>
      <c r="E661" s="16" t="inlineStr">
        <is>
          <t>IKEA Lokabrunn Bild ABC</t>
        </is>
      </c>
      <c r="F661" s="17" t="n">
        <v>1</v>
      </c>
      <c r="G661" s="18" t="inlineStr">
        <is>
          <t>Bild IKEA Lokabrunn: Alphabet in Weiß auf Holz, 70x50 cm.</t>
        </is>
      </c>
      <c r="H661" s="16" t="inlineStr">
        <is>
          <t>Deko</t>
        </is>
      </c>
      <c r="I661" s="16" t="n"/>
      <c r="J661" s="16" t="inlineStr">
        <is>
          <t>C</t>
        </is>
      </c>
      <c r="K661" s="16" t="inlineStr">
        <is>
          <t>Stück</t>
        </is>
      </c>
      <c r="L661" s="19" t="n"/>
      <c r="M661" s="16" t="inlineStr">
        <is>
          <t>gut</t>
        </is>
      </c>
      <c r="N661" s="17" t="n"/>
      <c r="O661" s="20">
        <f>F661-IF(N661="",0,N661)</f>
        <v/>
      </c>
      <c r="P661" s="19" t="inlineStr">
        <is>
          <t>ja</t>
        </is>
      </c>
      <c r="Q661" s="19" t="n"/>
      <c r="R661" s="21" t="n"/>
      <c r="S661" s="21" t="n">
        <v>10</v>
      </c>
      <c r="T661" s="19" t="inlineStr">
        <is>
          <t>Fix</t>
        </is>
      </c>
      <c r="U661" s="19" t="inlineStr">
        <is>
          <t>ok</t>
        </is>
      </c>
      <c r="V661" s="22">
        <f>O661*S661</f>
        <v/>
      </c>
      <c r="W661" s="16" t="inlineStr">
        <is>
          <t>nur Abholung</t>
        </is>
      </c>
      <c r="X661" s="16" t="inlineStr">
        <is>
          <t>F-801</t>
        </is>
      </c>
      <c r="Y661" s="19" t="inlineStr">
        <is>
          <t>ja</t>
        </is>
      </c>
      <c r="Z661" s="19" t="inlineStr">
        <is>
          <t>verfügbar</t>
        </is>
      </c>
      <c r="AA661" s="19" t="inlineStr">
        <is>
          <t>IKEA</t>
        </is>
      </c>
      <c r="AB661" s="19" t="n"/>
      <c r="AC661" s="19" t="n"/>
      <c r="AD661" s="19" t="n"/>
      <c r="AE661" s="21" t="n"/>
      <c r="AF661" s="22">
        <f>IF(N661="","",N661*AE661)</f>
        <v/>
      </c>
      <c r="AG661" s="19" t="n"/>
      <c r="AH661" s="19" t="n"/>
      <c r="AI661" s="19" t="n"/>
      <c r="AJ661" s="19" t="n"/>
      <c r="AK661" s="19" t="n"/>
      <c r="AL661" s="19" t="n"/>
      <c r="AM661" s="18" t="inlineStr">
        <is>
          <t>1 Bild.</t>
        </is>
      </c>
      <c r="AN661" s="23" t="inlineStr">
        <is>
          <t>Neu aus Word/Fotos vom 19.10.2026. Preis geschätzt, am 19.10. bestätigt.</t>
        </is>
      </c>
    </row>
    <row r="662" ht="98.8" customHeight="1">
      <c r="A662" s="16" t="n"/>
      <c r="B662" s="16" t="inlineStr">
        <is>
          <t>NU05-13</t>
        </is>
      </c>
      <c r="C662" s="16" t="inlineStr">
        <is>
          <t>NU05</t>
        </is>
      </c>
      <c r="D662" s="16" t="inlineStr">
        <is>
          <t>Treppenaufgang</t>
        </is>
      </c>
      <c r="E662" s="16" t="inlineStr">
        <is>
          <t>ABC-Bild im schwarzen Rahmen</t>
        </is>
      </c>
      <c r="F662" s="17" t="n">
        <v>1</v>
      </c>
      <c r="G662" s="18" t="inlineStr">
        <is>
          <t>Selbst gestaltetes ABC-Bild mit schwarzen Buchstaben auf Weiß, mit Passepartout in schwarzem Rahmen, Rahmen 42x52 cm.</t>
        </is>
      </c>
      <c r="H662" s="16" t="inlineStr">
        <is>
          <t>Deko</t>
        </is>
      </c>
      <c r="I662" s="16" t="n"/>
      <c r="J662" s="16" t="inlineStr">
        <is>
          <t>C</t>
        </is>
      </c>
      <c r="K662" s="16" t="inlineStr">
        <is>
          <t>Stück</t>
        </is>
      </c>
      <c r="L662" s="19" t="n"/>
      <c r="M662" s="16" t="inlineStr">
        <is>
          <t>gut</t>
        </is>
      </c>
      <c r="N662" s="17" t="n"/>
      <c r="O662" s="20">
        <f>F662-IF(N662="",0,N662)</f>
        <v/>
      </c>
      <c r="P662" s="19" t="inlineStr">
        <is>
          <t>ja</t>
        </is>
      </c>
      <c r="Q662" s="19" t="n"/>
      <c r="R662" s="21" t="n"/>
      <c r="S662" s="21" t="n">
        <v>5</v>
      </c>
      <c r="T662" s="19" t="inlineStr">
        <is>
          <t>Fix</t>
        </is>
      </c>
      <c r="U662" s="19" t="inlineStr">
        <is>
          <t>ok</t>
        </is>
      </c>
      <c r="V662" s="22">
        <f>O662*S662</f>
        <v/>
      </c>
      <c r="W662" s="16" t="inlineStr">
        <is>
          <t>nur Abholung</t>
        </is>
      </c>
      <c r="X662" s="16" t="inlineStr">
        <is>
          <t>F-802</t>
        </is>
      </c>
      <c r="Y662" s="19" t="inlineStr">
        <is>
          <t>ja</t>
        </is>
      </c>
      <c r="Z662" s="19" t="inlineStr">
        <is>
          <t>verfügbar</t>
        </is>
      </c>
      <c r="AA662" s="19" t="n"/>
      <c r="AB662" s="19" t="n"/>
      <c r="AC662" s="19" t="n"/>
      <c r="AD662" s="19" t="n"/>
      <c r="AE662" s="21" t="n"/>
      <c r="AF662" s="22">
        <f>IF(N662="","",N662*AE662)</f>
        <v/>
      </c>
      <c r="AG662" s="19" t="n"/>
      <c r="AH662" s="19" t="n"/>
      <c r="AI662" s="19" t="n"/>
      <c r="AJ662" s="19" t="n"/>
      <c r="AK662" s="19" t="n"/>
      <c r="AL662" s="19" t="n"/>
      <c r="AM662" s="18" t="inlineStr">
        <is>
          <t>1 Bild.</t>
        </is>
      </c>
      <c r="AN662" s="23" t="inlineStr">
        <is>
          <t>Neu aus Word/Fotos vom 19.10.2026. Preis geschätzt, am 19.10. bestätigt.</t>
        </is>
      </c>
    </row>
    <row r="663" ht="98.8" customHeight="1">
      <c r="A663" s="16" t="n"/>
      <c r="B663" s="16" t="inlineStr">
        <is>
          <t>NU05-14</t>
        </is>
      </c>
      <c r="C663" s="16" t="inlineStr">
        <is>
          <t>NU05</t>
        </is>
      </c>
      <c r="D663" s="16" t="inlineStr">
        <is>
          <t>Treppenaufgang</t>
        </is>
      </c>
      <c r="E663" s="16" t="inlineStr">
        <is>
          <t>IKEA Knoppäng Bilderrahmen schwarz</t>
        </is>
      </c>
      <c r="F663" s="17" t="n">
        <v>25</v>
      </c>
      <c r="G663" s="18" t="inlineStr">
        <is>
          <t>Bilderrahmen IKEA Knoppäng in Schwarz für 13x18 cm, mit Passepartout für 10x15 cm.</t>
        </is>
      </c>
      <c r="H663" s="16" t="inlineStr">
        <is>
          <t>Deko</t>
        </is>
      </c>
      <c r="I663" s="16" t="n"/>
      <c r="J663" s="16" t="inlineStr">
        <is>
          <t>C</t>
        </is>
      </c>
      <c r="K663" s="16" t="inlineStr">
        <is>
          <t>Stück</t>
        </is>
      </c>
      <c r="L663" s="19" t="n"/>
      <c r="M663" s="16" t="inlineStr">
        <is>
          <t>gut</t>
        </is>
      </c>
      <c r="N663" s="17" t="n"/>
      <c r="O663" s="20">
        <f>F663-IF(N663="",0,N663)</f>
        <v/>
      </c>
      <c r="P663" s="19" t="inlineStr">
        <is>
          <t>ja</t>
        </is>
      </c>
      <c r="Q663" s="19" t="n"/>
      <c r="R663" s="21" t="n"/>
      <c r="S663" s="21" t="n">
        <v>1.5</v>
      </c>
      <c r="T663" s="19" t="inlineStr">
        <is>
          <t>Fix</t>
        </is>
      </c>
      <c r="U663" s="19" t="inlineStr">
        <is>
          <t>ok</t>
        </is>
      </c>
      <c r="V663" s="22">
        <f>O663*S663</f>
        <v/>
      </c>
      <c r="W663" s="16" t="inlineStr">
        <is>
          <t>nur Abholung</t>
        </is>
      </c>
      <c r="X663" s="16" t="inlineStr">
        <is>
          <t>F-803</t>
        </is>
      </c>
      <c r="Y663" s="19" t="inlineStr">
        <is>
          <t>ja</t>
        </is>
      </c>
      <c r="Z663" s="19" t="inlineStr">
        <is>
          <t>verfügbar</t>
        </is>
      </c>
      <c r="AA663" s="19" t="inlineStr">
        <is>
          <t>IKEA</t>
        </is>
      </c>
      <c r="AB663" s="19" t="n"/>
      <c r="AC663" s="19" t="n"/>
      <c r="AD663" s="19" t="n"/>
      <c r="AE663" s="21" t="n"/>
      <c r="AF663" s="22">
        <f>IF(N663="","",N663*AE663)</f>
        <v/>
      </c>
      <c r="AG663" s="19" t="n"/>
      <c r="AH663" s="19" t="n"/>
      <c r="AI663" s="19" t="n"/>
      <c r="AJ663" s="19" t="n"/>
      <c r="AK663" s="19" t="n"/>
      <c r="AL663" s="19" t="n"/>
      <c r="AM663" s="18" t="inlineStr">
        <is>
          <t>25 Rahmen, Preis je Stück.</t>
        </is>
      </c>
      <c r="AN663" s="23" t="inlineStr">
        <is>
          <t>Neu aus Word/Fotos vom 19.10.2026. Preis geschätzt, am 19.10. bestätigt.</t>
        </is>
      </c>
    </row>
    <row r="664" ht="98.8" customHeight="1">
      <c r="A664" s="16" t="n"/>
      <c r="B664" s="16" t="inlineStr">
        <is>
          <t>NU05-15</t>
        </is>
      </c>
      <c r="C664" s="16" t="inlineStr">
        <is>
          <t>NU05</t>
        </is>
      </c>
      <c r="D664" s="16" t="inlineStr">
        <is>
          <t>Treppenaufgang</t>
        </is>
      </c>
      <c r="E664" s="16" t="inlineStr">
        <is>
          <t>IKEA Marietorp Bilderrahmen schwarz</t>
        </is>
      </c>
      <c r="F664" s="17" t="n">
        <v>10</v>
      </c>
      <c r="G664" s="18" t="inlineStr">
        <is>
          <t>Bilderrahmen IKEA Marietorp in Schwarz für 13x18 cm, mit Passepartout für 10x15 cm.</t>
        </is>
      </c>
      <c r="H664" s="16" t="inlineStr">
        <is>
          <t>Deko</t>
        </is>
      </c>
      <c r="I664" s="16" t="n"/>
      <c r="J664" s="16" t="inlineStr">
        <is>
          <t>C</t>
        </is>
      </c>
      <c r="K664" s="16" t="inlineStr">
        <is>
          <t>Stück</t>
        </is>
      </c>
      <c r="L664" s="19" t="n"/>
      <c r="M664" s="16" t="inlineStr">
        <is>
          <t>gut</t>
        </is>
      </c>
      <c r="N664" s="17" t="n"/>
      <c r="O664" s="20">
        <f>F664-IF(N664="",0,N664)</f>
        <v/>
      </c>
      <c r="P664" s="19" t="inlineStr">
        <is>
          <t>ja</t>
        </is>
      </c>
      <c r="Q664" s="19" t="n"/>
      <c r="R664" s="21" t="n"/>
      <c r="S664" s="21" t="n">
        <v>1.5</v>
      </c>
      <c r="T664" s="19" t="inlineStr">
        <is>
          <t>Fix</t>
        </is>
      </c>
      <c r="U664" s="19" t="inlineStr">
        <is>
          <t>ok</t>
        </is>
      </c>
      <c r="V664" s="22">
        <f>O664*S664</f>
        <v/>
      </c>
      <c r="W664" s="16" t="inlineStr">
        <is>
          <t>nur Abholung</t>
        </is>
      </c>
      <c r="X664" s="16" t="inlineStr">
        <is>
          <t>F-804</t>
        </is>
      </c>
      <c r="Y664" s="19" t="inlineStr">
        <is>
          <t>ja</t>
        </is>
      </c>
      <c r="Z664" s="19" t="inlineStr">
        <is>
          <t>verfügbar</t>
        </is>
      </c>
      <c r="AA664" s="19" t="inlineStr">
        <is>
          <t>IKEA</t>
        </is>
      </c>
      <c r="AB664" s="19" t="n"/>
      <c r="AC664" s="19" t="n"/>
      <c r="AD664" s="19" t="n"/>
      <c r="AE664" s="21" t="n"/>
      <c r="AF664" s="22">
        <f>IF(N664="","",N664*AE664)</f>
        <v/>
      </c>
      <c r="AG664" s="19" t="n"/>
      <c r="AH664" s="19" t="n"/>
      <c r="AI664" s="19" t="n"/>
      <c r="AJ664" s="19" t="n"/>
      <c r="AK664" s="19" t="n"/>
      <c r="AL664" s="19" t="n"/>
      <c r="AM664" s="18" t="inlineStr">
        <is>
          <t>10 Rahmen, Preis je Stück.</t>
        </is>
      </c>
      <c r="AN664" s="23" t="inlineStr">
        <is>
          <t>Neu aus Word/Fotos vom 19.10.2026. Preis geschätzt, am 19.10. bestätigt.</t>
        </is>
      </c>
    </row>
    <row r="665" ht="98.8" customHeight="1">
      <c r="A665" s="16" t="n"/>
      <c r="B665" s="16" t="inlineStr">
        <is>
          <t>NU05-16</t>
        </is>
      </c>
      <c r="C665" s="16" t="inlineStr">
        <is>
          <t>NU05</t>
        </is>
      </c>
      <c r="D665" s="16" t="inlineStr">
        <is>
          <t>Treppenaufgang</t>
        </is>
      </c>
      <c r="E665" s="16" t="inlineStr">
        <is>
          <t>IKEA Fiskbo Bilderrahmen schwarz, 4er-Set</t>
        </is>
      </c>
      <c r="F665" s="17" t="n">
        <v>1</v>
      </c>
      <c r="G665" s="18" t="inlineStr">
        <is>
          <t>Bilderrahmen IKEA Fiskbo in Schwarz: 2x 13x18 cm und 2x 9x13 cm.</t>
        </is>
      </c>
      <c r="H665" s="16" t="inlineStr">
        <is>
          <t>Deko</t>
        </is>
      </c>
      <c r="I665" s="16" t="n"/>
      <c r="J665" s="16" t="inlineStr">
        <is>
          <t>C</t>
        </is>
      </c>
      <c r="K665" s="16" t="inlineStr">
        <is>
          <t>Set</t>
        </is>
      </c>
      <c r="L665" s="19" t="n"/>
      <c r="M665" s="16" t="inlineStr">
        <is>
          <t>gut</t>
        </is>
      </c>
      <c r="N665" s="17" t="n"/>
      <c r="O665" s="20">
        <f>F665-IF(N665="",0,N665)</f>
        <v/>
      </c>
      <c r="P665" s="19" t="inlineStr">
        <is>
          <t>ja</t>
        </is>
      </c>
      <c r="Q665" s="19" t="n"/>
      <c r="R665" s="21" t="n"/>
      <c r="S665" s="21" t="n">
        <v>4</v>
      </c>
      <c r="T665" s="19" t="inlineStr">
        <is>
          <t>Fix</t>
        </is>
      </c>
      <c r="U665" s="19" t="inlineStr">
        <is>
          <t>ok</t>
        </is>
      </c>
      <c r="V665" s="22">
        <f>O665*S665</f>
        <v/>
      </c>
      <c r="W665" s="16" t="inlineStr">
        <is>
          <t>nur Abholung</t>
        </is>
      </c>
      <c r="X665" s="16" t="inlineStr">
        <is>
          <t>F-805</t>
        </is>
      </c>
      <c r="Y665" s="19" t="inlineStr">
        <is>
          <t>ja</t>
        </is>
      </c>
      <c r="Z665" s="19" t="inlineStr">
        <is>
          <t>verfügbar</t>
        </is>
      </c>
      <c r="AA665" s="19" t="inlineStr">
        <is>
          <t>IKEA</t>
        </is>
      </c>
      <c r="AB665" s="19" t="n"/>
      <c r="AC665" s="19" t="n"/>
      <c r="AD665" s="19" t="n"/>
      <c r="AE665" s="21" t="n"/>
      <c r="AF665" s="22">
        <f>IF(N665="","",N665*AE665)</f>
        <v/>
      </c>
      <c r="AG665" s="19" t="n"/>
      <c r="AH665" s="19" t="n"/>
      <c r="AI665" s="19" t="n"/>
      <c r="AJ665" s="19" t="n"/>
      <c r="AK665" s="19" t="n"/>
      <c r="AL665" s="19" t="n"/>
      <c r="AM665" s="18" t="inlineStr">
        <is>
          <t>Nur als Set (4 Rahmen). Das Foto zeigt 2 davon.</t>
        </is>
      </c>
      <c r="AN665" s="23" t="inlineStr">
        <is>
          <t>Neu aus Word/Fotos vom 19.10.2026. Preis geschätzt, am 19.10. bestätigt.</t>
        </is>
      </c>
    </row>
    <row r="666" ht="98.8" customHeight="1">
      <c r="A666" s="16" t="n"/>
      <c r="B666" s="16" t="inlineStr">
        <is>
          <t>NU05-17</t>
        </is>
      </c>
      <c r="C666" s="16" t="inlineStr">
        <is>
          <t>NU05</t>
        </is>
      </c>
      <c r="D666" s="16" t="inlineStr">
        <is>
          <t>Treppenaufgang</t>
        </is>
      </c>
      <c r="E666" s="16" t="inlineStr">
        <is>
          <t>IKEA Bilderrahmen weiß, 2er-Set</t>
        </is>
      </c>
      <c r="F666" s="17" t="n">
        <v>1</v>
      </c>
      <c r="G666" s="18" t="inlineStr">
        <is>
          <t>Bilderrahmen in Weiß: IKEA Nyttja 10x15 cm und IKEA Fiskbo 9x13 cm.</t>
        </is>
      </c>
      <c r="H666" s="16" t="inlineStr">
        <is>
          <t>Deko</t>
        </is>
      </c>
      <c r="I666" s="16" t="n"/>
      <c r="J666" s="16" t="inlineStr">
        <is>
          <t>C</t>
        </is>
      </c>
      <c r="K666" s="16" t="inlineStr">
        <is>
          <t>Set</t>
        </is>
      </c>
      <c r="L666" s="19" t="n"/>
      <c r="M666" s="16" t="inlineStr">
        <is>
          <t>gut</t>
        </is>
      </c>
      <c r="N666" s="17" t="n"/>
      <c r="O666" s="20">
        <f>F666-IF(N666="",0,N666)</f>
        <v/>
      </c>
      <c r="P666" s="19" t="inlineStr">
        <is>
          <t>ja</t>
        </is>
      </c>
      <c r="Q666" s="19" t="n"/>
      <c r="R666" s="21" t="n"/>
      <c r="S666" s="21" t="n">
        <v>2</v>
      </c>
      <c r="T666" s="19" t="inlineStr">
        <is>
          <t>Fix</t>
        </is>
      </c>
      <c r="U666" s="19" t="inlineStr">
        <is>
          <t>ok</t>
        </is>
      </c>
      <c r="V666" s="22">
        <f>O666*S666</f>
        <v/>
      </c>
      <c r="W666" s="16" t="inlineStr">
        <is>
          <t>nur Abholung</t>
        </is>
      </c>
      <c r="X666" s="16" t="inlineStr">
        <is>
          <t>F-806</t>
        </is>
      </c>
      <c r="Y666" s="19" t="inlineStr">
        <is>
          <t>ja</t>
        </is>
      </c>
      <c r="Z666" s="19" t="inlineStr">
        <is>
          <t>verfügbar</t>
        </is>
      </c>
      <c r="AA666" s="19" t="inlineStr">
        <is>
          <t>IKEA</t>
        </is>
      </c>
      <c r="AB666" s="19" t="n"/>
      <c r="AC666" s="19" t="n"/>
      <c r="AD666" s="19" t="n"/>
      <c r="AE666" s="21" t="n"/>
      <c r="AF666" s="22">
        <f>IF(N666="","",N666*AE666)</f>
        <v/>
      </c>
      <c r="AG666" s="19" t="n"/>
      <c r="AH666" s="19" t="n"/>
      <c r="AI666" s="19" t="n"/>
      <c r="AJ666" s="19" t="n"/>
      <c r="AK666" s="19" t="n"/>
      <c r="AL666" s="19" t="n"/>
      <c r="AM666" s="18" t="inlineStr">
        <is>
          <t>Nur als Set (2 Rahmen).</t>
        </is>
      </c>
      <c r="AN666" s="23" t="inlineStr">
        <is>
          <t>Neu aus Word/Fotos vom 19.10.2026. Preis geschätzt, am 19.10. bestätigt.</t>
        </is>
      </c>
    </row>
    <row r="667" ht="98.8" customHeight="1">
      <c r="A667" s="16" t="n"/>
      <c r="B667" s="16" t="inlineStr">
        <is>
          <t>NU05-18</t>
        </is>
      </c>
      <c r="C667" s="16" t="inlineStr">
        <is>
          <t>NU05</t>
        </is>
      </c>
      <c r="D667" s="16" t="inlineStr">
        <is>
          <t>Treppenaufgang</t>
        </is>
      </c>
      <c r="E667" s="16" t="inlineStr">
        <is>
          <t>Fühlzahlen 1 bis 6 auf Holz</t>
        </is>
      </c>
      <c r="F667" s="17" t="n">
        <v>1</v>
      </c>
      <c r="G667" s="18" t="inlineStr">
        <is>
          <t>Selbst gestaltete Zahlentafeln 1 bis 6 auf Holzplatten, jede Zahl aus einem anderen Material (Stoff, Pompons, Perlen, Nudeln, Pappe, Sand) mit passender Anzahl Punkten zum Fühlen und Zählen.</t>
        </is>
      </c>
      <c r="H667" s="16" t="inlineStr">
        <is>
          <t>Kita-Ausstattung</t>
        </is>
      </c>
      <c r="I667" s="16" t="n"/>
      <c r="J667" s="16" t="inlineStr">
        <is>
          <t>C</t>
        </is>
      </c>
      <c r="K667" s="16" t="inlineStr">
        <is>
          <t>Set</t>
        </is>
      </c>
      <c r="L667" s="19" t="n"/>
      <c r="M667" s="16" t="inlineStr">
        <is>
          <t>gut</t>
        </is>
      </c>
      <c r="N667" s="17" t="n"/>
      <c r="O667" s="20">
        <f>F667-IF(N667="",0,N667)</f>
        <v/>
      </c>
      <c r="P667" s="19" t="inlineStr">
        <is>
          <t>ja</t>
        </is>
      </c>
      <c r="Q667" s="19" t="n"/>
      <c r="R667" s="21" t="n"/>
      <c r="S667" s="21" t="n">
        <v>5</v>
      </c>
      <c r="T667" s="19" t="inlineStr">
        <is>
          <t>Fix</t>
        </is>
      </c>
      <c r="U667" s="19" t="inlineStr">
        <is>
          <t>ok</t>
        </is>
      </c>
      <c r="V667" s="22">
        <f>O667*S667</f>
        <v/>
      </c>
      <c r="W667" s="16" t="inlineStr">
        <is>
          <t>nur Abholung</t>
        </is>
      </c>
      <c r="X667" s="16" t="inlineStr">
        <is>
          <t>F-807</t>
        </is>
      </c>
      <c r="Y667" s="19" t="inlineStr">
        <is>
          <t>ja</t>
        </is>
      </c>
      <c r="Z667" s="19" t="inlineStr">
        <is>
          <t>verfügbar</t>
        </is>
      </c>
      <c r="AA667" s="19" t="n"/>
      <c r="AB667" s="19" t="n"/>
      <c r="AC667" s="19" t="n"/>
      <c r="AD667" s="19" t="n"/>
      <c r="AE667" s="21" t="n"/>
      <c r="AF667" s="22">
        <f>IF(N667="","",N667*AE667)</f>
        <v/>
      </c>
      <c r="AG667" s="19" t="n"/>
      <c r="AH667" s="19" t="n"/>
      <c r="AI667" s="19" t="n"/>
      <c r="AJ667" s="19" t="n"/>
      <c r="AK667" s="19" t="n"/>
      <c r="AL667" s="19" t="n"/>
      <c r="AM667" s="18" t="inlineStr">
        <is>
          <t>Nur als Set (6 Tafeln).</t>
        </is>
      </c>
      <c r="AN667" s="23" t="inlineStr">
        <is>
          <t>Neu aus Word/Fotos vom 19.10.2026. Preis 5 € (Nutzerin 19.10.).</t>
        </is>
      </c>
    </row>
    <row r="668" ht="98.8" customHeight="1">
      <c r="A668" s="16" t="n"/>
      <c r="B668" s="16" t="inlineStr">
        <is>
          <t>NU05-V01</t>
        </is>
      </c>
      <c r="C668" s="16" t="inlineStr">
        <is>
          <t>NU05</t>
        </is>
      </c>
      <c r="D668" s="16" t="inlineStr">
        <is>
          <t>Treppenaufgang</t>
        </is>
      </c>
      <c r="E668" s="16" t="inlineStr">
        <is>
          <t>Lacktischdecken grau, 2 Stück</t>
        </is>
      </c>
      <c r="F668" s="17" t="n">
        <v>1</v>
      </c>
      <c r="G668" s="18" t="inlineStr">
        <is>
          <t>Lacktischdecken von Tukan in Grau, 110x140 cm, mit Vliesrückseite. Mit Farbresten.</t>
        </is>
      </c>
      <c r="H668" s="16" t="inlineStr">
        <is>
          <t>zu verschenken</t>
        </is>
      </c>
      <c r="I668" s="16" t="n"/>
      <c r="J668" s="16" t="inlineStr">
        <is>
          <t>C</t>
        </is>
      </c>
      <c r="K668" s="16" t="inlineStr">
        <is>
          <t>Set</t>
        </is>
      </c>
      <c r="L668" s="19" t="n"/>
      <c r="M668" s="16" t="inlineStr">
        <is>
          <t>gebraucht</t>
        </is>
      </c>
      <c r="N668" s="17" t="n"/>
      <c r="O668" s="20">
        <f>F668-IF(N668="",0,N668)</f>
        <v/>
      </c>
      <c r="P668" s="19" t="inlineStr">
        <is>
          <t>ja</t>
        </is>
      </c>
      <c r="Q668" s="19" t="n"/>
      <c r="R668" s="21" t="n"/>
      <c r="S668" s="21" t="n">
        <v>0</v>
      </c>
      <c r="T668" s="19" t="inlineStr">
        <is>
          <t>Fix</t>
        </is>
      </c>
      <c r="U668" s="19" t="inlineStr">
        <is>
          <t>ok</t>
        </is>
      </c>
      <c r="V668" s="22">
        <f>O668*S668</f>
        <v/>
      </c>
      <c r="W668" s="16" t="inlineStr">
        <is>
          <t>nur Abholung</t>
        </is>
      </c>
      <c r="X668" s="16" t="inlineStr">
        <is>
          <t>F-787</t>
        </is>
      </c>
      <c r="Y668" s="19" t="inlineStr">
        <is>
          <t>nein</t>
        </is>
      </c>
      <c r="Z668" s="19" t="inlineStr">
        <is>
          <t>verfügbar</t>
        </is>
      </c>
      <c r="AA668" s="19" t="inlineStr">
        <is>
          <t>Tukan</t>
        </is>
      </c>
      <c r="AB668" s="19" t="n"/>
      <c r="AC668" s="19" t="n"/>
      <c r="AD668" s="19" t="n"/>
      <c r="AE668" s="21" t="n"/>
      <c r="AF668" s="22">
        <f>IF(N668="","",N668*AE668)</f>
        <v/>
      </c>
      <c r="AG668" s="19" t="n"/>
      <c r="AH668" s="19" t="n"/>
      <c r="AI668" s="19" t="n"/>
      <c r="AJ668" s="19" t="n"/>
      <c r="AK668" s="19" t="n"/>
      <c r="AL668" s="19" t="n"/>
      <c r="AM668" s="18" t="inlineStr">
        <is>
          <t>2 Tischdecken.</t>
        </is>
      </c>
      <c r="AN668" s="23" t="inlineStr">
        <is>
          <t>Neu aus Word/Fotos vom 19.10.2026 (ohne Post-it, zu verschenken).</t>
        </is>
      </c>
    </row>
    <row r="669" ht="98.8" customHeight="1">
      <c r="A669" s="16" t="n"/>
      <c r="B669" s="16" t="inlineStr">
        <is>
          <t>NU05-V02</t>
        </is>
      </c>
      <c r="C669" s="16" t="inlineStr">
        <is>
          <t>NU05</t>
        </is>
      </c>
      <c r="D669" s="16" t="inlineStr">
        <is>
          <t>Treppenaufgang</t>
        </is>
      </c>
      <c r="E669" s="16" t="inlineStr">
        <is>
          <t>Lacktischdecke schwarz mit weißen Punkten</t>
        </is>
      </c>
      <c r="F669" s="17" t="n">
        <v>1</v>
      </c>
      <c r="G669" s="18" t="inlineStr">
        <is>
          <t>Lacktischdecke in Schwarz mit weißen Punkten, 140x190 cm. Mit Farbresten.</t>
        </is>
      </c>
      <c r="H669" s="16" t="inlineStr">
        <is>
          <t>zu verschenken</t>
        </is>
      </c>
      <c r="I669" s="16" t="n"/>
      <c r="J669" s="16" t="inlineStr">
        <is>
          <t>C</t>
        </is>
      </c>
      <c r="K669" s="16" t="inlineStr">
        <is>
          <t>Stück</t>
        </is>
      </c>
      <c r="L669" s="19" t="n"/>
      <c r="M669" s="16" t="inlineStr">
        <is>
          <t>gebraucht</t>
        </is>
      </c>
      <c r="N669" s="17" t="n"/>
      <c r="O669" s="20">
        <f>F669-IF(N669="",0,N669)</f>
        <v/>
      </c>
      <c r="P669" s="19" t="inlineStr">
        <is>
          <t>ja</t>
        </is>
      </c>
      <c r="Q669" s="19" t="n"/>
      <c r="R669" s="21" t="n"/>
      <c r="S669" s="21" t="n">
        <v>0</v>
      </c>
      <c r="T669" s="19" t="inlineStr">
        <is>
          <t>Fix</t>
        </is>
      </c>
      <c r="U669" s="19" t="inlineStr">
        <is>
          <t>ok</t>
        </is>
      </c>
      <c r="V669" s="22">
        <f>O669*S669</f>
        <v/>
      </c>
      <c r="W669" s="16" t="inlineStr">
        <is>
          <t>nur Abholung</t>
        </is>
      </c>
      <c r="X669" s="16" t="inlineStr">
        <is>
          <t>F-808</t>
        </is>
      </c>
      <c r="Y669" s="19" t="inlineStr">
        <is>
          <t>nein</t>
        </is>
      </c>
      <c r="Z669" s="19" t="inlineStr">
        <is>
          <t>verfügbar</t>
        </is>
      </c>
      <c r="AA669" s="19" t="n"/>
      <c r="AB669" s="19" t="n"/>
      <c r="AC669" s="19" t="n"/>
      <c r="AD669" s="19" t="n"/>
      <c r="AE669" s="21" t="n"/>
      <c r="AF669" s="22">
        <f>IF(N669="","",N669*AE669)</f>
        <v/>
      </c>
      <c r="AG669" s="19" t="n"/>
      <c r="AH669" s="19" t="n"/>
      <c r="AI669" s="19" t="n"/>
      <c r="AJ669" s="19" t="n"/>
      <c r="AK669" s="19" t="n"/>
      <c r="AL669" s="19" t="n"/>
      <c r="AM669" s="18" t="inlineStr">
        <is>
          <t>1 Tischdecke.</t>
        </is>
      </c>
      <c r="AN669" s="23" t="inlineStr">
        <is>
          <t>Neu aus Word/Fotos vom 19.10.2026 (ohne Post-it, zu verschenken).</t>
        </is>
      </c>
    </row>
    <row r="670" ht="98.8" customHeight="1">
      <c r="A670" s="16" t="n"/>
      <c r="B670" s="16" t="inlineStr">
        <is>
          <t>NU05-V03</t>
        </is>
      </c>
      <c r="C670" s="16" t="inlineStr">
        <is>
          <t>NU05</t>
        </is>
      </c>
      <c r="D670" s="16" t="inlineStr">
        <is>
          <t>Treppenaufgang</t>
        </is>
      </c>
      <c r="E670" s="16" t="inlineStr">
        <is>
          <t>IKEA Måla Malkittel grün</t>
        </is>
      </c>
      <c r="F670" s="17" t="n">
        <v>13</v>
      </c>
      <c r="G670" s="18" t="inlineStr">
        <is>
          <t>Malkittel IKEA Måla mit langen Ärmeln in Grün, Polyester, wasserabweisend, Klettverschluss. Mit Farbresten.</t>
        </is>
      </c>
      <c r="H670" s="16" t="inlineStr">
        <is>
          <t>zu verschenken</t>
        </is>
      </c>
      <c r="I670" s="16" t="n"/>
      <c r="J670" s="16" t="inlineStr">
        <is>
          <t>C</t>
        </is>
      </c>
      <c r="K670" s="16" t="inlineStr">
        <is>
          <t>Stück</t>
        </is>
      </c>
      <c r="L670" s="19" t="n"/>
      <c r="M670" s="16" t="inlineStr">
        <is>
          <t>gebraucht</t>
        </is>
      </c>
      <c r="N670" s="17" t="n"/>
      <c r="O670" s="20">
        <f>F670-IF(N670="",0,N670)</f>
        <v/>
      </c>
      <c r="P670" s="19" t="inlineStr">
        <is>
          <t>ja</t>
        </is>
      </c>
      <c r="Q670" s="19" t="n"/>
      <c r="R670" s="21" t="n"/>
      <c r="S670" s="21" t="n">
        <v>0</v>
      </c>
      <c r="T670" s="19" t="inlineStr">
        <is>
          <t>Fix</t>
        </is>
      </c>
      <c r="U670" s="19" t="inlineStr">
        <is>
          <t>ok</t>
        </is>
      </c>
      <c r="V670" s="22">
        <f>O670*S670</f>
        <v/>
      </c>
      <c r="W670" s="16" t="inlineStr">
        <is>
          <t>nur Abholung</t>
        </is>
      </c>
      <c r="X670" s="16" t="inlineStr">
        <is>
          <t>F-809</t>
        </is>
      </c>
      <c r="Y670" s="19" t="inlineStr">
        <is>
          <t>nein</t>
        </is>
      </c>
      <c r="Z670" s="19" t="inlineStr">
        <is>
          <t>verfügbar</t>
        </is>
      </c>
      <c r="AA670" s="19" t="inlineStr">
        <is>
          <t>IKEA</t>
        </is>
      </c>
      <c r="AB670" s="19" t="n"/>
      <c r="AC670" s="19" t="n"/>
      <c r="AD670" s="19" t="n"/>
      <c r="AE670" s="21" t="n"/>
      <c r="AF670" s="22">
        <f>IF(N670="","",N670*AE670)</f>
        <v/>
      </c>
      <c r="AG670" s="19" t="n"/>
      <c r="AH670" s="19" t="n"/>
      <c r="AI670" s="19" t="n"/>
      <c r="AJ670" s="19" t="n"/>
      <c r="AK670" s="19" t="n"/>
      <c r="AL670" s="19" t="n"/>
      <c r="AM670" s="18" t="inlineStr">
        <is>
          <t>11 Kittel. Das Foto zeigt einen davon.</t>
        </is>
      </c>
      <c r="AN670" s="23" t="inlineStr">
        <is>
          <t>Neu aus Word/Fotos vom 19.10.2026 (ohne Post-it, zu verschenken).</t>
        </is>
      </c>
    </row>
    <row r="671" ht="98.8" customHeight="1">
      <c r="A671" s="16" t="n"/>
      <c r="B671" s="16" t="inlineStr">
        <is>
          <t>NU05-V04</t>
        </is>
      </c>
      <c r="C671" s="16" t="inlineStr">
        <is>
          <t>NU05</t>
        </is>
      </c>
      <c r="D671" s="16" t="inlineStr">
        <is>
          <t>Treppenaufgang</t>
        </is>
      </c>
      <c r="E671" s="16" t="inlineStr">
        <is>
          <t>Lacktischdecken, 4er-Set</t>
        </is>
      </c>
      <c r="F671" s="17" t="n">
        <v>1</v>
      </c>
      <c r="G671" s="18" t="inlineStr">
        <is>
          <t>Lacktischdecken in verschiedenen Größen und Farben: eine runde in Orange (ca. 140 cm) und drei rechteckige.</t>
        </is>
      </c>
      <c r="H671" s="16" t="inlineStr">
        <is>
          <t>zu verschenken</t>
        </is>
      </c>
      <c r="I671" s="16" t="n"/>
      <c r="J671" s="16" t="inlineStr">
        <is>
          <t>C</t>
        </is>
      </c>
      <c r="K671" s="16" t="inlineStr">
        <is>
          <t>Set</t>
        </is>
      </c>
      <c r="L671" s="19" t="n"/>
      <c r="M671" s="16" t="inlineStr">
        <is>
          <t>gebraucht</t>
        </is>
      </c>
      <c r="N671" s="17" t="n"/>
      <c r="O671" s="20">
        <f>F671-IF(N671="",0,N671)</f>
        <v/>
      </c>
      <c r="P671" s="19" t="inlineStr">
        <is>
          <t>ja</t>
        </is>
      </c>
      <c r="Q671" s="19" t="n"/>
      <c r="R671" s="21" t="n"/>
      <c r="S671" s="21" t="n">
        <v>0</v>
      </c>
      <c r="T671" s="19" t="inlineStr">
        <is>
          <t>Fix</t>
        </is>
      </c>
      <c r="U671" s="19" t="inlineStr">
        <is>
          <t>ok</t>
        </is>
      </c>
      <c r="V671" s="22">
        <f>O671*S671</f>
        <v/>
      </c>
      <c r="W671" s="16" t="inlineStr">
        <is>
          <t>nur Abholung</t>
        </is>
      </c>
      <c r="X671" s="16" t="inlineStr">
        <is>
          <t>F-788</t>
        </is>
      </c>
      <c r="Y671" s="19" t="inlineStr">
        <is>
          <t>nein</t>
        </is>
      </c>
      <c r="Z671" s="19" t="inlineStr">
        <is>
          <t>verfügbar</t>
        </is>
      </c>
      <c r="AA671" s="19" t="n"/>
      <c r="AB671" s="19" t="n"/>
      <c r="AC671" s="19" t="n"/>
      <c r="AD671" s="19" t="n"/>
      <c r="AE671" s="21" t="n"/>
      <c r="AF671" s="22">
        <f>IF(N671="","",N671*AE671)</f>
        <v/>
      </c>
      <c r="AG671" s="19" t="n"/>
      <c r="AH671" s="19" t="n"/>
      <c r="AI671" s="19" t="n"/>
      <c r="AJ671" s="19" t="n"/>
      <c r="AK671" s="19" t="n"/>
      <c r="AL671" s="19" t="n"/>
      <c r="AM671" s="18" t="inlineStr">
        <is>
          <t>Nur als Set (4 Tischdecken).</t>
        </is>
      </c>
      <c r="AN671" s="23" t="inlineStr">
        <is>
          <t>Neu aus Word/Fotos vom 19.10.2026 (ohne Post-it, zu verschenken).</t>
        </is>
      </c>
    </row>
    <row r="672" ht="98.8" customHeight="1">
      <c r="A672" s="16" t="n"/>
      <c r="B672" s="16" t="inlineStr">
        <is>
          <t>NU05-V05</t>
        </is>
      </c>
      <c r="C672" s="16" t="inlineStr">
        <is>
          <t>NU05</t>
        </is>
      </c>
      <c r="D672" s="16" t="inlineStr">
        <is>
          <t>Treppenaufgang</t>
        </is>
      </c>
      <c r="E672" s="16" t="inlineStr">
        <is>
          <t>IKEA Kladd Prickar Lätzchen blau</t>
        </is>
      </c>
      <c r="F672" s="17" t="n">
        <v>6</v>
      </c>
      <c r="G672" s="18" t="inlineStr">
        <is>
          <t>Lätzchen IKEA Kladd Prickar mit langen Ärmeln in Blau, Polyester, maschinenwaschbar.</t>
        </is>
      </c>
      <c r="H672" s="16" t="inlineStr">
        <is>
          <t>zu verschenken</t>
        </is>
      </c>
      <c r="I672" s="16" t="n"/>
      <c r="J672" s="16" t="inlineStr">
        <is>
          <t>C</t>
        </is>
      </c>
      <c r="K672" s="16" t="inlineStr">
        <is>
          <t>Stück</t>
        </is>
      </c>
      <c r="L672" s="19" t="n"/>
      <c r="M672" s="16" t="inlineStr">
        <is>
          <t>gebraucht</t>
        </is>
      </c>
      <c r="N672" s="17" t="n"/>
      <c r="O672" s="20">
        <f>F672-IF(N672="",0,N672)</f>
        <v/>
      </c>
      <c r="P672" s="19" t="inlineStr">
        <is>
          <t>ja</t>
        </is>
      </c>
      <c r="Q672" s="19" t="n"/>
      <c r="R672" s="21" t="n"/>
      <c r="S672" s="21" t="n">
        <v>0</v>
      </c>
      <c r="T672" s="19" t="inlineStr">
        <is>
          <t>Fix</t>
        </is>
      </c>
      <c r="U672" s="19" t="inlineStr">
        <is>
          <t>ok</t>
        </is>
      </c>
      <c r="V672" s="22">
        <f>O672*S672</f>
        <v/>
      </c>
      <c r="W672" s="16" t="inlineStr">
        <is>
          <t>nur Abholung</t>
        </is>
      </c>
      <c r="X672" s="16" t="inlineStr">
        <is>
          <t>F-810</t>
        </is>
      </c>
      <c r="Y672" s="19" t="inlineStr">
        <is>
          <t>nein</t>
        </is>
      </c>
      <c r="Z672" s="19" t="inlineStr">
        <is>
          <t>verfügbar</t>
        </is>
      </c>
      <c r="AA672" s="19" t="inlineStr">
        <is>
          <t>IKEA</t>
        </is>
      </c>
      <c r="AB672" s="19" t="n"/>
      <c r="AC672" s="19" t="n"/>
      <c r="AD672" s="19" t="n"/>
      <c r="AE672" s="21" t="n"/>
      <c r="AF672" s="22">
        <f>IF(N672="","",N672*AE672)</f>
        <v/>
      </c>
      <c r="AG672" s="19" t="n"/>
      <c r="AH672" s="19" t="n"/>
      <c r="AI672" s="19" t="n"/>
      <c r="AJ672" s="19" t="n"/>
      <c r="AK672" s="19" t="n"/>
      <c r="AL672" s="19" t="n"/>
      <c r="AM672" s="18" t="inlineStr">
        <is>
          <t>6 Lätzchen.</t>
        </is>
      </c>
      <c r="AN672" s="23" t="inlineStr">
        <is>
          <t>Neu aus Word/Fotos vom 19.10.2026 (ohne Post-it, zu verschenken).</t>
        </is>
      </c>
    </row>
    <row r="673" ht="98.8" customHeight="1">
      <c r="A673" s="16" t="n"/>
      <c r="B673" s="16" t="inlineStr">
        <is>
          <t>NU05-V06</t>
        </is>
      </c>
      <c r="C673" s="16" t="inlineStr">
        <is>
          <t>NU05</t>
        </is>
      </c>
      <c r="D673" s="16" t="inlineStr">
        <is>
          <t>Treppenaufgang</t>
        </is>
      </c>
      <c r="E673" s="16" t="inlineStr">
        <is>
          <t>IKEA Kladd Prickar Lätzchen rot</t>
        </is>
      </c>
      <c r="F673" s="17" t="n">
        <v>6</v>
      </c>
      <c r="G673" s="18" t="inlineStr">
        <is>
          <t>Lätzchen IKEA Kladd Prickar mit langen Ärmeln in Rot, Polyester, maschinenwaschbar.</t>
        </is>
      </c>
      <c r="H673" s="16" t="inlineStr">
        <is>
          <t>zu verschenken</t>
        </is>
      </c>
      <c r="I673" s="16" t="n"/>
      <c r="J673" s="16" t="inlineStr">
        <is>
          <t>C</t>
        </is>
      </c>
      <c r="K673" s="16" t="inlineStr">
        <is>
          <t>Stück</t>
        </is>
      </c>
      <c r="L673" s="19" t="n"/>
      <c r="M673" s="16" t="inlineStr">
        <is>
          <t>gebraucht</t>
        </is>
      </c>
      <c r="N673" s="17" t="n"/>
      <c r="O673" s="20">
        <f>F673-IF(N673="",0,N673)</f>
        <v/>
      </c>
      <c r="P673" s="19" t="inlineStr">
        <is>
          <t>ja</t>
        </is>
      </c>
      <c r="Q673" s="19" t="n"/>
      <c r="R673" s="21" t="n"/>
      <c r="S673" s="21" t="n">
        <v>0</v>
      </c>
      <c r="T673" s="19" t="inlineStr">
        <is>
          <t>Fix</t>
        </is>
      </c>
      <c r="U673" s="19" t="inlineStr">
        <is>
          <t>ok</t>
        </is>
      </c>
      <c r="V673" s="22">
        <f>O673*S673</f>
        <v/>
      </c>
      <c r="W673" s="16" t="inlineStr">
        <is>
          <t>nur Abholung</t>
        </is>
      </c>
      <c r="X673" s="16" t="inlineStr">
        <is>
          <t>F-811</t>
        </is>
      </c>
      <c r="Y673" s="19" t="inlineStr">
        <is>
          <t>nein</t>
        </is>
      </c>
      <c r="Z673" s="19" t="inlineStr">
        <is>
          <t>verfügbar</t>
        </is>
      </c>
      <c r="AA673" s="19" t="inlineStr">
        <is>
          <t>IKEA</t>
        </is>
      </c>
      <c r="AB673" s="19" t="n"/>
      <c r="AC673" s="19" t="n"/>
      <c r="AD673" s="19" t="n"/>
      <c r="AE673" s="21" t="n"/>
      <c r="AF673" s="22">
        <f>IF(N673="","",N673*AE673)</f>
        <v/>
      </c>
      <c r="AG673" s="19" t="n"/>
      <c r="AH673" s="19" t="n"/>
      <c r="AI673" s="19" t="n"/>
      <c r="AJ673" s="19" t="n"/>
      <c r="AK673" s="19" t="n"/>
      <c r="AL673" s="19" t="n"/>
      <c r="AM673" s="18" t="inlineStr">
        <is>
          <t>6 Lätzchen.</t>
        </is>
      </c>
      <c r="AN673" s="23" t="inlineStr">
        <is>
          <t>Neu aus Word/Fotos vom 19.10.2026 (ohne Post-it, zu verschenken).</t>
        </is>
      </c>
    </row>
    <row r="674" ht="98.8" customHeight="1">
      <c r="A674" s="16" t="n"/>
      <c r="B674" s="16" t="inlineStr">
        <is>
          <t>NU05-V07</t>
        </is>
      </c>
      <c r="C674" s="16" t="inlineStr">
        <is>
          <t>NU05</t>
        </is>
      </c>
      <c r="D674" s="16" t="inlineStr">
        <is>
          <t>Treppenaufgang</t>
        </is>
      </c>
      <c r="E674" s="16" t="inlineStr">
        <is>
          <t>IKEA Kladdig Lätzchen weiß gepunktet</t>
        </is>
      </c>
      <c r="F674" s="17" t="n">
        <v>7</v>
      </c>
      <c r="G674" s="18" t="inlineStr">
        <is>
          <t>Lätzchen IKEA Kladdig mit langen Ärmeln, weiß mit bunten Punkten, Polyester, maschinenwaschbar.</t>
        </is>
      </c>
      <c r="H674" s="16" t="inlineStr">
        <is>
          <t>zu verschenken</t>
        </is>
      </c>
      <c r="I674" s="16" t="n"/>
      <c r="J674" s="16" t="inlineStr">
        <is>
          <t>C</t>
        </is>
      </c>
      <c r="K674" s="16" t="inlineStr">
        <is>
          <t>Stück</t>
        </is>
      </c>
      <c r="L674" s="19" t="n"/>
      <c r="M674" s="16" t="inlineStr">
        <is>
          <t>gebraucht</t>
        </is>
      </c>
      <c r="N674" s="17" t="n"/>
      <c r="O674" s="20">
        <f>F674-IF(N674="",0,N674)</f>
        <v/>
      </c>
      <c r="P674" s="19" t="inlineStr">
        <is>
          <t>ja</t>
        </is>
      </c>
      <c r="Q674" s="19" t="n"/>
      <c r="R674" s="21" t="n"/>
      <c r="S674" s="21" t="n">
        <v>0</v>
      </c>
      <c r="T674" s="19" t="inlineStr">
        <is>
          <t>Fix</t>
        </is>
      </c>
      <c r="U674" s="19" t="inlineStr">
        <is>
          <t>ok</t>
        </is>
      </c>
      <c r="V674" s="22">
        <f>O674*S674</f>
        <v/>
      </c>
      <c r="W674" s="16" t="inlineStr">
        <is>
          <t>nur Abholung</t>
        </is>
      </c>
      <c r="X674" s="16" t="inlineStr">
        <is>
          <t>F-786</t>
        </is>
      </c>
      <c r="Y674" s="19" t="inlineStr">
        <is>
          <t>nein</t>
        </is>
      </c>
      <c r="Z674" s="19" t="inlineStr">
        <is>
          <t>verfügbar</t>
        </is>
      </c>
      <c r="AA674" s="19" t="inlineStr">
        <is>
          <t>IKEA</t>
        </is>
      </c>
      <c r="AB674" s="19" t="n"/>
      <c r="AC674" s="19" t="n"/>
      <c r="AD674" s="19" t="n"/>
      <c r="AE674" s="21" t="n"/>
      <c r="AF674" s="22">
        <f>IF(N674="","",N674*AE674)</f>
        <v/>
      </c>
      <c r="AG674" s="19" t="n"/>
      <c r="AH674" s="19" t="n"/>
      <c r="AI674" s="19" t="n"/>
      <c r="AJ674" s="19" t="n"/>
      <c r="AK674" s="19" t="n"/>
      <c r="AL674" s="19" t="n"/>
      <c r="AM674" s="18" t="inlineStr">
        <is>
          <t>7 Lätzchen. Das Foto zeigt eines davon.</t>
        </is>
      </c>
      <c r="AN674" s="23" t="inlineStr">
        <is>
          <t>Neu aus Word/Fotos vom 19.10.2026 (ohne Post-it, zu verschenken).</t>
        </is>
      </c>
    </row>
    <row r="675" ht="98.8" customHeight="1">
      <c r="A675" s="16" t="n"/>
      <c r="B675" s="16" t="inlineStr">
        <is>
          <t>NU05-V08</t>
        </is>
      </c>
      <c r="C675" s="16" t="inlineStr">
        <is>
          <t>NU05</t>
        </is>
      </c>
      <c r="D675" s="16" t="inlineStr">
        <is>
          <t>Treppenaufgang</t>
        </is>
      </c>
      <c r="E675" s="16" t="inlineStr">
        <is>
          <t>Malschutzkittel für Kinder, 14 Stück</t>
        </is>
      </c>
      <c r="F675" s="17" t="n">
        <v>1</v>
      </c>
      <c r="G675" s="18" t="inlineStr">
        <is>
          <t>Malschutzkittel von Babylove und anderen Marken in verschiedenen Farben und Ausführungen, für Kinder von ca. 2 bis 4 Jahren.</t>
        </is>
      </c>
      <c r="H675" s="16" t="inlineStr">
        <is>
          <t>zu verschenken</t>
        </is>
      </c>
      <c r="I675" s="16" t="n"/>
      <c r="J675" s="16" t="inlineStr">
        <is>
          <t>C</t>
        </is>
      </c>
      <c r="K675" s="16" t="inlineStr">
        <is>
          <t>Konvolut</t>
        </is>
      </c>
      <c r="L675" s="19" t="n"/>
      <c r="M675" s="16" t="inlineStr">
        <is>
          <t>gebraucht</t>
        </is>
      </c>
      <c r="N675" s="17" t="n"/>
      <c r="O675" s="20">
        <f>F675-IF(N675="",0,N675)</f>
        <v/>
      </c>
      <c r="P675" s="19" t="inlineStr">
        <is>
          <t>ja</t>
        </is>
      </c>
      <c r="Q675" s="19" t="n"/>
      <c r="R675" s="21" t="n"/>
      <c r="S675" s="21" t="n">
        <v>0</v>
      </c>
      <c r="T675" s="19" t="inlineStr">
        <is>
          <t>Fix</t>
        </is>
      </c>
      <c r="U675" s="19" t="inlineStr">
        <is>
          <t>ok</t>
        </is>
      </c>
      <c r="V675" s="22">
        <f>O675*S675</f>
        <v/>
      </c>
      <c r="W675" s="16" t="inlineStr">
        <is>
          <t>nur Abholung</t>
        </is>
      </c>
      <c r="X675" s="16" t="inlineStr">
        <is>
          <t>F-812</t>
        </is>
      </c>
      <c r="Y675" s="19" t="inlineStr">
        <is>
          <t>nein</t>
        </is>
      </c>
      <c r="Z675" s="19" t="inlineStr">
        <is>
          <t>verfügbar</t>
        </is>
      </c>
      <c r="AA675" s="19" t="n"/>
      <c r="AB675" s="19" t="n"/>
      <c r="AC675" s="19" t="n"/>
      <c r="AD675" s="19" t="n"/>
      <c r="AE675" s="21" t="n"/>
      <c r="AF675" s="22">
        <f>IF(N675="","",N675*AE675)</f>
        <v/>
      </c>
      <c r="AG675" s="19" t="n"/>
      <c r="AH675" s="19" t="n"/>
      <c r="AI675" s="19" t="n"/>
      <c r="AJ675" s="19" t="n"/>
      <c r="AK675" s="19" t="n"/>
      <c r="AL675" s="19" t="n"/>
      <c r="AM675" s="18" t="inlineStr">
        <is>
          <t>14 Kittel in verschiedenen Ausführungen. Das Foto zeigt einen davon.</t>
        </is>
      </c>
      <c r="AN675" s="23" t="inlineStr">
        <is>
          <t>Neu aus Word/Fotos vom 19.10.2026 (ohne Post-it, zu verschenken).</t>
        </is>
      </c>
    </row>
    <row r="676" ht="98.8" customHeight="1">
      <c r="A676" s="16" t="n"/>
      <c r="B676" s="16" t="inlineStr">
        <is>
          <t>NU05-V09</t>
        </is>
      </c>
      <c r="C676" s="16" t="inlineStr">
        <is>
          <t>NU05</t>
        </is>
      </c>
      <c r="D676" s="16" t="inlineStr">
        <is>
          <t>Treppenaufgang</t>
        </is>
      </c>
      <c r="E676" s="16" t="inlineStr">
        <is>
          <t>Holzstreudeko im Behälter</t>
        </is>
      </c>
      <c r="F676" s="17" t="n">
        <v>1</v>
      </c>
      <c r="G676" s="18" t="inlineStr">
        <is>
          <t>Behälter mit Holzstreudeko zum Basteln: Holzscheiben, Herzen, Eisstiele, Stäbchen u. a. Behälter 34x34x10 cm.</t>
        </is>
      </c>
      <c r="H676" s="16" t="inlineStr">
        <is>
          <t>zu verschenken</t>
        </is>
      </c>
      <c r="I676" s="16" t="n"/>
      <c r="J676" s="16" t="inlineStr">
        <is>
          <t>C</t>
        </is>
      </c>
      <c r="K676" s="16" t="inlineStr">
        <is>
          <t>Konvolut</t>
        </is>
      </c>
      <c r="L676" s="19" t="n"/>
      <c r="M676" s="16" t="inlineStr">
        <is>
          <t>gebraucht</t>
        </is>
      </c>
      <c r="N676" s="17" t="n"/>
      <c r="O676" s="20">
        <f>F676-IF(N676="",0,N676)</f>
        <v/>
      </c>
      <c r="P676" s="19" t="inlineStr">
        <is>
          <t>ja</t>
        </is>
      </c>
      <c r="Q676" s="19" t="n"/>
      <c r="R676" s="21" t="n"/>
      <c r="S676" s="21" t="n">
        <v>0</v>
      </c>
      <c r="T676" s="19" t="inlineStr">
        <is>
          <t>Fix</t>
        </is>
      </c>
      <c r="U676" s="19" t="inlineStr">
        <is>
          <t>ok</t>
        </is>
      </c>
      <c r="V676" s="22">
        <f>O676*S676</f>
        <v/>
      </c>
      <c r="W676" s="16" t="inlineStr">
        <is>
          <t>nur Abholung</t>
        </is>
      </c>
      <c r="X676" s="16" t="inlineStr">
        <is>
          <t>F-813</t>
        </is>
      </c>
      <c r="Y676" s="19" t="inlineStr">
        <is>
          <t>nein</t>
        </is>
      </c>
      <c r="Z676" s="19" t="inlineStr">
        <is>
          <t>verfügbar</t>
        </is>
      </c>
      <c r="AA676" s="19" t="n"/>
      <c r="AB676" s="19" t="n"/>
      <c r="AC676" s="19" t="n"/>
      <c r="AD676" s="19" t="n"/>
      <c r="AE676" s="21" t="n"/>
      <c r="AF676" s="22">
        <f>IF(N676="","",N676*AE676)</f>
        <v/>
      </c>
      <c r="AG676" s="19" t="n"/>
      <c r="AH676" s="19" t="n"/>
      <c r="AI676" s="19" t="n"/>
      <c r="AJ676" s="19" t="n"/>
      <c r="AK676" s="19" t="n"/>
      <c r="AL676" s="19" t="n"/>
      <c r="AM676" s="18" t="inlineStr">
        <is>
          <t>1 Behälter mit Inhalt.</t>
        </is>
      </c>
      <c r="AN676" s="23" t="inlineStr">
        <is>
          <t>Neu aus Word/Fotos vom 19.10.2026 (ohne Post-it, zu verschenken).</t>
        </is>
      </c>
    </row>
    <row r="677" ht="98.8" customHeight="1">
      <c r="A677" s="16" t="n"/>
      <c r="B677" s="16" t="inlineStr">
        <is>
          <t>NU05-V10</t>
        </is>
      </c>
      <c r="C677" s="16" t="inlineStr">
        <is>
          <t>NU05</t>
        </is>
      </c>
      <c r="D677" s="16" t="inlineStr">
        <is>
          <t>Treppenaufgang</t>
        </is>
      </c>
      <c r="E677" s="16" t="inlineStr">
        <is>
          <t>Pfeifenreiniger</t>
        </is>
      </c>
      <c r="F677" s="17" t="n">
        <v>1</v>
      </c>
      <c r="G677" s="18" t="inlineStr">
        <is>
          <t>Pfeifenreiniger in vielen Farben: eine Kiste lose und mehrere angebrochene Packungen.</t>
        </is>
      </c>
      <c r="H677" s="16" t="inlineStr">
        <is>
          <t>zu verschenken</t>
        </is>
      </c>
      <c r="I677" s="16" t="n"/>
      <c r="J677" s="16" t="inlineStr">
        <is>
          <t>C</t>
        </is>
      </c>
      <c r="K677" s="16" t="inlineStr">
        <is>
          <t>Konvolut</t>
        </is>
      </c>
      <c r="L677" s="19" t="n"/>
      <c r="M677" s="16" t="inlineStr">
        <is>
          <t>gebraucht</t>
        </is>
      </c>
      <c r="N677" s="17" t="n"/>
      <c r="O677" s="20">
        <f>F677-IF(N677="",0,N677)</f>
        <v/>
      </c>
      <c r="P677" s="19" t="inlineStr">
        <is>
          <t>ja</t>
        </is>
      </c>
      <c r="Q677" s="19" t="n"/>
      <c r="R677" s="21" t="n"/>
      <c r="S677" s="21" t="n">
        <v>0</v>
      </c>
      <c r="T677" s="19" t="inlineStr">
        <is>
          <t>Fix</t>
        </is>
      </c>
      <c r="U677" s="19" t="inlineStr">
        <is>
          <t>ok</t>
        </is>
      </c>
      <c r="V677" s="22">
        <f>O677*S677</f>
        <v/>
      </c>
      <c r="W677" s="16" t="inlineStr">
        <is>
          <t>nur Abholung</t>
        </is>
      </c>
      <c r="X677" s="16" t="inlineStr">
        <is>
          <t>F-814</t>
        </is>
      </c>
      <c r="Y677" s="19" t="inlineStr">
        <is>
          <t>nein</t>
        </is>
      </c>
      <c r="Z677" s="19" t="inlineStr">
        <is>
          <t>verfügbar</t>
        </is>
      </c>
      <c r="AA677" s="19" t="n"/>
      <c r="AB677" s="19" t="n"/>
      <c r="AC677" s="19" t="n"/>
      <c r="AD677" s="19" t="n"/>
      <c r="AE677" s="21" t="n"/>
      <c r="AF677" s="22">
        <f>IF(N677="","",N677*AE677)</f>
        <v/>
      </c>
      <c r="AG677" s="19" t="n"/>
      <c r="AH677" s="19" t="n"/>
      <c r="AI677" s="19" t="n"/>
      <c r="AJ677" s="19" t="n"/>
      <c r="AK677" s="19" t="n"/>
      <c r="AL677" s="19" t="n"/>
      <c r="AM677" s="18" t="inlineStr">
        <is>
          <t>Alles, was auf dem Foto zu sehen ist.</t>
        </is>
      </c>
      <c r="AN677" s="23" t="inlineStr">
        <is>
          <t>Neu aus Word/Fotos vom 19.10.2026 (ohne Post-it, zu verschenken).</t>
        </is>
      </c>
    </row>
    <row r="678" ht="98.8" customHeight="1">
      <c r="A678" s="16" t="n"/>
      <c r="B678" s="16" t="inlineStr">
        <is>
          <t>BU13-09</t>
        </is>
      </c>
      <c r="C678" s="16" t="inlineStr">
        <is>
          <t>BU13</t>
        </is>
      </c>
      <c r="D678" s="16" t="inlineStr">
        <is>
          <t>Material</t>
        </is>
      </c>
      <c r="E678" s="16" t="inlineStr">
        <is>
          <t>Kühl-Gefrier-Kombination weiß</t>
        </is>
      </c>
      <c r="F678" s="17" t="n">
        <v>1</v>
      </c>
      <c r="G678" s="18" t="inlineStr">
        <is>
          <t>Kühl-Gefrier-Kombination als Standgerät in Weiß mit zwei Türen. Funktioniert.</t>
        </is>
      </c>
      <c r="H678" s="16" t="inlineStr">
        <is>
          <t>Küchentechnik</t>
        </is>
      </c>
      <c r="I678" s="16" t="n"/>
      <c r="J678" s="16" t="inlineStr">
        <is>
          <t>B</t>
        </is>
      </c>
      <c r="K678" s="16" t="inlineStr">
        <is>
          <t>Stück</t>
        </is>
      </c>
      <c r="L678" s="19" t="n"/>
      <c r="M678" s="16" t="inlineStr">
        <is>
          <t>gebraucht</t>
        </is>
      </c>
      <c r="N678" s="17" t="n"/>
      <c r="O678" s="20">
        <f>F678-IF(N678="",0,N678)</f>
        <v/>
      </c>
      <c r="P678" s="19" t="inlineStr">
        <is>
          <t>ja</t>
        </is>
      </c>
      <c r="Q678" s="19" t="n"/>
      <c r="R678" s="21" t="n"/>
      <c r="S678" s="21" t="n">
        <v>40</v>
      </c>
      <c r="T678" s="19" t="inlineStr">
        <is>
          <t>Fix</t>
        </is>
      </c>
      <c r="U678" s="19" t="inlineStr">
        <is>
          <t>ok</t>
        </is>
      </c>
      <c r="V678" s="22">
        <f>O678*S678</f>
        <v/>
      </c>
      <c r="W678" s="16" t="inlineStr">
        <is>
          <t>nur Abholung</t>
        </is>
      </c>
      <c r="X678" s="16" t="inlineStr">
        <is>
          <t>F-815</t>
        </is>
      </c>
      <c r="Y678" s="19" t="inlineStr">
        <is>
          <t>ja</t>
        </is>
      </c>
      <c r="Z678" s="19" t="inlineStr">
        <is>
          <t>verfügbar</t>
        </is>
      </c>
      <c r="AA678" s="19" t="n"/>
      <c r="AB678" s="19" t="n"/>
      <c r="AC678" s="19" t="n"/>
      <c r="AD678" s="19" t="n"/>
      <c r="AE678" s="21" t="n"/>
      <c r="AF678" s="22">
        <f>IF(N678="","",N678*AE678)</f>
        <v/>
      </c>
      <c r="AG678" s="19" t="n"/>
      <c r="AH678" s="19" t="n"/>
      <c r="AI678" s="19" t="n"/>
      <c r="AJ678" s="19" t="n"/>
      <c r="AK678" s="19" t="n"/>
      <c r="AL678" s="19" t="n"/>
      <c r="AM678" s="18" t="inlineStr">
        <is>
          <t>1 Gerät. Sonnenschirm und Holzplatte im Bild gehören nicht dazu.</t>
        </is>
      </c>
      <c r="AN678" s="23" t="inlineStr">
        <is>
          <t>Neu aus Fotos vom 19.10.2026, ohne Post-it. Preis geschätzt, am 19.10. bestätigt. Foto aufgehellt.</t>
        </is>
      </c>
    </row>
    <row r="679" ht="98.8" customHeight="1">
      <c r="A679" s="16" t="n"/>
      <c r="B679" s="16" t="inlineStr">
        <is>
          <t>BU13-10</t>
        </is>
      </c>
      <c r="C679" s="16" t="inlineStr">
        <is>
          <t>BU13</t>
        </is>
      </c>
      <c r="D679" s="16" t="inlineStr">
        <is>
          <t>Material</t>
        </is>
      </c>
      <c r="E679" s="16" t="inlineStr">
        <is>
          <t>Liebherr Kühlschrank weiß</t>
        </is>
      </c>
      <c r="F679" s="17" t="n">
        <v>1</v>
      </c>
      <c r="G679" s="18" t="inlineStr">
        <is>
          <t>Kühlschrank von Liebherr als Standgerät in Weiß (FCKW-frei), älteres Modell, mit Aufkleber einer Brauerei auf der Tür. Funktioniert.</t>
        </is>
      </c>
      <c r="H679" s="16" t="inlineStr">
        <is>
          <t>Küchentechnik</t>
        </is>
      </c>
      <c r="I679" s="16" t="n"/>
      <c r="J679" s="16" t="inlineStr">
        <is>
          <t>A</t>
        </is>
      </c>
      <c r="K679" s="16" t="inlineStr">
        <is>
          <t>Stück</t>
        </is>
      </c>
      <c r="L679" s="19" t="n"/>
      <c r="M679" s="16" t="inlineStr">
        <is>
          <t>gebraucht</t>
        </is>
      </c>
      <c r="N679" s="17" t="n"/>
      <c r="O679" s="20">
        <f>F679-IF(N679="",0,N679)</f>
        <v/>
      </c>
      <c r="P679" s="19" t="inlineStr">
        <is>
          <t>ja</t>
        </is>
      </c>
      <c r="Q679" s="19" t="n"/>
      <c r="R679" s="21" t="n"/>
      <c r="S679" s="21" t="n">
        <v>30</v>
      </c>
      <c r="T679" s="19" t="inlineStr">
        <is>
          <t>Fix</t>
        </is>
      </c>
      <c r="U679" s="19" t="inlineStr">
        <is>
          <t>ok</t>
        </is>
      </c>
      <c r="V679" s="22">
        <f>O679*S679</f>
        <v/>
      </c>
      <c r="W679" s="16" t="inlineStr">
        <is>
          <t>nur Abholung</t>
        </is>
      </c>
      <c r="X679" s="16" t="inlineStr">
        <is>
          <t>F-816</t>
        </is>
      </c>
      <c r="Y679" s="19" t="inlineStr">
        <is>
          <t>ja</t>
        </is>
      </c>
      <c r="Z679" s="19" t="inlineStr">
        <is>
          <t>verfügbar</t>
        </is>
      </c>
      <c r="AA679" s="19" t="inlineStr">
        <is>
          <t>Liebherr</t>
        </is>
      </c>
      <c r="AB679" s="19" t="n"/>
      <c r="AC679" s="19" t="n"/>
      <c r="AD679" s="19" t="n"/>
      <c r="AE679" s="21" t="n"/>
      <c r="AF679" s="22">
        <f>IF(N679="","",N679*AE679)</f>
        <v/>
      </c>
      <c r="AG679" s="19" t="n"/>
      <c r="AH679" s="19" t="n"/>
      <c r="AI679" s="19" t="n"/>
      <c r="AJ679" s="19" t="n"/>
      <c r="AK679" s="19" t="n"/>
      <c r="AL679" s="19" t="n"/>
      <c r="AM679" s="18" t="inlineStr">
        <is>
          <t>1 Gerät. Der Kühlschrank obendrauf ist BU13-09, Sonnenschirm und Holzplatte gehören nicht dazu.</t>
        </is>
      </c>
      <c r="AN679" s="23" t="inlineStr">
        <is>
          <t>Neu aus Fotos vom 19.10.2026, ohne Post-it. Preis geschätzt, am 19.10. bestätigt. Foto aufgehellt.</t>
        </is>
      </c>
    </row>
    <row r="680" ht="98.8" customHeight="1">
      <c r="A680" s="16" t="n"/>
      <c r="B680" s="16" t="inlineStr">
        <is>
          <t>NU05-19</t>
        </is>
      </c>
      <c r="C680" s="16" t="inlineStr">
        <is>
          <t>NU05</t>
        </is>
      </c>
      <c r="D680" s="16" t="inlineStr">
        <is>
          <t>Treppenaufgang</t>
        </is>
      </c>
      <c r="E680" s="16" t="inlineStr">
        <is>
          <t>Motivstanzer blau, 6 Stück</t>
        </is>
      </c>
      <c r="F680" s="17" t="n">
        <v>1</v>
      </c>
      <c r="G680" s="18" t="inlineStr">
        <is>
          <t>Motivstanzer in verschiedenen Größen: vier Schneeflocken, eine Blume und ein weiterer Stanzer.</t>
        </is>
      </c>
      <c r="H680" s="16" t="inlineStr">
        <is>
          <t>Verbrauchsmaterial</t>
        </is>
      </c>
      <c r="I680" s="16" t="n"/>
      <c r="J680" s="16" t="inlineStr">
        <is>
          <t>C</t>
        </is>
      </c>
      <c r="K680" s="16" t="inlineStr">
        <is>
          <t>Set</t>
        </is>
      </c>
      <c r="L680" s="19" t="n"/>
      <c r="M680" s="16" t="inlineStr">
        <is>
          <t>gebraucht</t>
        </is>
      </c>
      <c r="N680" s="17" t="n"/>
      <c r="O680" s="20">
        <f>F680-IF(N680="",0,N680)</f>
        <v/>
      </c>
      <c r="P680" s="19" t="inlineStr">
        <is>
          <t>ja</t>
        </is>
      </c>
      <c r="Q680" s="19" t="n"/>
      <c r="R680" s="21" t="n"/>
      <c r="S680" s="24" t="n">
        <v>15</v>
      </c>
      <c r="T680" s="19" t="inlineStr">
        <is>
          <t>Fix</t>
        </is>
      </c>
      <c r="U680" s="25" t="inlineStr">
        <is>
          <t>offen</t>
        </is>
      </c>
      <c r="V680" s="22">
        <f>O680*S680</f>
        <v/>
      </c>
      <c r="W680" s="16" t="inlineStr">
        <is>
          <t>nur Abholung</t>
        </is>
      </c>
      <c r="X680" s="16" t="inlineStr">
        <is>
          <t>F-821</t>
        </is>
      </c>
      <c r="Y680" s="19" t="inlineStr">
        <is>
          <t>nein</t>
        </is>
      </c>
      <c r="Z680" s="19" t="inlineStr">
        <is>
          <t>verfügbar</t>
        </is>
      </c>
      <c r="AA680" s="19" t="n"/>
      <c r="AB680" s="19" t="n"/>
      <c r="AC680" s="19" t="n"/>
      <c r="AD680" s="19" t="n"/>
      <c r="AE680" s="21" t="n"/>
      <c r="AF680" s="22">
        <f>IF(N680="","",N680*AE680)</f>
        <v/>
      </c>
      <c r="AG680" s="19" t="n"/>
      <c r="AH680" s="19" t="n"/>
      <c r="AI680" s="19" t="n"/>
      <c r="AJ680" s="19" t="n"/>
      <c r="AK680" s="19" t="n"/>
      <c r="AL680" s="19" t="n"/>
      <c r="AM680" s="18" t="inlineStr">
        <is>
          <t>Nur als Set.</t>
        </is>
      </c>
      <c r="AN680" s="23" t="inlineStr">
        <is>
          <t>Neu aus Fotos vom 21.10.2026. Preis geschätzt.</t>
        </is>
      </c>
    </row>
    <row r="681" ht="98.8" customHeight="1">
      <c r="A681" s="16" t="n"/>
      <c r="B681" s="16" t="inlineStr">
        <is>
          <t>NU05-20</t>
        </is>
      </c>
      <c r="C681" s="16" t="inlineStr">
        <is>
          <t>NU05</t>
        </is>
      </c>
      <c r="D681" s="16" t="inlineStr">
        <is>
          <t>Treppenaufgang</t>
        </is>
      </c>
      <c r="E681" s="16" t="inlineStr">
        <is>
          <t>Motivstanzer orange, 3 Stück</t>
        </is>
      </c>
      <c r="F681" s="17" t="n">
        <v>1</v>
      </c>
      <c r="G681" s="18" t="inlineStr">
        <is>
          <t>Motivstanzer: Fisch, Stern und ein weiterer Stanzer.</t>
        </is>
      </c>
      <c r="H681" s="16" t="inlineStr">
        <is>
          <t>Verbrauchsmaterial</t>
        </is>
      </c>
      <c r="I681" s="16" t="n"/>
      <c r="J681" s="16" t="inlineStr">
        <is>
          <t>C</t>
        </is>
      </c>
      <c r="K681" s="16" t="inlineStr">
        <is>
          <t>Set</t>
        </is>
      </c>
      <c r="L681" s="19" t="n"/>
      <c r="M681" s="16" t="inlineStr">
        <is>
          <t>gebraucht</t>
        </is>
      </c>
      <c r="N681" s="17" t="n"/>
      <c r="O681" s="20">
        <f>F681-IF(N681="",0,N681)</f>
        <v/>
      </c>
      <c r="P681" s="19" t="inlineStr">
        <is>
          <t>ja</t>
        </is>
      </c>
      <c r="Q681" s="19" t="n"/>
      <c r="R681" s="21" t="n"/>
      <c r="S681" s="24" t="n">
        <v>8</v>
      </c>
      <c r="T681" s="19" t="inlineStr">
        <is>
          <t>Fix</t>
        </is>
      </c>
      <c r="U681" s="25" t="inlineStr">
        <is>
          <t>offen</t>
        </is>
      </c>
      <c r="V681" s="22">
        <f>O681*S681</f>
        <v/>
      </c>
      <c r="W681" s="16" t="inlineStr">
        <is>
          <t>nur Abholung</t>
        </is>
      </c>
      <c r="X681" s="16" t="inlineStr">
        <is>
          <t>F-822</t>
        </is>
      </c>
      <c r="Y681" s="19" t="inlineStr">
        <is>
          <t>nein</t>
        </is>
      </c>
      <c r="Z681" s="19" t="inlineStr">
        <is>
          <t>verfügbar</t>
        </is>
      </c>
      <c r="AA681" s="19" t="n"/>
      <c r="AB681" s="19" t="n"/>
      <c r="AC681" s="19" t="n"/>
      <c r="AD681" s="19" t="n"/>
      <c r="AE681" s="21" t="n"/>
      <c r="AF681" s="22">
        <f>IF(N681="","",N681*AE681)</f>
        <v/>
      </c>
      <c r="AG681" s="19" t="n"/>
      <c r="AH681" s="19" t="n"/>
      <c r="AI681" s="19" t="n"/>
      <c r="AJ681" s="19" t="n"/>
      <c r="AK681" s="19" t="n"/>
      <c r="AL681" s="19" t="n"/>
      <c r="AM681" s="18" t="inlineStr">
        <is>
          <t>Nur als Set.</t>
        </is>
      </c>
      <c r="AN681" s="23" t="inlineStr">
        <is>
          <t>Neu aus Fotos vom 21.10.2026. Preis geschätzt.</t>
        </is>
      </c>
    </row>
    <row r="682" ht="98.8" customHeight="1">
      <c r="A682" s="16" t="n"/>
      <c r="B682" s="16" t="inlineStr">
        <is>
          <t>NU05-21</t>
        </is>
      </c>
      <c r="C682" s="16" t="inlineStr">
        <is>
          <t>NU05</t>
        </is>
      </c>
      <c r="D682" s="16" t="inlineStr">
        <is>
          <t>Treppenaufgang</t>
        </is>
      </c>
      <c r="E682" s="16" t="inlineStr">
        <is>
          <t>Motivstanzer Tannenbaum, 2 Stück</t>
        </is>
      </c>
      <c r="F682" s="17" t="n">
        <v>1</v>
      </c>
      <c r="G682" s="18" t="inlineStr">
        <is>
          <t>Zwei Motivstanzer mit Tannenbaum in zwei Größen.</t>
        </is>
      </c>
      <c r="H682" s="16" t="inlineStr">
        <is>
          <t>Verbrauchsmaterial</t>
        </is>
      </c>
      <c r="I682" s="16" t="n"/>
      <c r="J682" s="16" t="inlineStr">
        <is>
          <t>C</t>
        </is>
      </c>
      <c r="K682" s="16" t="inlineStr">
        <is>
          <t>Set</t>
        </is>
      </c>
      <c r="L682" s="19" t="n"/>
      <c r="M682" s="16" t="inlineStr">
        <is>
          <t>gebraucht</t>
        </is>
      </c>
      <c r="N682" s="17" t="n"/>
      <c r="O682" s="20">
        <f>F682-IF(N682="",0,N682)</f>
        <v/>
      </c>
      <c r="P682" s="19" t="inlineStr">
        <is>
          <t>ja</t>
        </is>
      </c>
      <c r="Q682" s="19" t="n"/>
      <c r="R682" s="21" t="n"/>
      <c r="S682" s="24" t="n">
        <v>6</v>
      </c>
      <c r="T682" s="19" t="inlineStr">
        <is>
          <t>Fix</t>
        </is>
      </c>
      <c r="U682" s="25" t="inlineStr">
        <is>
          <t>offen</t>
        </is>
      </c>
      <c r="V682" s="22">
        <f>O682*S682</f>
        <v/>
      </c>
      <c r="W682" s="16" t="inlineStr">
        <is>
          <t>nur Abholung</t>
        </is>
      </c>
      <c r="X682" s="16" t="inlineStr">
        <is>
          <t>F-823</t>
        </is>
      </c>
      <c r="Y682" s="19" t="inlineStr">
        <is>
          <t>nein</t>
        </is>
      </c>
      <c r="Z682" s="19" t="inlineStr">
        <is>
          <t>verfügbar</t>
        </is>
      </c>
      <c r="AA682" s="19" t="n"/>
      <c r="AB682" s="19" t="n"/>
      <c r="AC682" s="19" t="n"/>
      <c r="AD682" s="19" t="n"/>
      <c r="AE682" s="21" t="n"/>
      <c r="AF682" s="22">
        <f>IF(N682="","",N682*AE682)</f>
        <v/>
      </c>
      <c r="AG682" s="19" t="n"/>
      <c r="AH682" s="19" t="n"/>
      <c r="AI682" s="19" t="n"/>
      <c r="AJ682" s="19" t="n"/>
      <c r="AK682" s="19" t="n"/>
      <c r="AL682" s="19" t="n"/>
      <c r="AM682" s="18" t="inlineStr">
        <is>
          <t>Nur als Set.</t>
        </is>
      </c>
      <c r="AN682" s="23" t="inlineStr">
        <is>
          <t>Neu aus Fotos vom 21.10.2026. Preis geschätzt.</t>
        </is>
      </c>
    </row>
    <row r="683" ht="98.8" customHeight="1">
      <c r="A683" s="16" t="n"/>
      <c r="B683" s="16" t="inlineStr">
        <is>
          <t>NU05-22</t>
        </is>
      </c>
      <c r="C683" s="16" t="inlineStr">
        <is>
          <t>NU05</t>
        </is>
      </c>
      <c r="D683" s="16" t="inlineStr">
        <is>
          <t>Treppenaufgang</t>
        </is>
      </c>
      <c r="E683" s="16" t="inlineStr">
        <is>
          <t>Motivstanzer bunt, 6 Stück</t>
        </is>
      </c>
      <c r="F683" s="17" t="n">
        <v>1</v>
      </c>
      <c r="G683" s="18" t="inlineStr">
        <is>
          <t>Sechs kleine Motivstanzer, u. a. Haus, Delfin, Figuren und Blumen.</t>
        </is>
      </c>
      <c r="H683" s="16" t="inlineStr">
        <is>
          <t>Verbrauchsmaterial</t>
        </is>
      </c>
      <c r="I683" s="16" t="n"/>
      <c r="J683" s="16" t="inlineStr">
        <is>
          <t>C</t>
        </is>
      </c>
      <c r="K683" s="16" t="inlineStr">
        <is>
          <t>Set</t>
        </is>
      </c>
      <c r="L683" s="19" t="n"/>
      <c r="M683" s="16" t="inlineStr">
        <is>
          <t>gebraucht</t>
        </is>
      </c>
      <c r="N683" s="17" t="n"/>
      <c r="O683" s="20">
        <f>F683-IF(N683="",0,N683)</f>
        <v/>
      </c>
      <c r="P683" s="19" t="inlineStr">
        <is>
          <t>ja</t>
        </is>
      </c>
      <c r="Q683" s="19" t="n"/>
      <c r="R683" s="21" t="n"/>
      <c r="S683" s="24" t="n">
        <v>10</v>
      </c>
      <c r="T683" s="19" t="inlineStr">
        <is>
          <t>Fix</t>
        </is>
      </c>
      <c r="U683" s="25" t="inlineStr">
        <is>
          <t>offen</t>
        </is>
      </c>
      <c r="V683" s="22">
        <f>O683*S683</f>
        <v/>
      </c>
      <c r="W683" s="16" t="inlineStr">
        <is>
          <t>nur Abholung</t>
        </is>
      </c>
      <c r="X683" s="16" t="inlineStr">
        <is>
          <t>F-824</t>
        </is>
      </c>
      <c r="Y683" s="19" t="inlineStr">
        <is>
          <t>nein</t>
        </is>
      </c>
      <c r="Z683" s="19" t="inlineStr">
        <is>
          <t>verfügbar</t>
        </is>
      </c>
      <c r="AA683" s="19" t="n"/>
      <c r="AB683" s="19" t="n"/>
      <c r="AC683" s="19" t="n"/>
      <c r="AD683" s="19" t="n"/>
      <c r="AE683" s="21" t="n"/>
      <c r="AF683" s="22">
        <f>IF(N683="","",N683*AE683)</f>
        <v/>
      </c>
      <c r="AG683" s="19" t="n"/>
      <c r="AH683" s="19" t="n"/>
      <c r="AI683" s="19" t="n"/>
      <c r="AJ683" s="19" t="n"/>
      <c r="AK683" s="19" t="n"/>
      <c r="AL683" s="19" t="n"/>
      <c r="AM683" s="18" t="inlineStr">
        <is>
          <t>Nur als Set.</t>
        </is>
      </c>
      <c r="AN683" s="23" t="inlineStr">
        <is>
          <t>Neu aus Fotos vom 21.10.2026. Preis geschätzt.</t>
        </is>
      </c>
    </row>
    <row r="684" ht="98.8" customHeight="1">
      <c r="A684" s="16" t="n"/>
      <c r="B684" s="16" t="inlineStr">
        <is>
          <t>NU05-23</t>
        </is>
      </c>
      <c r="C684" s="16" t="inlineStr">
        <is>
          <t>NU05</t>
        </is>
      </c>
      <c r="D684" s="16" t="inlineStr">
        <is>
          <t>Treppenaufgang</t>
        </is>
      </c>
      <c r="E684" s="16" t="inlineStr">
        <is>
          <t>Motivstanzer Herz und Blatt, 2 Stück</t>
        </is>
      </c>
      <c r="F684" s="17" t="n">
        <v>1</v>
      </c>
      <c r="G684" s="18" t="inlineStr">
        <is>
          <t>Zwei Motivstanzer: Herz (rosa) und Blätterzweig (grün).</t>
        </is>
      </c>
      <c r="H684" s="16" t="inlineStr">
        <is>
          <t>Verbrauchsmaterial</t>
        </is>
      </c>
      <c r="I684" s="16" t="n"/>
      <c r="J684" s="16" t="inlineStr">
        <is>
          <t>C</t>
        </is>
      </c>
      <c r="K684" s="16" t="inlineStr">
        <is>
          <t>Set</t>
        </is>
      </c>
      <c r="L684" s="19" t="n"/>
      <c r="M684" s="16" t="inlineStr">
        <is>
          <t>gebraucht</t>
        </is>
      </c>
      <c r="N684" s="17" t="n"/>
      <c r="O684" s="20">
        <f>F684-IF(N684="",0,N684)</f>
        <v/>
      </c>
      <c r="P684" s="19" t="inlineStr">
        <is>
          <t>ja</t>
        </is>
      </c>
      <c r="Q684" s="19" t="n"/>
      <c r="R684" s="21" t="n"/>
      <c r="S684" s="24" t="n">
        <v>6</v>
      </c>
      <c r="T684" s="19" t="inlineStr">
        <is>
          <t>Fix</t>
        </is>
      </c>
      <c r="U684" s="25" t="inlineStr">
        <is>
          <t>offen</t>
        </is>
      </c>
      <c r="V684" s="22">
        <f>O684*S684</f>
        <v/>
      </c>
      <c r="W684" s="16" t="inlineStr">
        <is>
          <t>nur Abholung</t>
        </is>
      </c>
      <c r="X684" s="16" t="inlineStr">
        <is>
          <t>F-825</t>
        </is>
      </c>
      <c r="Y684" s="19" t="inlineStr">
        <is>
          <t>nein</t>
        </is>
      </c>
      <c r="Z684" s="19" t="inlineStr">
        <is>
          <t>verfügbar</t>
        </is>
      </c>
      <c r="AA684" s="19" t="n"/>
      <c r="AB684" s="19" t="n"/>
      <c r="AC684" s="19" t="n"/>
      <c r="AD684" s="19" t="n"/>
      <c r="AE684" s="21" t="n"/>
      <c r="AF684" s="22">
        <f>IF(N684="","",N684*AE684)</f>
        <v/>
      </c>
      <c r="AG684" s="19" t="n"/>
      <c r="AH684" s="19" t="n"/>
      <c r="AI684" s="19" t="n"/>
      <c r="AJ684" s="19" t="n"/>
      <c r="AK684" s="19" t="n"/>
      <c r="AL684" s="19" t="n"/>
      <c r="AM684" s="18" t="inlineStr">
        <is>
          <t>Nur als Set.</t>
        </is>
      </c>
      <c r="AN684" s="23" t="inlineStr">
        <is>
          <t>Neu aus Fotos vom 21.10.2026. Preis geschätzt.</t>
        </is>
      </c>
    </row>
    <row r="685" ht="98.8" customHeight="1">
      <c r="A685" s="16" t="n"/>
      <c r="B685" s="16" t="inlineStr">
        <is>
          <t>NU05-24</t>
        </is>
      </c>
      <c r="C685" s="16" t="inlineStr">
        <is>
          <t>NU05</t>
        </is>
      </c>
      <c r="D685" s="16" t="inlineStr">
        <is>
          <t>Treppenaufgang</t>
        </is>
      </c>
      <c r="E685" s="16" t="inlineStr">
        <is>
          <t>Deckfarben-Blöcke sechseckig mit Nachfüllrollen</t>
        </is>
      </c>
      <c r="F685" s="17" t="n">
        <v>1</v>
      </c>
      <c r="G685" s="18" t="inlineStr">
        <is>
          <t>Große sechseckige Farbblöcke in Kunststoffschalen, dazu mehrere Rollen mit Nachfüll-Farbtabletten.</t>
        </is>
      </c>
      <c r="H685" s="16" t="inlineStr">
        <is>
          <t>Verbrauchsmaterial</t>
        </is>
      </c>
      <c r="I685" s="16" t="n"/>
      <c r="J685" s="16" t="inlineStr">
        <is>
          <t>C</t>
        </is>
      </c>
      <c r="K685" s="16" t="inlineStr">
        <is>
          <t>Konvolut</t>
        </is>
      </c>
      <c r="L685" s="19" t="n"/>
      <c r="M685" s="16" t="inlineStr">
        <is>
          <t>gebraucht</t>
        </is>
      </c>
      <c r="N685" s="17" t="n"/>
      <c r="O685" s="20">
        <f>F685-IF(N685="",0,N685)</f>
        <v/>
      </c>
      <c r="P685" s="19" t="inlineStr">
        <is>
          <t>ja</t>
        </is>
      </c>
      <c r="Q685" s="19" t="n"/>
      <c r="R685" s="21" t="n"/>
      <c r="S685" s="24" t="n">
        <v>12</v>
      </c>
      <c r="T685" s="19" t="inlineStr">
        <is>
          <t>Fix</t>
        </is>
      </c>
      <c r="U685" s="25" t="inlineStr">
        <is>
          <t>offen</t>
        </is>
      </c>
      <c r="V685" s="22">
        <f>O685*S685</f>
        <v/>
      </c>
      <c r="W685" s="16" t="inlineStr">
        <is>
          <t>nur Abholung</t>
        </is>
      </c>
      <c r="X685" s="16" t="inlineStr">
        <is>
          <t>F-826</t>
        </is>
      </c>
      <c r="Y685" s="19" t="inlineStr">
        <is>
          <t>nein</t>
        </is>
      </c>
      <c r="Z685" s="19" t="inlineStr">
        <is>
          <t>verfügbar</t>
        </is>
      </c>
      <c r="AA685" s="19" t="n"/>
      <c r="AB685" s="19" t="n"/>
      <c r="AC685" s="19" t="n"/>
      <c r="AD685" s="19" t="n"/>
      <c r="AE685" s="21" t="n"/>
      <c r="AF685" s="22">
        <f>IF(N685="","",N685*AE685)</f>
        <v/>
      </c>
      <c r="AG685" s="19" t="n"/>
      <c r="AH685" s="19" t="n"/>
      <c r="AI685" s="19" t="n"/>
      <c r="AJ685" s="19" t="n"/>
      <c r="AK685" s="19" t="n"/>
      <c r="AL685" s="19" t="n"/>
      <c r="AM685" s="18" t="inlineStr">
        <is>
          <t>Angebrochen. Nur als Konvolut.</t>
        </is>
      </c>
      <c r="AN685" s="23" t="inlineStr">
        <is>
          <t>Neu aus Fotos vom 21.10.2026. Preis geschätzt.</t>
        </is>
      </c>
    </row>
    <row r="686" ht="98.8" customHeight="1">
      <c r="A686" s="16" t="n"/>
      <c r="B686" s="16" t="inlineStr">
        <is>
          <t>NU05-25</t>
        </is>
      </c>
      <c r="C686" s="16" t="inlineStr">
        <is>
          <t>NU05</t>
        </is>
      </c>
      <c r="D686" s="16" t="inlineStr">
        <is>
          <t>Treppenaufgang</t>
        </is>
      </c>
      <c r="E686" s="16" t="inlineStr">
        <is>
          <t>Farbblöcke und Stoffmalfarben</t>
        </is>
      </c>
      <c r="F686" s="17" t="n">
        <v>1</v>
      </c>
      <c r="G686" s="18" t="inlineStr">
        <is>
          <t>Quadratische Farbblöcke in Schalen, Herlitz Schulmalfarben und kleine Gläser Javana Stoff- bzw. Seidenmalfarbe.</t>
        </is>
      </c>
      <c r="H686" s="16" t="inlineStr">
        <is>
          <t>Verbrauchsmaterial</t>
        </is>
      </c>
      <c r="I686" s="16" t="n"/>
      <c r="J686" s="16" t="inlineStr">
        <is>
          <t>C</t>
        </is>
      </c>
      <c r="K686" s="16" t="inlineStr">
        <is>
          <t>Konvolut</t>
        </is>
      </c>
      <c r="L686" s="19" t="n"/>
      <c r="M686" s="16" t="inlineStr">
        <is>
          <t>gebraucht</t>
        </is>
      </c>
      <c r="N686" s="17" t="n"/>
      <c r="O686" s="20">
        <f>F686-IF(N686="",0,N686)</f>
        <v/>
      </c>
      <c r="P686" s="19" t="inlineStr">
        <is>
          <t>ja</t>
        </is>
      </c>
      <c r="Q686" s="19" t="n"/>
      <c r="R686" s="21" t="n"/>
      <c r="S686" s="24" t="n">
        <v>12</v>
      </c>
      <c r="T686" s="19" t="inlineStr">
        <is>
          <t>Fix</t>
        </is>
      </c>
      <c r="U686" s="25" t="inlineStr">
        <is>
          <t>offen</t>
        </is>
      </c>
      <c r="V686" s="22">
        <f>O686*S686</f>
        <v/>
      </c>
      <c r="W686" s="16" t="inlineStr">
        <is>
          <t>nur Abholung</t>
        </is>
      </c>
      <c r="X686" s="16" t="inlineStr">
        <is>
          <t>F-827</t>
        </is>
      </c>
      <c r="Y686" s="19" t="inlineStr">
        <is>
          <t>nein</t>
        </is>
      </c>
      <c r="Z686" s="19" t="inlineStr">
        <is>
          <t>verfügbar</t>
        </is>
      </c>
      <c r="AA686" s="19" t="n"/>
      <c r="AB686" s="19" t="n"/>
      <c r="AC686" s="19" t="n"/>
      <c r="AD686" s="19" t="n"/>
      <c r="AE686" s="21" t="n"/>
      <c r="AF686" s="22">
        <f>IF(N686="","",N686*AE686)</f>
        <v/>
      </c>
      <c r="AG686" s="19" t="n"/>
      <c r="AH686" s="19" t="n"/>
      <c r="AI686" s="19" t="n"/>
      <c r="AJ686" s="19" t="n"/>
      <c r="AK686" s="19" t="n"/>
      <c r="AL686" s="19" t="n"/>
      <c r="AM686" s="18" t="inlineStr">
        <is>
          <t>Angebrochen. Nur als Konvolut.</t>
        </is>
      </c>
      <c r="AN686" s="23" t="inlineStr">
        <is>
          <t>Neu aus Fotos vom 21.10.2026. Preis geschätzt.</t>
        </is>
      </c>
    </row>
    <row r="687" ht="98.8" customHeight="1">
      <c r="A687" s="16" t="n"/>
      <c r="B687" s="16" t="inlineStr">
        <is>
          <t>NU05-27</t>
        </is>
      </c>
      <c r="C687" s="16" t="inlineStr">
        <is>
          <t>NU05</t>
        </is>
      </c>
      <c r="D687" s="16" t="inlineStr">
        <is>
          <t>Treppenaufgang</t>
        </is>
      </c>
      <c r="E687" s="16" t="inlineStr">
        <is>
          <t>Buntstifte in 10 farbigen Holzbechern</t>
        </is>
      </c>
      <c r="F687" s="17" t="n">
        <v>1</v>
      </c>
      <c r="G687" s="18" t="inlineStr">
        <is>
          <t>Dicke Buntstifte, nach Farben sortiert in zehn farbigen Holzbechern.</t>
        </is>
      </c>
      <c r="H687" s="16" t="inlineStr">
        <is>
          <t>Verbrauchsmaterial</t>
        </is>
      </c>
      <c r="I687" s="16" t="n"/>
      <c r="J687" s="16" t="inlineStr">
        <is>
          <t>C</t>
        </is>
      </c>
      <c r="K687" s="16" t="inlineStr">
        <is>
          <t>Set</t>
        </is>
      </c>
      <c r="L687" s="19" t="n"/>
      <c r="M687" s="16" t="inlineStr">
        <is>
          <t>gebraucht</t>
        </is>
      </c>
      <c r="N687" s="17" t="n"/>
      <c r="O687" s="20">
        <f>F687-IF(N687="",0,N687)</f>
        <v/>
      </c>
      <c r="P687" s="19" t="inlineStr">
        <is>
          <t>ja</t>
        </is>
      </c>
      <c r="Q687" s="19" t="n"/>
      <c r="R687" s="21" t="n"/>
      <c r="S687" s="24" t="n">
        <v>15</v>
      </c>
      <c r="T687" s="19" t="inlineStr">
        <is>
          <t>Fix</t>
        </is>
      </c>
      <c r="U687" s="25" t="inlineStr">
        <is>
          <t>offen</t>
        </is>
      </c>
      <c r="V687" s="22">
        <f>O687*S687</f>
        <v/>
      </c>
      <c r="W687" s="16" t="inlineStr">
        <is>
          <t>nur Abholung</t>
        </is>
      </c>
      <c r="X687" s="16" t="inlineStr">
        <is>
          <t>F-828</t>
        </is>
      </c>
      <c r="Y687" s="19" t="inlineStr">
        <is>
          <t>nein</t>
        </is>
      </c>
      <c r="Z687" s="19" t="inlineStr">
        <is>
          <t>verfügbar</t>
        </is>
      </c>
      <c r="AA687" s="19" t="n"/>
      <c r="AB687" s="19" t="n"/>
      <c r="AC687" s="19" t="n"/>
      <c r="AD687" s="19" t="n"/>
      <c r="AE687" s="21" t="n"/>
      <c r="AF687" s="22">
        <f>IF(N687="","",N687*AE687)</f>
        <v/>
      </c>
      <c r="AG687" s="19" t="n"/>
      <c r="AH687" s="19" t="n"/>
      <c r="AI687" s="19" t="n"/>
      <c r="AJ687" s="19" t="n"/>
      <c r="AK687" s="19" t="n"/>
      <c r="AL687" s="19" t="n"/>
      <c r="AM687" s="18" t="inlineStr">
        <is>
          <t>Nur als Set.</t>
        </is>
      </c>
      <c r="AN687" s="23" t="inlineStr">
        <is>
          <t>Neu aus Fotos vom 21.10.2026. Preis geschätzt.</t>
        </is>
      </c>
    </row>
    <row r="688" ht="98.8" customHeight="1">
      <c r="A688" s="16" t="n"/>
      <c r="B688" s="16" t="inlineStr">
        <is>
          <t>NU05-28</t>
        </is>
      </c>
      <c r="C688" s="16" t="inlineStr">
        <is>
          <t>NU05</t>
        </is>
      </c>
      <c r="D688" s="16" t="inlineStr">
        <is>
          <t>Treppenaufgang</t>
        </is>
      </c>
      <c r="E688" s="16" t="inlineStr">
        <is>
          <t>Buntstifte im Holzständer</t>
        </is>
      </c>
      <c r="F688" s="17" t="n">
        <v>1</v>
      </c>
      <c r="G688" s="18" t="inlineStr">
        <is>
          <t>Rund 50 Buntstifte in einem Holzständer mit Fächern.</t>
        </is>
      </c>
      <c r="H688" s="16" t="inlineStr">
        <is>
          <t>Verbrauchsmaterial</t>
        </is>
      </c>
      <c r="I688" s="16" t="n"/>
      <c r="J688" s="16" t="inlineStr">
        <is>
          <t>C</t>
        </is>
      </c>
      <c r="K688" s="16" t="inlineStr">
        <is>
          <t>Set</t>
        </is>
      </c>
      <c r="L688" s="19" t="n"/>
      <c r="M688" s="16" t="inlineStr">
        <is>
          <t>gebraucht</t>
        </is>
      </c>
      <c r="N688" s="17" t="n"/>
      <c r="O688" s="20">
        <f>F688-IF(N688="",0,N688)</f>
        <v/>
      </c>
      <c r="P688" s="19" t="inlineStr">
        <is>
          <t>ja</t>
        </is>
      </c>
      <c r="Q688" s="19" t="n"/>
      <c r="R688" s="21" t="n"/>
      <c r="S688" s="24" t="n">
        <v>8</v>
      </c>
      <c r="T688" s="19" t="inlineStr">
        <is>
          <t>Fix</t>
        </is>
      </c>
      <c r="U688" s="25" t="inlineStr">
        <is>
          <t>offen</t>
        </is>
      </c>
      <c r="V688" s="22">
        <f>O688*S688</f>
        <v/>
      </c>
      <c r="W688" s="16" t="inlineStr">
        <is>
          <t>nur Abholung</t>
        </is>
      </c>
      <c r="X688" s="16" t="inlineStr">
        <is>
          <t>F-829</t>
        </is>
      </c>
      <c r="Y688" s="19" t="inlineStr">
        <is>
          <t>nein</t>
        </is>
      </c>
      <c r="Z688" s="19" t="inlineStr">
        <is>
          <t>verfügbar</t>
        </is>
      </c>
      <c r="AA688" s="19" t="n"/>
      <c r="AB688" s="19" t="n"/>
      <c r="AC688" s="19" t="n"/>
      <c r="AD688" s="19" t="n"/>
      <c r="AE688" s="21" t="n"/>
      <c r="AF688" s="22">
        <f>IF(N688="","",N688*AE688)</f>
        <v/>
      </c>
      <c r="AG688" s="19" t="n"/>
      <c r="AH688" s="19" t="n"/>
      <c r="AI688" s="19" t="n"/>
      <c r="AJ688" s="19" t="n"/>
      <c r="AK688" s="19" t="n"/>
      <c r="AL688" s="19" t="n"/>
      <c r="AM688" s="18" t="inlineStr">
        <is>
          <t>Nur als Set.</t>
        </is>
      </c>
      <c r="AN688" s="23" t="inlineStr">
        <is>
          <t>Neu aus Fotos vom 21.10.2026. Preis geschätzt.</t>
        </is>
      </c>
    </row>
    <row r="689" ht="98.8" customHeight="1">
      <c r="A689" s="16" t="n"/>
      <c r="B689" s="16" t="inlineStr">
        <is>
          <t>NU05-29</t>
        </is>
      </c>
      <c r="C689" s="16" t="inlineStr">
        <is>
          <t>NU05</t>
        </is>
      </c>
      <c r="D689" s="16" t="inlineStr">
        <is>
          <t>Treppenaufgang</t>
        </is>
      </c>
      <c r="E689" s="16" t="inlineStr">
        <is>
          <t>Schaumstoff-Stempel und Tupfschwämme</t>
        </is>
      </c>
      <c r="F689" s="17" t="n">
        <v>1</v>
      </c>
      <c r="G689" s="18" t="inlineStr">
        <is>
          <t>Schaumstoff-Tupfschwämme in verschiedenen Größen in einer Box, dazu eine Packung O’color Schaumstoff-Stempel 35 mm.</t>
        </is>
      </c>
      <c r="H689" s="16" t="inlineStr">
        <is>
          <t>Verbrauchsmaterial</t>
        </is>
      </c>
      <c r="I689" s="16" t="n"/>
      <c r="J689" s="16" t="inlineStr">
        <is>
          <t>C</t>
        </is>
      </c>
      <c r="K689" s="16" t="inlineStr">
        <is>
          <t>Konvolut</t>
        </is>
      </c>
      <c r="L689" s="19" t="n"/>
      <c r="M689" s="16" t="inlineStr">
        <is>
          <t>gebraucht</t>
        </is>
      </c>
      <c r="N689" s="17" t="n"/>
      <c r="O689" s="20">
        <f>F689-IF(N689="",0,N689)</f>
        <v/>
      </c>
      <c r="P689" s="19" t="inlineStr">
        <is>
          <t>ja</t>
        </is>
      </c>
      <c r="Q689" s="19" t="n"/>
      <c r="R689" s="21" t="n"/>
      <c r="S689" s="24" t="n">
        <v>6</v>
      </c>
      <c r="T689" s="19" t="inlineStr">
        <is>
          <t>Fix</t>
        </is>
      </c>
      <c r="U689" s="25" t="inlineStr">
        <is>
          <t>offen</t>
        </is>
      </c>
      <c r="V689" s="22">
        <f>O689*S689</f>
        <v/>
      </c>
      <c r="W689" s="16" t="inlineStr">
        <is>
          <t>nur Abholung</t>
        </is>
      </c>
      <c r="X689" s="16" t="inlineStr">
        <is>
          <t>F-830</t>
        </is>
      </c>
      <c r="Y689" s="19" t="inlineStr">
        <is>
          <t>nein</t>
        </is>
      </c>
      <c r="Z689" s="19" t="inlineStr">
        <is>
          <t>verfügbar</t>
        </is>
      </c>
      <c r="AA689" s="19" t="n"/>
      <c r="AB689" s="19" t="n"/>
      <c r="AC689" s="19" t="n"/>
      <c r="AD689" s="19" t="n"/>
      <c r="AE689" s="21" t="n"/>
      <c r="AF689" s="22">
        <f>IF(N689="","",N689*AE689)</f>
        <v/>
      </c>
      <c r="AG689" s="19" t="n"/>
      <c r="AH689" s="19" t="n"/>
      <c r="AI689" s="19" t="n"/>
      <c r="AJ689" s="19" t="n"/>
      <c r="AK689" s="19" t="n"/>
      <c r="AL689" s="19" t="n"/>
      <c r="AM689" s="18" t="inlineStr">
        <is>
          <t>Box ist dabei.</t>
        </is>
      </c>
      <c r="AN689" s="23" t="inlineStr">
        <is>
          <t>Neu aus Fotos vom 21.10.2026. Preis geschätzt.</t>
        </is>
      </c>
    </row>
    <row r="690" ht="98.8" customHeight="1">
      <c r="A690" s="16" t="n"/>
      <c r="B690" s="16" t="inlineStr">
        <is>
          <t>NU05-30</t>
        </is>
      </c>
      <c r="C690" s="16" t="inlineStr">
        <is>
          <t>NU05</t>
        </is>
      </c>
      <c r="D690" s="16" t="inlineStr">
        <is>
          <t>Treppenaufgang</t>
        </is>
      </c>
      <c r="E690" s="16" t="inlineStr">
        <is>
          <t>Styroporkugeln und -kegel</t>
        </is>
      </c>
      <c r="F690" s="17" t="n">
        <v>1</v>
      </c>
      <c r="G690" s="18" t="inlineStr">
        <is>
          <t>Styroporkugeln und -kegel in verschiedenen Größen zum Basteln, in einer Kunststoffbox.</t>
        </is>
      </c>
      <c r="H690" s="16" t="inlineStr">
        <is>
          <t>Verbrauchsmaterial</t>
        </is>
      </c>
      <c r="I690" s="16" t="n"/>
      <c r="J690" s="16" t="inlineStr">
        <is>
          <t>C</t>
        </is>
      </c>
      <c r="K690" s="16" t="inlineStr">
        <is>
          <t>Konvolut</t>
        </is>
      </c>
      <c r="L690" s="19" t="n"/>
      <c r="M690" s="16" t="inlineStr">
        <is>
          <t>gut</t>
        </is>
      </c>
      <c r="N690" s="17" t="n"/>
      <c r="O690" s="20">
        <f>F690-IF(N690="",0,N690)</f>
        <v/>
      </c>
      <c r="P690" s="19" t="inlineStr">
        <is>
          <t>ja</t>
        </is>
      </c>
      <c r="Q690" s="19" t="n"/>
      <c r="R690" s="21" t="n"/>
      <c r="S690" s="24" t="n">
        <v>8</v>
      </c>
      <c r="T690" s="19" t="inlineStr">
        <is>
          <t>Fix</t>
        </is>
      </c>
      <c r="U690" s="25" t="inlineStr">
        <is>
          <t>offen</t>
        </is>
      </c>
      <c r="V690" s="22">
        <f>O690*S690</f>
        <v/>
      </c>
      <c r="W690" s="16" t="inlineStr">
        <is>
          <t>nur Abholung</t>
        </is>
      </c>
      <c r="X690" s="16" t="inlineStr">
        <is>
          <t>F-831</t>
        </is>
      </c>
      <c r="Y690" s="19" t="inlineStr">
        <is>
          <t>nein</t>
        </is>
      </c>
      <c r="Z690" s="19" t="inlineStr">
        <is>
          <t>verfügbar</t>
        </is>
      </c>
      <c r="AA690" s="19" t="n"/>
      <c r="AB690" s="19" t="n"/>
      <c r="AC690" s="19" t="n"/>
      <c r="AD690" s="19" t="n"/>
      <c r="AE690" s="21" t="n"/>
      <c r="AF690" s="22">
        <f>IF(N690="","",N690*AE690)</f>
        <v/>
      </c>
      <c r="AG690" s="19" t="n"/>
      <c r="AH690" s="19" t="n"/>
      <c r="AI690" s="19" t="n"/>
      <c r="AJ690" s="19" t="n"/>
      <c r="AK690" s="19" t="n"/>
      <c r="AL690" s="19" t="n"/>
      <c r="AM690" s="18" t="inlineStr">
        <is>
          <t>Box ist dabei.</t>
        </is>
      </c>
      <c r="AN690" s="23" t="inlineStr">
        <is>
          <t>Neu aus Fotos vom 21.10.2026. Preis geschätzt.</t>
        </is>
      </c>
    </row>
    <row r="691" ht="98.8" customHeight="1">
      <c r="A691" s="16" t="n"/>
      <c r="B691" s="16" t="inlineStr">
        <is>
          <t>NU05-31</t>
        </is>
      </c>
      <c r="C691" s="16" t="inlineStr">
        <is>
          <t>NU05</t>
        </is>
      </c>
      <c r="D691" s="16" t="inlineStr">
        <is>
          <t>Treppenaufgang</t>
        </is>
      </c>
      <c r="E691" s="16" t="inlineStr">
        <is>
          <t>Staedtler Modelliermasse, mehrere Packungen</t>
        </is>
      </c>
      <c r="F691" s="17" t="n">
        <v>1</v>
      </c>
      <c r="G691" s="18" t="inlineStr">
        <is>
          <t>Modelliermasse in verschiedenen Farben, teils angebrochen.</t>
        </is>
      </c>
      <c r="H691" s="16" t="inlineStr">
        <is>
          <t>Verbrauchsmaterial</t>
        </is>
      </c>
      <c r="I691" s="16" t="n"/>
      <c r="J691" s="16" t="inlineStr">
        <is>
          <t>C</t>
        </is>
      </c>
      <c r="K691" s="16" t="inlineStr">
        <is>
          <t>Konvolut</t>
        </is>
      </c>
      <c r="L691" s="19" t="n"/>
      <c r="M691" s="16" t="inlineStr">
        <is>
          <t>gebraucht</t>
        </is>
      </c>
      <c r="N691" s="17" t="n"/>
      <c r="O691" s="20">
        <f>F691-IF(N691="",0,N691)</f>
        <v/>
      </c>
      <c r="P691" s="19" t="inlineStr">
        <is>
          <t>ja</t>
        </is>
      </c>
      <c r="Q691" s="19" t="n"/>
      <c r="R691" s="21" t="n"/>
      <c r="S691" s="24" t="n">
        <v>12</v>
      </c>
      <c r="T691" s="19" t="inlineStr">
        <is>
          <t>Fix</t>
        </is>
      </c>
      <c r="U691" s="25" t="inlineStr">
        <is>
          <t>offen</t>
        </is>
      </c>
      <c r="V691" s="22">
        <f>O691*S691</f>
        <v/>
      </c>
      <c r="W691" s="16" t="inlineStr">
        <is>
          <t>nur Abholung</t>
        </is>
      </c>
      <c r="X691" s="16" t="inlineStr">
        <is>
          <t>F-832</t>
        </is>
      </c>
      <c r="Y691" s="19" t="inlineStr">
        <is>
          <t>nein</t>
        </is>
      </c>
      <c r="Z691" s="19" t="inlineStr">
        <is>
          <t>verfügbar</t>
        </is>
      </c>
      <c r="AA691" s="19" t="inlineStr">
        <is>
          <t>Staedtler</t>
        </is>
      </c>
      <c r="AB691" s="19" t="n"/>
      <c r="AC691" s="19" t="n"/>
      <c r="AD691" s="19" t="n"/>
      <c r="AE691" s="21" t="n"/>
      <c r="AF691" s="22">
        <f>IF(N691="","",N691*AE691)</f>
        <v/>
      </c>
      <c r="AG691" s="19" t="n"/>
      <c r="AH691" s="19" t="n"/>
      <c r="AI691" s="19" t="n"/>
      <c r="AJ691" s="19" t="n"/>
      <c r="AK691" s="19" t="n"/>
      <c r="AL691" s="19" t="n"/>
      <c r="AM691" s="18" t="inlineStr">
        <is>
          <t>Teilweise angebrochen.</t>
        </is>
      </c>
      <c r="AN691" s="23" t="inlineStr">
        <is>
          <t>Neu aus Fotos vom 21.10.2026. Preis geschätzt.</t>
        </is>
      </c>
    </row>
    <row r="692" ht="98.8" customHeight="1">
      <c r="A692" s="16" t="n"/>
      <c r="B692" s="16" t="inlineStr">
        <is>
          <t>NU05-32</t>
        </is>
      </c>
      <c r="C692" s="16" t="inlineStr">
        <is>
          <t>NU05</t>
        </is>
      </c>
      <c r="D692" s="16" t="inlineStr">
        <is>
          <t>Treppenaufgang</t>
        </is>
      </c>
      <c r="E692" s="16" t="inlineStr">
        <is>
          <t>Acryl- und Künstlerfarben in Tuben</t>
        </is>
      </c>
      <c r="F692" s="17" t="n">
        <v>1</v>
      </c>
      <c r="G692" s="18" t="inlineStr">
        <is>
          <t>Rund 25 Tuben und Flaschen Acryl-, Künstler- und Glitzerfarben, dazu Strukturpaste.</t>
        </is>
      </c>
      <c r="H692" s="16" t="inlineStr">
        <is>
          <t>Verbrauchsmaterial</t>
        </is>
      </c>
      <c r="I692" s="16" t="n"/>
      <c r="J692" s="16" t="inlineStr">
        <is>
          <t>C</t>
        </is>
      </c>
      <c r="K692" s="16" t="inlineStr">
        <is>
          <t>Konvolut</t>
        </is>
      </c>
      <c r="L692" s="19" t="n"/>
      <c r="M692" s="16" t="inlineStr">
        <is>
          <t>gebraucht</t>
        </is>
      </c>
      <c r="N692" s="17" t="n"/>
      <c r="O692" s="20">
        <f>F692-IF(N692="",0,N692)</f>
        <v/>
      </c>
      <c r="P692" s="19" t="inlineStr">
        <is>
          <t>ja</t>
        </is>
      </c>
      <c r="Q692" s="19" t="n"/>
      <c r="R692" s="21" t="n"/>
      <c r="S692" s="24" t="n">
        <v>12</v>
      </c>
      <c r="T692" s="19" t="inlineStr">
        <is>
          <t>Fix</t>
        </is>
      </c>
      <c r="U692" s="25" t="inlineStr">
        <is>
          <t>offen</t>
        </is>
      </c>
      <c r="V692" s="22">
        <f>O692*S692</f>
        <v/>
      </c>
      <c r="W692" s="16" t="inlineStr">
        <is>
          <t>nur Abholung</t>
        </is>
      </c>
      <c r="X692" s="16" t="inlineStr">
        <is>
          <t>F-833</t>
        </is>
      </c>
      <c r="Y692" s="19" t="inlineStr">
        <is>
          <t>nein</t>
        </is>
      </c>
      <c r="Z692" s="19" t="inlineStr">
        <is>
          <t>verfügbar</t>
        </is>
      </c>
      <c r="AA692" s="19" t="n"/>
      <c r="AB692" s="19" t="n"/>
      <c r="AC692" s="19" t="n"/>
      <c r="AD692" s="19" t="n"/>
      <c r="AE692" s="21" t="n"/>
      <c r="AF692" s="22">
        <f>IF(N692="","",N692*AE692)</f>
        <v/>
      </c>
      <c r="AG692" s="19" t="n"/>
      <c r="AH692" s="19" t="n"/>
      <c r="AI692" s="19" t="n"/>
      <c r="AJ692" s="19" t="n"/>
      <c r="AK692" s="19" t="n"/>
      <c r="AL692" s="19" t="n"/>
      <c r="AM692" s="18" t="inlineStr">
        <is>
          <t>Teilweise angebrochen.</t>
        </is>
      </c>
      <c r="AN692" s="23" t="inlineStr">
        <is>
          <t>Neu aus Fotos vom 21.10.2026. Preis geschätzt.</t>
        </is>
      </c>
    </row>
    <row r="693" ht="98.8" customHeight="1">
      <c r="A693" s="16" t="n"/>
      <c r="B693" s="16" t="inlineStr">
        <is>
          <t>NU05-33</t>
        </is>
      </c>
      <c r="C693" s="16" t="inlineStr">
        <is>
          <t>NU05</t>
        </is>
      </c>
      <c r="D693" s="16" t="inlineStr">
        <is>
          <t>Treppenaufgang</t>
        </is>
      </c>
      <c r="E693" s="16" t="inlineStr">
        <is>
          <t>Plakat- und Fingerfarben, 9 Flaschen</t>
        </is>
      </c>
      <c r="F693" s="17" t="n">
        <v>1</v>
      </c>
      <c r="G693" s="18" t="inlineStr">
        <is>
          <t>Große Flaschen Plakat- und Fingerfarbe in verschiedenen Farben.</t>
        </is>
      </c>
      <c r="H693" s="16" t="inlineStr">
        <is>
          <t>Verbrauchsmaterial</t>
        </is>
      </c>
      <c r="I693" s="16" t="n"/>
      <c r="J693" s="16" t="inlineStr">
        <is>
          <t>C</t>
        </is>
      </c>
      <c r="K693" s="16" t="inlineStr">
        <is>
          <t>Konvolut</t>
        </is>
      </c>
      <c r="L693" s="19" t="n"/>
      <c r="M693" s="16" t="inlineStr">
        <is>
          <t>gebraucht</t>
        </is>
      </c>
      <c r="N693" s="17" t="n"/>
      <c r="O693" s="20">
        <f>F693-IF(N693="",0,N693)</f>
        <v/>
      </c>
      <c r="P693" s="19" t="inlineStr">
        <is>
          <t>ja</t>
        </is>
      </c>
      <c r="Q693" s="19" t="n"/>
      <c r="R693" s="21" t="n"/>
      <c r="S693" s="24" t="n">
        <v>8</v>
      </c>
      <c r="T693" s="19" t="inlineStr">
        <is>
          <t>Fix</t>
        </is>
      </c>
      <c r="U693" s="25" t="inlineStr">
        <is>
          <t>offen</t>
        </is>
      </c>
      <c r="V693" s="22">
        <f>O693*S693</f>
        <v/>
      </c>
      <c r="W693" s="16" t="inlineStr">
        <is>
          <t>nur Abholung</t>
        </is>
      </c>
      <c r="X693" s="16" t="inlineStr">
        <is>
          <t>F-834</t>
        </is>
      </c>
      <c r="Y693" s="19" t="inlineStr">
        <is>
          <t>nein</t>
        </is>
      </c>
      <c r="Z693" s="19" t="inlineStr">
        <is>
          <t>verfügbar</t>
        </is>
      </c>
      <c r="AA693" s="19" t="n"/>
      <c r="AB693" s="19" t="n"/>
      <c r="AC693" s="19" t="n"/>
      <c r="AD693" s="19" t="n"/>
      <c r="AE693" s="21" t="n"/>
      <c r="AF693" s="22">
        <f>IF(N693="","",N693*AE693)</f>
        <v/>
      </c>
      <c r="AG693" s="19" t="n"/>
      <c r="AH693" s="19" t="n"/>
      <c r="AI693" s="19" t="n"/>
      <c r="AJ693" s="19" t="n"/>
      <c r="AK693" s="19" t="n"/>
      <c r="AL693" s="19" t="n"/>
      <c r="AM693" s="18" t="inlineStr">
        <is>
          <t>Angebrochen.</t>
        </is>
      </c>
      <c r="AN693" s="23" t="inlineStr">
        <is>
          <t>Neu aus Fotos vom 21.10.2026. Preis geschätzt.</t>
        </is>
      </c>
    </row>
    <row r="694" ht="98.8" customHeight="1">
      <c r="A694" s="16" t="n"/>
      <c r="B694" s="16" t="inlineStr">
        <is>
          <t>NU05-34</t>
        </is>
      </c>
      <c r="C694" s="16" t="inlineStr">
        <is>
          <t>NU05</t>
        </is>
      </c>
      <c r="D694" s="16" t="inlineStr">
        <is>
          <t>Treppenaufgang</t>
        </is>
      </c>
      <c r="E694" s="16" t="inlineStr">
        <is>
          <t>Acrylfarbe Triton, 6 Dosen</t>
        </is>
      </c>
      <c r="F694" s="17" t="n">
        <v>1</v>
      </c>
      <c r="G694" s="18" t="inlineStr">
        <is>
          <t>Große Dosen Acrylfarbe in verschiedenen Farben.</t>
        </is>
      </c>
      <c r="H694" s="16" t="inlineStr">
        <is>
          <t>Verbrauchsmaterial</t>
        </is>
      </c>
      <c r="I694" s="16" t="n"/>
      <c r="J694" s="16" t="inlineStr">
        <is>
          <t>C</t>
        </is>
      </c>
      <c r="K694" s="16" t="inlineStr">
        <is>
          <t>Konvolut</t>
        </is>
      </c>
      <c r="L694" s="19" t="n"/>
      <c r="M694" s="16" t="inlineStr">
        <is>
          <t>gebraucht</t>
        </is>
      </c>
      <c r="N694" s="17" t="n"/>
      <c r="O694" s="20">
        <f>F694-IF(N694="",0,N694)</f>
        <v/>
      </c>
      <c r="P694" s="19" t="inlineStr">
        <is>
          <t>ja</t>
        </is>
      </c>
      <c r="Q694" s="19" t="n"/>
      <c r="R694" s="21" t="n"/>
      <c r="S694" s="24" t="n">
        <v>10</v>
      </c>
      <c r="T694" s="19" t="inlineStr">
        <is>
          <t>Fix</t>
        </is>
      </c>
      <c r="U694" s="25" t="inlineStr">
        <is>
          <t>offen</t>
        </is>
      </c>
      <c r="V694" s="22">
        <f>O694*S694</f>
        <v/>
      </c>
      <c r="W694" s="16" t="inlineStr">
        <is>
          <t>nur Abholung</t>
        </is>
      </c>
      <c r="X694" s="16" t="inlineStr">
        <is>
          <t>F-835</t>
        </is>
      </c>
      <c r="Y694" s="19" t="inlineStr">
        <is>
          <t>nein</t>
        </is>
      </c>
      <c r="Z694" s="19" t="inlineStr">
        <is>
          <t>verfügbar</t>
        </is>
      </c>
      <c r="AA694" s="19" t="n"/>
      <c r="AB694" s="19" t="n"/>
      <c r="AC694" s="19" t="n"/>
      <c r="AD694" s="19" t="n"/>
      <c r="AE694" s="21" t="n"/>
      <c r="AF694" s="22">
        <f>IF(N694="","",N694*AE694)</f>
        <v/>
      </c>
      <c r="AG694" s="19" t="n"/>
      <c r="AH694" s="19" t="n"/>
      <c r="AI694" s="19" t="n"/>
      <c r="AJ694" s="19" t="n"/>
      <c r="AK694" s="19" t="n"/>
      <c r="AL694" s="19" t="n"/>
      <c r="AM694" s="18" t="inlineStr">
        <is>
          <t>Angebrochen.</t>
        </is>
      </c>
      <c r="AN694" s="23" t="inlineStr">
        <is>
          <t>Neu aus Fotos vom 21.10.2026. Preis geschätzt.</t>
        </is>
      </c>
    </row>
    <row r="695" ht="98.8" customHeight="1">
      <c r="A695" s="16" t="n"/>
      <c r="B695" s="16" t="inlineStr">
        <is>
          <t>NU05-35</t>
        </is>
      </c>
      <c r="C695" s="16" t="inlineStr">
        <is>
          <t>NU05</t>
        </is>
      </c>
      <c r="D695" s="16" t="inlineStr">
        <is>
          <t>Treppenaufgang</t>
        </is>
      </c>
      <c r="E695" s="16" t="inlineStr">
        <is>
          <t>Malzubehör: Schulmalfarben, Schwammpinsel, Musterwalzen</t>
        </is>
      </c>
      <c r="F695" s="17" t="n">
        <v>1</v>
      </c>
      <c r="G695" s="18" t="inlineStr">
        <is>
          <t>Schulmalfarben in Flaschen, Schwammpinsel, Musterwalzen, Malkasten und Mischpalette.</t>
        </is>
      </c>
      <c r="H695" s="16" t="inlineStr">
        <is>
          <t>Verbrauchsmaterial</t>
        </is>
      </c>
      <c r="I695" s="16" t="n"/>
      <c r="J695" s="16" t="inlineStr">
        <is>
          <t>C</t>
        </is>
      </c>
      <c r="K695" s="16" t="inlineStr">
        <is>
          <t>Konvolut</t>
        </is>
      </c>
      <c r="L695" s="19" t="n"/>
      <c r="M695" s="16" t="inlineStr">
        <is>
          <t>gebraucht</t>
        </is>
      </c>
      <c r="N695" s="17" t="n"/>
      <c r="O695" s="20">
        <f>F695-IF(N695="",0,N695)</f>
        <v/>
      </c>
      <c r="P695" s="19" t="inlineStr">
        <is>
          <t>ja</t>
        </is>
      </c>
      <c r="Q695" s="19" t="n"/>
      <c r="R695" s="21" t="n"/>
      <c r="S695" s="24" t="n">
        <v>8</v>
      </c>
      <c r="T695" s="19" t="inlineStr">
        <is>
          <t>Fix</t>
        </is>
      </c>
      <c r="U695" s="25" t="inlineStr">
        <is>
          <t>offen</t>
        </is>
      </c>
      <c r="V695" s="22">
        <f>O695*S695</f>
        <v/>
      </c>
      <c r="W695" s="16" t="inlineStr">
        <is>
          <t>nur Abholung</t>
        </is>
      </c>
      <c r="X695" s="16" t="inlineStr">
        <is>
          <t>F-836</t>
        </is>
      </c>
      <c r="Y695" s="19" t="inlineStr">
        <is>
          <t>nein</t>
        </is>
      </c>
      <c r="Z695" s="19" t="inlineStr">
        <is>
          <t>verfügbar</t>
        </is>
      </c>
      <c r="AA695" s="19" t="n"/>
      <c r="AB695" s="19" t="n"/>
      <c r="AC695" s="19" t="n"/>
      <c r="AD695" s="19" t="n"/>
      <c r="AE695" s="21" t="n"/>
      <c r="AF695" s="22">
        <f>IF(N695="","",N695*AE695)</f>
        <v/>
      </c>
      <c r="AG695" s="19" t="n"/>
      <c r="AH695" s="19" t="n"/>
      <c r="AI695" s="19" t="n"/>
      <c r="AJ695" s="19" t="n"/>
      <c r="AK695" s="19" t="n"/>
      <c r="AL695" s="19" t="n"/>
      <c r="AM695" s="18" t="inlineStr">
        <is>
          <t>Angebrochen. Nur als Konvolut.</t>
        </is>
      </c>
      <c r="AN695" s="23" t="inlineStr">
        <is>
          <t>Neu aus Fotos vom 21.10.2026. Preis geschätzt.</t>
        </is>
      </c>
    </row>
    <row r="696" ht="98.8" customHeight="1">
      <c r="A696" s="16" t="n"/>
      <c r="B696" s="16" t="inlineStr">
        <is>
          <t>NU05-36</t>
        </is>
      </c>
      <c r="C696" s="16" t="inlineStr">
        <is>
          <t>NU05</t>
        </is>
      </c>
      <c r="D696" s="16" t="inlineStr">
        <is>
          <t>Treppenaufgang</t>
        </is>
      </c>
      <c r="E696" s="16" t="inlineStr">
        <is>
          <t>Bastelkarton rot, Packung</t>
        </is>
      </c>
      <c r="F696" s="17" t="n">
        <v>1</v>
      </c>
      <c r="G696" s="18" t="inlineStr">
        <is>
          <t>Packung roter Bastel- bzw. Fotokarton, eingeschweißt, im Karton.</t>
        </is>
      </c>
      <c r="H696" s="16" t="inlineStr">
        <is>
          <t>Verbrauchsmaterial</t>
        </is>
      </c>
      <c r="I696" s="16" t="n"/>
      <c r="J696" s="16" t="inlineStr">
        <is>
          <t>C</t>
        </is>
      </c>
      <c r="K696" s="16" t="inlineStr">
        <is>
          <t>Konvolut</t>
        </is>
      </c>
      <c r="L696" s="19" t="n"/>
      <c r="M696" s="16" t="inlineStr">
        <is>
          <t>neuwertig</t>
        </is>
      </c>
      <c r="N696" s="17" t="n"/>
      <c r="O696" s="20">
        <f>F696-IF(N696="",0,N696)</f>
        <v/>
      </c>
      <c r="P696" s="19" t="inlineStr">
        <is>
          <t>ja</t>
        </is>
      </c>
      <c r="Q696" s="19" t="n"/>
      <c r="R696" s="21" t="n"/>
      <c r="S696" s="24" t="n">
        <v>6</v>
      </c>
      <c r="T696" s="19" t="inlineStr">
        <is>
          <t>Fix</t>
        </is>
      </c>
      <c r="U696" s="25" t="inlineStr">
        <is>
          <t>offen</t>
        </is>
      </c>
      <c r="V696" s="22">
        <f>O696*S696</f>
        <v/>
      </c>
      <c r="W696" s="16" t="inlineStr">
        <is>
          <t>nur Abholung</t>
        </is>
      </c>
      <c r="X696" s="16" t="inlineStr">
        <is>
          <t>F-839</t>
        </is>
      </c>
      <c r="Y696" s="19" t="inlineStr">
        <is>
          <t>nein</t>
        </is>
      </c>
      <c r="Z696" s="19" t="inlineStr">
        <is>
          <t>verfügbar</t>
        </is>
      </c>
      <c r="AA696" s="19" t="n"/>
      <c r="AB696" s="19" t="n"/>
      <c r="AC696" s="19" t="n"/>
      <c r="AD696" s="19" t="n"/>
      <c r="AE696" s="21" t="n"/>
      <c r="AF696" s="22">
        <f>IF(N696="","",N696*AE696)</f>
        <v/>
      </c>
      <c r="AG696" s="19" t="n"/>
      <c r="AH696" s="19" t="n"/>
      <c r="AI696" s="19" t="n"/>
      <c r="AJ696" s="19" t="n"/>
      <c r="AK696" s="19" t="n"/>
      <c r="AL696" s="19" t="n"/>
      <c r="AM696" s="18" t="n"/>
      <c r="AN696" s="23" t="inlineStr">
        <is>
          <t>Neu aus Fotos vom 21.10.2026. Preis geschätzt.</t>
        </is>
      </c>
    </row>
    <row r="697" ht="98.8" customHeight="1">
      <c r="A697" s="16" t="n"/>
      <c r="B697" s="16" t="inlineStr">
        <is>
          <t>NU05-37</t>
        </is>
      </c>
      <c r="C697" s="16" t="inlineStr">
        <is>
          <t>NU05</t>
        </is>
      </c>
      <c r="D697" s="16" t="inlineStr">
        <is>
          <t>Treppenaufgang</t>
        </is>
      </c>
      <c r="E697" s="16" t="inlineStr">
        <is>
          <t>Karten mit Passepartout-Ausschnitt, blau und schwarz</t>
        </is>
      </c>
      <c r="F697" s="17" t="n">
        <v>1</v>
      </c>
      <c r="G697" s="18" t="inlineStr">
        <is>
          <t>Karton mit Klappkarten in Blau und Schwarz mit hellem Einleger.</t>
        </is>
      </c>
      <c r="H697" s="16" t="inlineStr">
        <is>
          <t>Verbrauchsmaterial</t>
        </is>
      </c>
      <c r="I697" s="16" t="n"/>
      <c r="J697" s="16" t="inlineStr">
        <is>
          <t>C</t>
        </is>
      </c>
      <c r="K697" s="16" t="inlineStr">
        <is>
          <t>Konvolut</t>
        </is>
      </c>
      <c r="L697" s="19" t="n"/>
      <c r="M697" s="16" t="inlineStr">
        <is>
          <t>neuwertig</t>
        </is>
      </c>
      <c r="N697" s="17" t="n"/>
      <c r="O697" s="20">
        <f>F697-IF(N697="",0,N697)</f>
        <v/>
      </c>
      <c r="P697" s="19" t="inlineStr">
        <is>
          <t>ja</t>
        </is>
      </c>
      <c r="Q697" s="19" t="n"/>
      <c r="R697" s="21" t="n"/>
      <c r="S697" s="24" t="n">
        <v>8</v>
      </c>
      <c r="T697" s="19" t="inlineStr">
        <is>
          <t>Fix</t>
        </is>
      </c>
      <c r="U697" s="25" t="inlineStr">
        <is>
          <t>offen</t>
        </is>
      </c>
      <c r="V697" s="22">
        <f>O697*S697</f>
        <v/>
      </c>
      <c r="W697" s="16" t="inlineStr">
        <is>
          <t>nur Abholung</t>
        </is>
      </c>
      <c r="X697" s="16" t="inlineStr">
        <is>
          <t>F-841</t>
        </is>
      </c>
      <c r="Y697" s="19" t="inlineStr">
        <is>
          <t>nein</t>
        </is>
      </c>
      <c r="Z697" s="19" t="inlineStr">
        <is>
          <t>verfügbar</t>
        </is>
      </c>
      <c r="AA697" s="19" t="n"/>
      <c r="AB697" s="19" t="n"/>
      <c r="AC697" s="19" t="n"/>
      <c r="AD697" s="19" t="n"/>
      <c r="AE697" s="21" t="n"/>
      <c r="AF697" s="22">
        <f>IF(N697="","",N697*AE697)</f>
        <v/>
      </c>
      <c r="AG697" s="19" t="n"/>
      <c r="AH697" s="19" t="n"/>
      <c r="AI697" s="19" t="n"/>
      <c r="AJ697" s="19" t="n"/>
      <c r="AK697" s="19" t="n"/>
      <c r="AL697" s="19" t="n"/>
      <c r="AM697" s="18" t="inlineStr">
        <is>
          <t>Menge bitte im Karton nachsehen.</t>
        </is>
      </c>
      <c r="AN697" s="23" t="inlineStr">
        <is>
          <t>Neu aus Fotos vom 21.10.2026. Preis geschätzt.</t>
        </is>
      </c>
    </row>
    <row r="698" ht="98.8" customHeight="1">
      <c r="A698" s="16" t="n"/>
      <c r="B698" s="16" t="inlineStr">
        <is>
          <t>NU05-39</t>
        </is>
      </c>
      <c r="C698" s="16" t="inlineStr">
        <is>
          <t>NU05</t>
        </is>
      </c>
      <c r="D698" s="16" t="inlineStr">
        <is>
          <t>Treppenaufgang</t>
        </is>
      </c>
      <c r="E698" s="16" t="inlineStr">
        <is>
          <t>Einstern-Hefte (Cornelsen)</t>
        </is>
      </c>
      <c r="F698" s="17" t="n">
        <v>1</v>
      </c>
      <c r="G698" s="18" t="inlineStr">
        <is>
          <t>Lern- und Übungshefte „Einstern“ und „Einsterns Schwester“ für die Grundschule.</t>
        </is>
      </c>
      <c r="H698" s="16" t="inlineStr">
        <is>
          <t>Spielzeug</t>
        </is>
      </c>
      <c r="I698" s="16" t="n"/>
      <c r="J698" s="16" t="inlineStr">
        <is>
          <t>C</t>
        </is>
      </c>
      <c r="K698" s="16" t="inlineStr">
        <is>
          <t>Konvolut</t>
        </is>
      </c>
      <c r="L698" s="19" t="n"/>
      <c r="M698" s="16" t="inlineStr">
        <is>
          <t>gebraucht</t>
        </is>
      </c>
      <c r="N698" s="17" t="n"/>
      <c r="O698" s="20">
        <f>F698-IF(N698="",0,N698)</f>
        <v/>
      </c>
      <c r="P698" s="19" t="inlineStr">
        <is>
          <t>ja</t>
        </is>
      </c>
      <c r="Q698" s="19" t="n"/>
      <c r="R698" s="21" t="n"/>
      <c r="S698" s="24" t="n">
        <v>5</v>
      </c>
      <c r="T698" s="19" t="inlineStr">
        <is>
          <t>Fix</t>
        </is>
      </c>
      <c r="U698" s="25" t="inlineStr">
        <is>
          <t>offen</t>
        </is>
      </c>
      <c r="V698" s="22">
        <f>O698*S698</f>
        <v/>
      </c>
      <c r="W698" s="16" t="inlineStr">
        <is>
          <t>nur Abholung</t>
        </is>
      </c>
      <c r="X698" s="16" t="inlineStr">
        <is>
          <t>F-854</t>
        </is>
      </c>
      <c r="Y698" s="19" t="inlineStr">
        <is>
          <t>nein</t>
        </is>
      </c>
      <c r="Z698" s="19" t="inlineStr">
        <is>
          <t>verfügbar</t>
        </is>
      </c>
      <c r="AA698" s="19" t="n"/>
      <c r="AB698" s="19" t="n"/>
      <c r="AC698" s="19" t="n"/>
      <c r="AD698" s="19" t="n"/>
      <c r="AE698" s="21" t="n"/>
      <c r="AF698" s="22">
        <f>IF(N698="","",N698*AE698)</f>
        <v/>
      </c>
      <c r="AG698" s="19" t="n"/>
      <c r="AH698" s="19" t="n"/>
      <c r="AI698" s="19" t="n"/>
      <c r="AJ698" s="19" t="n"/>
      <c r="AK698" s="19" t="n"/>
      <c r="AL698" s="19" t="n"/>
      <c r="AM698" s="18" t="n"/>
      <c r="AN698" s="23" t="inlineStr">
        <is>
          <t>Neu aus Fotos vom 21.10.2026. Preis geschätzt.</t>
        </is>
      </c>
    </row>
    <row r="699" ht="98.8" customHeight="1">
      <c r="A699" s="16" t="n"/>
      <c r="B699" s="16" t="inlineStr">
        <is>
          <t>NU05-40</t>
        </is>
      </c>
      <c r="C699" s="16" t="inlineStr">
        <is>
          <t>NU05</t>
        </is>
      </c>
      <c r="D699" s="16" t="inlineStr">
        <is>
          <t>Treppenaufgang</t>
        </is>
      </c>
      <c r="E699" s="16" t="inlineStr">
        <is>
          <t>Lernhefte Vorschule, 5 Stück</t>
        </is>
      </c>
      <c r="F699" s="17" t="n">
        <v>1</v>
      </c>
      <c r="G699" s="18" t="inlineStr">
        <is>
          <t>Übungshefte zur Vorschule: Lernspaß, Lernspiele zum Schulstart u. a.</t>
        </is>
      </c>
      <c r="H699" s="16" t="inlineStr">
        <is>
          <t>Spielzeug</t>
        </is>
      </c>
      <c r="I699" s="16" t="n"/>
      <c r="J699" s="16" t="inlineStr">
        <is>
          <t>C</t>
        </is>
      </c>
      <c r="K699" s="16" t="inlineStr">
        <is>
          <t>Konvolut</t>
        </is>
      </c>
      <c r="L699" s="19" t="n"/>
      <c r="M699" s="16" t="inlineStr">
        <is>
          <t>gebraucht</t>
        </is>
      </c>
      <c r="N699" s="17" t="n"/>
      <c r="O699" s="20">
        <f>F699-IF(N699="",0,N699)</f>
        <v/>
      </c>
      <c r="P699" s="19" t="inlineStr">
        <is>
          <t>ja</t>
        </is>
      </c>
      <c r="Q699" s="19" t="n"/>
      <c r="R699" s="21" t="n"/>
      <c r="S699" s="24" t="n">
        <v>5</v>
      </c>
      <c r="T699" s="19" t="inlineStr">
        <is>
          <t>Fix</t>
        </is>
      </c>
      <c r="U699" s="25" t="inlineStr">
        <is>
          <t>offen</t>
        </is>
      </c>
      <c r="V699" s="22">
        <f>O699*S699</f>
        <v/>
      </c>
      <c r="W699" s="16" t="inlineStr">
        <is>
          <t>nur Abholung</t>
        </is>
      </c>
      <c r="X699" s="16" t="inlineStr">
        <is>
          <t>F-855</t>
        </is>
      </c>
      <c r="Y699" s="19" t="inlineStr">
        <is>
          <t>nein</t>
        </is>
      </c>
      <c r="Z699" s="19" t="inlineStr">
        <is>
          <t>verfügbar</t>
        </is>
      </c>
      <c r="AA699" s="19" t="n"/>
      <c r="AB699" s="19" t="n"/>
      <c r="AC699" s="19" t="n"/>
      <c r="AD699" s="19" t="n"/>
      <c r="AE699" s="21" t="n"/>
      <c r="AF699" s="22">
        <f>IF(N699="","",N699*AE699)</f>
        <v/>
      </c>
      <c r="AG699" s="19" t="n"/>
      <c r="AH699" s="19" t="n"/>
      <c r="AI699" s="19" t="n"/>
      <c r="AJ699" s="19" t="n"/>
      <c r="AK699" s="19" t="n"/>
      <c r="AL699" s="19" t="n"/>
      <c r="AM699" s="18" t="n"/>
      <c r="AN699" s="23" t="inlineStr">
        <is>
          <t>Neu aus Fotos vom 21.10.2026. Preis geschätzt.</t>
        </is>
      </c>
    </row>
    <row r="700" ht="98.8" customHeight="1">
      <c r="A700" s="16" t="n"/>
      <c r="B700" s="16" t="inlineStr">
        <is>
          <t>NU05-41</t>
        </is>
      </c>
      <c r="C700" s="16" t="inlineStr">
        <is>
          <t>NU05</t>
        </is>
      </c>
      <c r="D700" s="16" t="inlineStr">
        <is>
          <t>Treppenaufgang</t>
        </is>
      </c>
      <c r="E700" s="16" t="inlineStr">
        <is>
          <t>Sammelmappen, mehrere Packungen</t>
        </is>
      </c>
      <c r="F700" s="17" t="n">
        <v>1</v>
      </c>
      <c r="G700" s="18" t="inlineStr">
        <is>
          <t>Sammelmappen mit Buntstift-Motiv, eingeschweißt.</t>
        </is>
      </c>
      <c r="H700" s="16" t="inlineStr">
        <is>
          <t>Verbrauchsmaterial</t>
        </is>
      </c>
      <c r="I700" s="16" t="n"/>
      <c r="J700" s="16" t="inlineStr">
        <is>
          <t>C</t>
        </is>
      </c>
      <c r="K700" s="16" t="inlineStr">
        <is>
          <t>Konvolut</t>
        </is>
      </c>
      <c r="L700" s="19" t="n"/>
      <c r="M700" s="16" t="inlineStr">
        <is>
          <t>neuwertig</t>
        </is>
      </c>
      <c r="N700" s="17" t="n"/>
      <c r="O700" s="20">
        <f>F700-IF(N700="",0,N700)</f>
        <v/>
      </c>
      <c r="P700" s="19" t="inlineStr">
        <is>
          <t>ja</t>
        </is>
      </c>
      <c r="Q700" s="19" t="n"/>
      <c r="R700" s="21" t="n"/>
      <c r="S700" s="24" t="n">
        <v>8</v>
      </c>
      <c r="T700" s="19" t="inlineStr">
        <is>
          <t>Fix</t>
        </is>
      </c>
      <c r="U700" s="25" t="inlineStr">
        <is>
          <t>offen</t>
        </is>
      </c>
      <c r="V700" s="22">
        <f>O700*S700</f>
        <v/>
      </c>
      <c r="W700" s="16" t="inlineStr">
        <is>
          <t>nur Abholung</t>
        </is>
      </c>
      <c r="X700" s="16" t="inlineStr">
        <is>
          <t>F-856</t>
        </is>
      </c>
      <c r="Y700" s="19" t="inlineStr">
        <is>
          <t>nein</t>
        </is>
      </c>
      <c r="Z700" s="19" t="inlineStr">
        <is>
          <t>verfügbar</t>
        </is>
      </c>
      <c r="AA700" s="19" t="n"/>
      <c r="AB700" s="19" t="n"/>
      <c r="AC700" s="19" t="n"/>
      <c r="AD700" s="19" t="n"/>
      <c r="AE700" s="21" t="n"/>
      <c r="AF700" s="22">
        <f>IF(N700="","",N700*AE700)</f>
        <v/>
      </c>
      <c r="AG700" s="19" t="n"/>
      <c r="AH700" s="19" t="n"/>
      <c r="AI700" s="19" t="n"/>
      <c r="AJ700" s="19" t="n"/>
      <c r="AK700" s="19" t="n"/>
      <c r="AL700" s="19" t="n"/>
      <c r="AM700" s="18" t="inlineStr">
        <is>
          <t>Menge bitte nachzählen.</t>
        </is>
      </c>
      <c r="AN700" s="23" t="inlineStr">
        <is>
          <t>Neu aus Fotos vom 21.10.2026. Preis geschätzt.</t>
        </is>
      </c>
    </row>
    <row r="701" ht="98.8" customHeight="1">
      <c r="A701" s="16" t="n"/>
      <c r="B701" s="16" t="inlineStr">
        <is>
          <t>NU05-42</t>
        </is>
      </c>
      <c r="C701" s="16" t="inlineStr">
        <is>
          <t>NU05</t>
        </is>
      </c>
      <c r="D701" s="16" t="inlineStr">
        <is>
          <t>Treppenaufgang</t>
        </is>
      </c>
      <c r="E701" s="16" t="inlineStr">
        <is>
          <t>Vorschulhefte, ca. 10 Stück</t>
        </is>
      </c>
      <c r="F701" s="17" t="n">
        <v>1</v>
      </c>
      <c r="G701" s="18" t="inlineStr">
        <is>
          <t>Vorschul- und Übungshefte: Erste Zahlen, Erstes Lesen, Rund ums ABC, Zahlen-Spiele u. a.</t>
        </is>
      </c>
      <c r="H701" s="16" t="inlineStr">
        <is>
          <t>Spielzeug</t>
        </is>
      </c>
      <c r="I701" s="16" t="n"/>
      <c r="J701" s="16" t="inlineStr">
        <is>
          <t>C</t>
        </is>
      </c>
      <c r="K701" s="16" t="inlineStr">
        <is>
          <t>Konvolut</t>
        </is>
      </c>
      <c r="L701" s="19" t="n"/>
      <c r="M701" s="16" t="inlineStr">
        <is>
          <t>gebraucht</t>
        </is>
      </c>
      <c r="N701" s="17" t="n"/>
      <c r="O701" s="20">
        <f>F701-IF(N701="",0,N701)</f>
        <v/>
      </c>
      <c r="P701" s="19" t="inlineStr">
        <is>
          <t>ja</t>
        </is>
      </c>
      <c r="Q701" s="19" t="n"/>
      <c r="R701" s="21" t="n"/>
      <c r="S701" s="24" t="n">
        <v>8</v>
      </c>
      <c r="T701" s="19" t="inlineStr">
        <is>
          <t>Fix</t>
        </is>
      </c>
      <c r="U701" s="25" t="inlineStr">
        <is>
          <t>offen</t>
        </is>
      </c>
      <c r="V701" s="22">
        <f>O701*S701</f>
        <v/>
      </c>
      <c r="W701" s="16" t="inlineStr">
        <is>
          <t>nur Abholung</t>
        </is>
      </c>
      <c r="X701" s="16" t="inlineStr">
        <is>
          <t>F-857</t>
        </is>
      </c>
      <c r="Y701" s="19" t="inlineStr">
        <is>
          <t>nein</t>
        </is>
      </c>
      <c r="Z701" s="19" t="inlineStr">
        <is>
          <t>verfügbar</t>
        </is>
      </c>
      <c r="AA701" s="19" t="n"/>
      <c r="AB701" s="19" t="n"/>
      <c r="AC701" s="19" t="n"/>
      <c r="AD701" s="19" t="n"/>
      <c r="AE701" s="21" t="n"/>
      <c r="AF701" s="22">
        <f>IF(N701="","",N701*AE701)</f>
        <v/>
      </c>
      <c r="AG701" s="19" t="n"/>
      <c r="AH701" s="19" t="n"/>
      <c r="AI701" s="19" t="n"/>
      <c r="AJ701" s="19" t="n"/>
      <c r="AK701" s="19" t="n"/>
      <c r="AL701" s="19" t="n"/>
      <c r="AM701" s="18" t="n"/>
      <c r="AN701" s="23" t="inlineStr">
        <is>
          <t>Neu aus Fotos vom 21.10.2026. Preis geschätzt.</t>
        </is>
      </c>
    </row>
    <row r="702" ht="98.8" customHeight="1">
      <c r="A702" s="16" t="n"/>
      <c r="B702" s="16" t="inlineStr">
        <is>
          <t>NU05-43</t>
        </is>
      </c>
      <c r="C702" s="16" t="inlineStr">
        <is>
          <t>NU05</t>
        </is>
      </c>
      <c r="D702" s="16" t="inlineStr">
        <is>
          <t>Treppenaufgang</t>
        </is>
      </c>
      <c r="E702" s="16" t="inlineStr">
        <is>
          <t>Lernspiel-Kästen Uhrzeit und Rechnen</t>
        </is>
      </c>
      <c r="F702" s="17" t="n">
        <v>1</v>
      </c>
      <c r="G702" s="18" t="inlineStr">
        <is>
          <t>Holzkasten mit Lernuhren und Rechentafeln, dazu ein Sortierkasten mit Zählmaterial.</t>
        </is>
      </c>
      <c r="H702" s="16" t="inlineStr">
        <is>
          <t>Spielzeug</t>
        </is>
      </c>
      <c r="I702" s="16" t="n"/>
      <c r="J702" s="16" t="inlineStr">
        <is>
          <t>C</t>
        </is>
      </c>
      <c r="K702" s="16" t="inlineStr">
        <is>
          <t>Set</t>
        </is>
      </c>
      <c r="L702" s="19" t="n"/>
      <c r="M702" s="16" t="inlineStr">
        <is>
          <t>gebraucht</t>
        </is>
      </c>
      <c r="N702" s="17" t="n"/>
      <c r="O702" s="20">
        <f>F702-IF(N702="",0,N702)</f>
        <v/>
      </c>
      <c r="P702" s="19" t="inlineStr">
        <is>
          <t>ja</t>
        </is>
      </c>
      <c r="Q702" s="19" t="n"/>
      <c r="R702" s="21" t="n"/>
      <c r="S702" s="24" t="n">
        <v>15</v>
      </c>
      <c r="T702" s="19" t="inlineStr">
        <is>
          <t>Fix</t>
        </is>
      </c>
      <c r="U702" s="25" t="inlineStr">
        <is>
          <t>offen</t>
        </is>
      </c>
      <c r="V702" s="22">
        <f>O702*S702</f>
        <v/>
      </c>
      <c r="W702" s="16" t="inlineStr">
        <is>
          <t>nur Abholung</t>
        </is>
      </c>
      <c r="X702" s="16" t="inlineStr">
        <is>
          <t>F-858</t>
        </is>
      </c>
      <c r="Y702" s="19" t="inlineStr">
        <is>
          <t>nein</t>
        </is>
      </c>
      <c r="Z702" s="19" t="inlineStr">
        <is>
          <t>verfügbar</t>
        </is>
      </c>
      <c r="AA702" s="19" t="n"/>
      <c r="AB702" s="19" t="n"/>
      <c r="AC702" s="19" t="n"/>
      <c r="AD702" s="19" t="n"/>
      <c r="AE702" s="21" t="n"/>
      <c r="AF702" s="22">
        <f>IF(N702="","",N702*AE702)</f>
        <v/>
      </c>
      <c r="AG702" s="19" t="n"/>
      <c r="AH702" s="19" t="n"/>
      <c r="AI702" s="19" t="n"/>
      <c r="AJ702" s="19" t="n"/>
      <c r="AK702" s="19" t="n"/>
      <c r="AL702" s="19" t="n"/>
      <c r="AM702" s="18" t="n"/>
      <c r="AN702" s="23" t="inlineStr">
        <is>
          <t>Neu aus Fotos vom 21.10.2026. Preis geschätzt.</t>
        </is>
      </c>
    </row>
    <row r="703" ht="98.8" customHeight="1">
      <c r="A703" s="16" t="n"/>
      <c r="B703" s="16" t="inlineStr">
        <is>
          <t>NU05-44</t>
        </is>
      </c>
      <c r="C703" s="16" t="inlineStr">
        <is>
          <t>NU05</t>
        </is>
      </c>
      <c r="D703" s="16" t="inlineStr">
        <is>
          <t>Treppenaufgang</t>
        </is>
      </c>
      <c r="E703" s="16" t="inlineStr">
        <is>
          <t>Filztiere zum Aufhängen, ca. 10 Stück</t>
        </is>
      </c>
      <c r="F703" s="17" t="n">
        <v>1</v>
      </c>
      <c r="G703" s="18" t="inlineStr">
        <is>
          <t>Handgemachte Filztiere (Eule, Igel, Reh, Fuchs, Hase) mit Aufhängeschnur, Marke En Gry &amp; Sif laut Etikett.</t>
        </is>
      </c>
      <c r="H703" s="16" t="inlineStr">
        <is>
          <t>Spielzeug</t>
        </is>
      </c>
      <c r="I703" s="16" t="n"/>
      <c r="J703" s="16" t="inlineStr">
        <is>
          <t>C</t>
        </is>
      </c>
      <c r="K703" s="16" t="inlineStr">
        <is>
          <t>Konvolut</t>
        </is>
      </c>
      <c r="L703" s="19" t="n"/>
      <c r="M703" s="16" t="inlineStr">
        <is>
          <t>gut</t>
        </is>
      </c>
      <c r="N703" s="17" t="n"/>
      <c r="O703" s="20">
        <f>F703-IF(N703="",0,N703)</f>
        <v/>
      </c>
      <c r="P703" s="19" t="inlineStr">
        <is>
          <t>ja</t>
        </is>
      </c>
      <c r="Q703" s="19" t="n"/>
      <c r="R703" s="21" t="n"/>
      <c r="S703" s="24" t="n">
        <v>20</v>
      </c>
      <c r="T703" s="19" t="inlineStr">
        <is>
          <t>Fix</t>
        </is>
      </c>
      <c r="U703" s="25" t="inlineStr">
        <is>
          <t>offen</t>
        </is>
      </c>
      <c r="V703" s="22">
        <f>O703*S703</f>
        <v/>
      </c>
      <c r="W703" s="16" t="inlineStr">
        <is>
          <t>nur Abholung</t>
        </is>
      </c>
      <c r="X703" s="16" t="inlineStr">
        <is>
          <t>F-859</t>
        </is>
      </c>
      <c r="Y703" s="19" t="inlineStr">
        <is>
          <t>nein</t>
        </is>
      </c>
      <c r="Z703" s="19" t="inlineStr">
        <is>
          <t>verfügbar</t>
        </is>
      </c>
      <c r="AA703" s="19" t="inlineStr">
        <is>
          <t>En Gry &amp; Sif</t>
        </is>
      </c>
      <c r="AB703" s="19" t="n"/>
      <c r="AC703" s="19" t="n"/>
      <c r="AD703" s="19" t="n"/>
      <c r="AE703" s="21" t="n"/>
      <c r="AF703" s="22">
        <f>IF(N703="","",N703*AE703)</f>
        <v/>
      </c>
      <c r="AG703" s="19" t="n"/>
      <c r="AH703" s="19" t="n"/>
      <c r="AI703" s="19" t="n"/>
      <c r="AJ703" s="19" t="n"/>
      <c r="AK703" s="19" t="n"/>
      <c r="AL703" s="19" t="n"/>
      <c r="AM703" s="18" t="inlineStr">
        <is>
          <t>Das zweite Foto zeigt das Etikett.</t>
        </is>
      </c>
      <c r="AN703" s="23" t="inlineStr">
        <is>
          <t>Neu aus Fotos vom 21.10.2026. Preis geschätzt. Weitere Ansicht F-860.</t>
        </is>
      </c>
    </row>
    <row r="704" ht="98.8" customHeight="1">
      <c r="A704" s="16" t="n"/>
      <c r="B704" s="16" t="inlineStr">
        <is>
          <t>NU05-45</t>
        </is>
      </c>
      <c r="C704" s="16" t="inlineStr">
        <is>
          <t>NU05</t>
        </is>
      </c>
      <c r="D704" s="16" t="inlineStr">
        <is>
          <t>Treppenaufgang</t>
        </is>
      </c>
      <c r="E704" s="16" t="inlineStr">
        <is>
          <t>Kreativbox aus Holz mit Fächern</t>
        </is>
      </c>
      <c r="F704" s="17" t="n">
        <v>1</v>
      </c>
      <c r="G704" s="18" t="inlineStr">
        <is>
          <t>Tragbare Holzbox mit Griff, Aufschrift „Kreativbox“, Fächern und durchsichtigem Deckel.</t>
        </is>
      </c>
      <c r="H704" s="16" t="inlineStr">
        <is>
          <t>Kita-Ausstattung</t>
        </is>
      </c>
      <c r="I704" s="16" t="n"/>
      <c r="J704" s="16" t="inlineStr">
        <is>
          <t>C</t>
        </is>
      </c>
      <c r="K704" s="16" t="inlineStr">
        <is>
          <t>Stück</t>
        </is>
      </c>
      <c r="L704" s="19" t="n"/>
      <c r="M704" s="16" t="inlineStr">
        <is>
          <t>gebraucht</t>
        </is>
      </c>
      <c r="N704" s="17" t="n"/>
      <c r="O704" s="20">
        <f>F704-IF(N704="",0,N704)</f>
        <v/>
      </c>
      <c r="P704" s="19" t="inlineStr">
        <is>
          <t>ja</t>
        </is>
      </c>
      <c r="Q704" s="19" t="n"/>
      <c r="R704" s="21" t="n"/>
      <c r="S704" s="24" t="n">
        <v>15</v>
      </c>
      <c r="T704" s="19" t="inlineStr">
        <is>
          <t>Fix</t>
        </is>
      </c>
      <c r="U704" s="25" t="inlineStr">
        <is>
          <t>offen</t>
        </is>
      </c>
      <c r="V704" s="22">
        <f>O704*S704</f>
        <v/>
      </c>
      <c r="W704" s="16" t="inlineStr">
        <is>
          <t>nur Abholung</t>
        </is>
      </c>
      <c r="X704" s="16" t="inlineStr">
        <is>
          <t>F-861</t>
        </is>
      </c>
      <c r="Y704" s="19" t="inlineStr">
        <is>
          <t>nein</t>
        </is>
      </c>
      <c r="Z704" s="19" t="inlineStr">
        <is>
          <t>verfügbar</t>
        </is>
      </c>
      <c r="AA704" s="19" t="n"/>
      <c r="AB704" s="19" t="n"/>
      <c r="AC704" s="19" t="n"/>
      <c r="AD704" s="19" t="n"/>
      <c r="AE704" s="21" t="n"/>
      <c r="AF704" s="22">
        <f>IF(N704="","",N704*AE704)</f>
        <v/>
      </c>
      <c r="AG704" s="19" t="n"/>
      <c r="AH704" s="19" t="n"/>
      <c r="AI704" s="19" t="n"/>
      <c r="AJ704" s="19" t="n"/>
      <c r="AK704" s="19" t="n"/>
      <c r="AL704" s="19" t="n"/>
      <c r="AM704" s="18" t="n"/>
      <c r="AN704" s="23" t="inlineStr">
        <is>
          <t>Neu aus Fotos vom 21.10.2026. Preis geschätzt.</t>
        </is>
      </c>
    </row>
    <row r="705" ht="98.8" customHeight="1">
      <c r="A705" s="16" t="n"/>
      <c r="B705" s="16" t="inlineStr">
        <is>
          <t>NU05-46</t>
        </is>
      </c>
      <c r="C705" s="16" t="inlineStr">
        <is>
          <t>NU05</t>
        </is>
      </c>
      <c r="D705" s="16" t="inlineStr">
        <is>
          <t>Treppenaufgang</t>
        </is>
      </c>
      <c r="E705" s="16" t="inlineStr">
        <is>
          <t>Holzbuchstaben A–Z im Setzkasten mit ABC-Würfeln</t>
        </is>
      </c>
      <c r="F705" s="17" t="n">
        <v>1</v>
      </c>
      <c r="G705" s="18" t="inlineStr">
        <is>
          <t>Bunte Holzbuchstaben im Setzkasten, dazu ein Kasten mit Buchstabenwürfeln.</t>
        </is>
      </c>
      <c r="H705" s="16" t="inlineStr">
        <is>
          <t>Spielzeug</t>
        </is>
      </c>
      <c r="I705" s="16" t="n"/>
      <c r="J705" s="16" t="inlineStr">
        <is>
          <t>C</t>
        </is>
      </c>
      <c r="K705" s="16" t="inlineStr">
        <is>
          <t>Set</t>
        </is>
      </c>
      <c r="L705" s="19" t="n"/>
      <c r="M705" s="16" t="inlineStr">
        <is>
          <t>gebraucht</t>
        </is>
      </c>
      <c r="N705" s="17" t="n"/>
      <c r="O705" s="20">
        <f>F705-IF(N705="",0,N705)</f>
        <v/>
      </c>
      <c r="P705" s="19" t="inlineStr">
        <is>
          <t>ja</t>
        </is>
      </c>
      <c r="Q705" s="19" t="n"/>
      <c r="R705" s="21" t="n"/>
      <c r="S705" s="24" t="n">
        <v>15</v>
      </c>
      <c r="T705" s="19" t="inlineStr">
        <is>
          <t>Fix</t>
        </is>
      </c>
      <c r="U705" s="25" t="inlineStr">
        <is>
          <t>offen</t>
        </is>
      </c>
      <c r="V705" s="22">
        <f>O705*S705</f>
        <v/>
      </c>
      <c r="W705" s="16" t="inlineStr">
        <is>
          <t>nur Abholung</t>
        </is>
      </c>
      <c r="X705" s="16" t="inlineStr">
        <is>
          <t>F-862</t>
        </is>
      </c>
      <c r="Y705" s="19" t="inlineStr">
        <is>
          <t>nein</t>
        </is>
      </c>
      <c r="Z705" s="19" t="inlineStr">
        <is>
          <t>verfügbar</t>
        </is>
      </c>
      <c r="AA705" s="19" t="n"/>
      <c r="AB705" s="19" t="n"/>
      <c r="AC705" s="19" t="n"/>
      <c r="AD705" s="19" t="n"/>
      <c r="AE705" s="21" t="n"/>
      <c r="AF705" s="22">
        <f>IF(N705="","",N705*AE705)</f>
        <v/>
      </c>
      <c r="AG705" s="19" t="n"/>
      <c r="AH705" s="19" t="n"/>
      <c r="AI705" s="19" t="n"/>
      <c r="AJ705" s="19" t="n"/>
      <c r="AK705" s="19" t="n"/>
      <c r="AL705" s="19" t="n"/>
      <c r="AM705" s="18" t="n"/>
      <c r="AN705" s="23" t="inlineStr">
        <is>
          <t>Neu aus Fotos vom 21.10.2026. Preis geschätzt.</t>
        </is>
      </c>
    </row>
    <row r="706" ht="98.8" customHeight="1">
      <c r="A706" s="16" t="n"/>
      <c r="B706" s="16" t="inlineStr">
        <is>
          <t>NU05-47</t>
        </is>
      </c>
      <c r="C706" s="16" t="inlineStr">
        <is>
          <t>NU05</t>
        </is>
      </c>
      <c r="D706" s="16" t="inlineStr">
        <is>
          <t>Treppenaufgang</t>
        </is>
      </c>
      <c r="E706" s="16" t="inlineStr">
        <is>
          <t>Holz-Lernspielzeug: Steckformen, Fädelspiele, Perlen</t>
        </is>
      </c>
      <c r="F706" s="17" t="n">
        <v>1</v>
      </c>
      <c r="G706" s="18" t="inlineStr">
        <is>
          <t>Steckspiel mit Formen, Fädelschuh, Fädelfiguren, Holzperlen in Schale und Karten „12 Shapes“.</t>
        </is>
      </c>
      <c r="H706" s="16" t="inlineStr">
        <is>
          <t>Spielzeug</t>
        </is>
      </c>
      <c r="I706" s="16" t="n"/>
      <c r="J706" s="16" t="inlineStr">
        <is>
          <t>C</t>
        </is>
      </c>
      <c r="K706" s="16" t="inlineStr">
        <is>
          <t>Konvolut</t>
        </is>
      </c>
      <c r="L706" s="19" t="n"/>
      <c r="M706" s="16" t="inlineStr">
        <is>
          <t>gebraucht</t>
        </is>
      </c>
      <c r="N706" s="17" t="n"/>
      <c r="O706" s="20">
        <f>F706-IF(N706="",0,N706)</f>
        <v/>
      </c>
      <c r="P706" s="19" t="inlineStr">
        <is>
          <t>ja</t>
        </is>
      </c>
      <c r="Q706" s="19" t="n"/>
      <c r="R706" s="21" t="n"/>
      <c r="S706" s="24" t="n">
        <v>12</v>
      </c>
      <c r="T706" s="19" t="inlineStr">
        <is>
          <t>Fix</t>
        </is>
      </c>
      <c r="U706" s="25" t="inlineStr">
        <is>
          <t>offen</t>
        </is>
      </c>
      <c r="V706" s="22">
        <f>O706*S706</f>
        <v/>
      </c>
      <c r="W706" s="16" t="inlineStr">
        <is>
          <t>nur Abholung</t>
        </is>
      </c>
      <c r="X706" s="16" t="inlineStr">
        <is>
          <t>F-864</t>
        </is>
      </c>
      <c r="Y706" s="19" t="inlineStr">
        <is>
          <t>nein</t>
        </is>
      </c>
      <c r="Z706" s="19" t="inlineStr">
        <is>
          <t>verfügbar</t>
        </is>
      </c>
      <c r="AA706" s="19" t="n"/>
      <c r="AB706" s="19" t="n"/>
      <c r="AC706" s="19" t="n"/>
      <c r="AD706" s="19" t="n"/>
      <c r="AE706" s="21" t="n"/>
      <c r="AF706" s="22">
        <f>IF(N706="","",N706*AE706)</f>
        <v/>
      </c>
      <c r="AG706" s="19" t="n"/>
      <c r="AH706" s="19" t="n"/>
      <c r="AI706" s="19" t="n"/>
      <c r="AJ706" s="19" t="n"/>
      <c r="AK706" s="19" t="n"/>
      <c r="AL706" s="19" t="n"/>
      <c r="AM706" s="18" t="n"/>
      <c r="AN706" s="23" t="inlineStr">
        <is>
          <t>Neu aus Fotos vom 21.10.2026. Preis geschätzt.</t>
        </is>
      </c>
    </row>
    <row r="707" ht="98.8" customHeight="1">
      <c r="A707" s="16" t="n"/>
      <c r="B707" s="16" t="inlineStr">
        <is>
          <t>NU05-48</t>
        </is>
      </c>
      <c r="C707" s="16" t="inlineStr">
        <is>
          <t>NU05</t>
        </is>
      </c>
      <c r="D707" s="16" t="inlineStr">
        <is>
          <t>Treppenaufgang</t>
        </is>
      </c>
      <c r="E707" s="16" t="inlineStr">
        <is>
          <t>Kindersachbücher Tiere und Natur, 6 Stück</t>
        </is>
      </c>
      <c r="F707" s="17" t="n">
        <v>1</v>
      </c>
      <c r="G707" s="18" t="inlineStr">
        <is>
          <t>Atlas der Tiere, Ravensburger Tierlexikon, Natur, Tag und Nacht im Wald, Lexikon der Tiere, Das große Winterbuch.</t>
        </is>
      </c>
      <c r="H707" s="16" t="inlineStr">
        <is>
          <t>Spielzeug</t>
        </is>
      </c>
      <c r="I707" s="16" t="n"/>
      <c r="J707" s="16" t="inlineStr">
        <is>
          <t>C</t>
        </is>
      </c>
      <c r="K707" s="16" t="inlineStr">
        <is>
          <t>Konvolut</t>
        </is>
      </c>
      <c r="L707" s="19" t="n"/>
      <c r="M707" s="16" t="inlineStr">
        <is>
          <t>gebraucht</t>
        </is>
      </c>
      <c r="N707" s="17" t="n"/>
      <c r="O707" s="20">
        <f>F707-IF(N707="",0,N707)</f>
        <v/>
      </c>
      <c r="P707" s="19" t="inlineStr">
        <is>
          <t>ja</t>
        </is>
      </c>
      <c r="Q707" s="19" t="n"/>
      <c r="R707" s="21" t="n"/>
      <c r="S707" s="24" t="n">
        <v>12</v>
      </c>
      <c r="T707" s="19" t="inlineStr">
        <is>
          <t>Fix</t>
        </is>
      </c>
      <c r="U707" s="25" t="inlineStr">
        <is>
          <t>offen</t>
        </is>
      </c>
      <c r="V707" s="22">
        <f>O707*S707</f>
        <v/>
      </c>
      <c r="W707" s="16" t="inlineStr">
        <is>
          <t>nur Abholung</t>
        </is>
      </c>
      <c r="X707" s="16" t="inlineStr">
        <is>
          <t>F-865</t>
        </is>
      </c>
      <c r="Y707" s="19" t="inlineStr">
        <is>
          <t>nein</t>
        </is>
      </c>
      <c r="Z707" s="19" t="inlineStr">
        <is>
          <t>verfügbar</t>
        </is>
      </c>
      <c r="AA707" s="19" t="n"/>
      <c r="AB707" s="19" t="n"/>
      <c r="AC707" s="19" t="n"/>
      <c r="AD707" s="19" t="n"/>
      <c r="AE707" s="21" t="n"/>
      <c r="AF707" s="22">
        <f>IF(N707="","",N707*AE707)</f>
        <v/>
      </c>
      <c r="AG707" s="19" t="n"/>
      <c r="AH707" s="19" t="n"/>
      <c r="AI707" s="19" t="n"/>
      <c r="AJ707" s="19" t="n"/>
      <c r="AK707" s="19" t="n"/>
      <c r="AL707" s="19" t="n"/>
      <c r="AM707" s="18" t="n"/>
      <c r="AN707" s="23" t="inlineStr">
        <is>
          <t>Neu aus Fotos vom 21.10.2026. Preis geschätzt.</t>
        </is>
      </c>
    </row>
    <row r="708" ht="98.8" customHeight="1">
      <c r="A708" s="16" t="n"/>
      <c r="B708" s="16" t="inlineStr">
        <is>
          <t>NU05-49</t>
        </is>
      </c>
      <c r="C708" s="16" t="inlineStr">
        <is>
          <t>NU05</t>
        </is>
      </c>
      <c r="D708" s="16" t="inlineStr">
        <is>
          <t>Treppenaufgang</t>
        </is>
      </c>
      <c r="E708" s="16" t="inlineStr">
        <is>
          <t>Kinderbücher und Lernhefte, 5 Stück</t>
        </is>
      </c>
      <c r="F708" s="17" t="n">
        <v>1</v>
      </c>
      <c r="G708" s="18" t="inlineStr">
        <is>
          <t>Wieso Weshalb Warum: Natur-Lexikon und Weltraum, Lernspiele 3–4 Jahre, Wortschatz-Training, Entspannung in der Grundschule.</t>
        </is>
      </c>
      <c r="H708" s="16" t="inlineStr">
        <is>
          <t>Spielzeug</t>
        </is>
      </c>
      <c r="I708" s="16" t="n"/>
      <c r="J708" s="16" t="inlineStr">
        <is>
          <t>C</t>
        </is>
      </c>
      <c r="K708" s="16" t="inlineStr">
        <is>
          <t>Konvolut</t>
        </is>
      </c>
      <c r="L708" s="19" t="n"/>
      <c r="M708" s="16" t="inlineStr">
        <is>
          <t>gebraucht</t>
        </is>
      </c>
      <c r="N708" s="17" t="n"/>
      <c r="O708" s="20">
        <f>F708-IF(N708="",0,N708)</f>
        <v/>
      </c>
      <c r="P708" s="19" t="inlineStr">
        <is>
          <t>ja</t>
        </is>
      </c>
      <c r="Q708" s="19" t="n"/>
      <c r="R708" s="21" t="n"/>
      <c r="S708" s="24" t="n">
        <v>10</v>
      </c>
      <c r="T708" s="19" t="inlineStr">
        <is>
          <t>Fix</t>
        </is>
      </c>
      <c r="U708" s="25" t="inlineStr">
        <is>
          <t>offen</t>
        </is>
      </c>
      <c r="V708" s="22">
        <f>O708*S708</f>
        <v/>
      </c>
      <c r="W708" s="16" t="inlineStr">
        <is>
          <t>nur Abholung</t>
        </is>
      </c>
      <c r="X708" s="16" t="inlineStr">
        <is>
          <t>F-866</t>
        </is>
      </c>
      <c r="Y708" s="19" t="inlineStr">
        <is>
          <t>nein</t>
        </is>
      </c>
      <c r="Z708" s="19" t="inlineStr">
        <is>
          <t>verfügbar</t>
        </is>
      </c>
      <c r="AA708" s="19" t="n"/>
      <c r="AB708" s="19" t="n"/>
      <c r="AC708" s="19" t="n"/>
      <c r="AD708" s="19" t="n"/>
      <c r="AE708" s="21" t="n"/>
      <c r="AF708" s="22">
        <f>IF(N708="","",N708*AE708)</f>
        <v/>
      </c>
      <c r="AG708" s="19" t="n"/>
      <c r="AH708" s="19" t="n"/>
      <c r="AI708" s="19" t="n"/>
      <c r="AJ708" s="19" t="n"/>
      <c r="AK708" s="19" t="n"/>
      <c r="AL708" s="19" t="n"/>
      <c r="AM708" s="18" t="n"/>
      <c r="AN708" s="23" t="inlineStr">
        <is>
          <t>Neu aus Fotos vom 21.10.2026. Preis geschätzt.</t>
        </is>
      </c>
    </row>
    <row r="709" ht="98.8" customHeight="1">
      <c r="A709" s="16" t="n"/>
      <c r="B709" s="16" t="inlineStr">
        <is>
          <t>NU05-50</t>
        </is>
      </c>
      <c r="C709" s="16" t="inlineStr">
        <is>
          <t>NU05</t>
        </is>
      </c>
      <c r="D709" s="16" t="inlineStr">
        <is>
          <t>Treppenaufgang</t>
        </is>
      </c>
      <c r="E709" s="16" t="inlineStr">
        <is>
          <t>Bücher Natur und Experimente, 7 Stück</t>
        </is>
      </c>
      <c r="F709" s="17" t="n">
        <v>1</v>
      </c>
      <c r="G709" s="18" t="inlineStr">
        <is>
          <t>Unsere Erde, Naturgewalten, Experimente für Kinder, Abenteuer Wald, Spaß in der Natur, Gartenspaß für Kinder, 50 Naturexperimente.</t>
        </is>
      </c>
      <c r="H709" s="16" t="inlineStr">
        <is>
          <t>Spielzeug</t>
        </is>
      </c>
      <c r="I709" s="16" t="n"/>
      <c r="J709" s="16" t="inlineStr">
        <is>
          <t>C</t>
        </is>
      </c>
      <c r="K709" s="16" t="inlineStr">
        <is>
          <t>Konvolut</t>
        </is>
      </c>
      <c r="L709" s="19" t="n"/>
      <c r="M709" s="16" t="inlineStr">
        <is>
          <t>gebraucht</t>
        </is>
      </c>
      <c r="N709" s="17" t="n"/>
      <c r="O709" s="20">
        <f>F709-IF(N709="",0,N709)</f>
        <v/>
      </c>
      <c r="P709" s="19" t="inlineStr">
        <is>
          <t>ja</t>
        </is>
      </c>
      <c r="Q709" s="19" t="n"/>
      <c r="R709" s="21" t="n"/>
      <c r="S709" s="24" t="n">
        <v>12</v>
      </c>
      <c r="T709" s="19" t="inlineStr">
        <is>
          <t>Fix</t>
        </is>
      </c>
      <c r="U709" s="25" t="inlineStr">
        <is>
          <t>offen</t>
        </is>
      </c>
      <c r="V709" s="22">
        <f>O709*S709</f>
        <v/>
      </c>
      <c r="W709" s="16" t="inlineStr">
        <is>
          <t>nur Abholung</t>
        </is>
      </c>
      <c r="X709" s="16" t="inlineStr">
        <is>
          <t>F-867</t>
        </is>
      </c>
      <c r="Y709" s="19" t="inlineStr">
        <is>
          <t>nein</t>
        </is>
      </c>
      <c r="Z709" s="19" t="inlineStr">
        <is>
          <t>verfügbar</t>
        </is>
      </c>
      <c r="AA709" s="19" t="n"/>
      <c r="AB709" s="19" t="n"/>
      <c r="AC709" s="19" t="n"/>
      <c r="AD709" s="19" t="n"/>
      <c r="AE709" s="21" t="n"/>
      <c r="AF709" s="22">
        <f>IF(N709="","",N709*AE709)</f>
        <v/>
      </c>
      <c r="AG709" s="19" t="n"/>
      <c r="AH709" s="19" t="n"/>
      <c r="AI709" s="19" t="n"/>
      <c r="AJ709" s="19" t="n"/>
      <c r="AK709" s="19" t="n"/>
      <c r="AL709" s="19" t="n"/>
      <c r="AM709" s="18" t="n"/>
      <c r="AN709" s="23" t="inlineStr">
        <is>
          <t>Neu aus Fotos vom 21.10.2026. Preis geschätzt.</t>
        </is>
      </c>
    </row>
    <row r="710" ht="98.8" customHeight="1">
      <c r="A710" s="16" t="n"/>
      <c r="B710" s="16" t="inlineStr">
        <is>
          <t>NU05-51</t>
        </is>
      </c>
      <c r="C710" s="16" t="inlineStr">
        <is>
          <t>NU05</t>
        </is>
      </c>
      <c r="D710" s="16" t="inlineStr">
        <is>
          <t>Treppenaufgang</t>
        </is>
      </c>
      <c r="E710" s="16" t="inlineStr">
        <is>
          <t>Naturbücher für Kinder, 7 Stück</t>
        </is>
      </c>
      <c r="F710" s="17" t="n">
        <v>1</v>
      </c>
      <c r="G710" s="18" t="inlineStr">
        <is>
          <t>Ravensburger Tierlexikon, Mein erster Naturführer, Forscherbücher, Welche Tierspur ist das?, Outdoor-Experimente, Das Naturforscher-Buch.</t>
        </is>
      </c>
      <c r="H710" s="16" t="inlineStr">
        <is>
          <t>Spielzeug</t>
        </is>
      </c>
      <c r="I710" s="16" t="n"/>
      <c r="J710" s="16" t="inlineStr">
        <is>
          <t>C</t>
        </is>
      </c>
      <c r="K710" s="16" t="inlineStr">
        <is>
          <t>Konvolut</t>
        </is>
      </c>
      <c r="L710" s="19" t="n"/>
      <c r="M710" s="16" t="inlineStr">
        <is>
          <t>gebraucht</t>
        </is>
      </c>
      <c r="N710" s="17" t="n"/>
      <c r="O710" s="20">
        <f>F710-IF(N710="",0,N710)</f>
        <v/>
      </c>
      <c r="P710" s="19" t="inlineStr">
        <is>
          <t>ja</t>
        </is>
      </c>
      <c r="Q710" s="19" t="n"/>
      <c r="R710" s="21" t="n"/>
      <c r="S710" s="24" t="n">
        <v>12</v>
      </c>
      <c r="T710" s="19" t="inlineStr">
        <is>
          <t>Fix</t>
        </is>
      </c>
      <c r="U710" s="25" t="inlineStr">
        <is>
          <t>offen</t>
        </is>
      </c>
      <c r="V710" s="22">
        <f>O710*S710</f>
        <v/>
      </c>
      <c r="W710" s="16" t="inlineStr">
        <is>
          <t>nur Abholung</t>
        </is>
      </c>
      <c r="X710" s="16" t="inlineStr">
        <is>
          <t>F-868</t>
        </is>
      </c>
      <c r="Y710" s="19" t="inlineStr">
        <is>
          <t>nein</t>
        </is>
      </c>
      <c r="Z710" s="19" t="inlineStr">
        <is>
          <t>verfügbar</t>
        </is>
      </c>
      <c r="AA710" s="19" t="n"/>
      <c r="AB710" s="19" t="n"/>
      <c r="AC710" s="19" t="n"/>
      <c r="AD710" s="19" t="n"/>
      <c r="AE710" s="21" t="n"/>
      <c r="AF710" s="22">
        <f>IF(N710="","",N710*AE710)</f>
        <v/>
      </c>
      <c r="AG710" s="19" t="n"/>
      <c r="AH710" s="19" t="n"/>
      <c r="AI710" s="19" t="n"/>
      <c r="AJ710" s="19" t="n"/>
      <c r="AK710" s="19" t="n"/>
      <c r="AL710" s="19" t="n"/>
      <c r="AM710" s="18" t="n"/>
      <c r="AN710" s="23" t="inlineStr">
        <is>
          <t>Neu aus Fotos vom 21.10.2026. Preis geschätzt.</t>
        </is>
      </c>
    </row>
    <row r="711" ht="98.8" customHeight="1">
      <c r="A711" s="16" t="n"/>
      <c r="B711" s="16" t="inlineStr">
        <is>
          <t>NU05-52</t>
        </is>
      </c>
      <c r="C711" s="16" t="inlineStr">
        <is>
          <t>NU05</t>
        </is>
      </c>
      <c r="D711" s="16" t="inlineStr">
        <is>
          <t>Treppenaufgang</t>
        </is>
      </c>
      <c r="E711" s="16" t="inlineStr">
        <is>
          <t>Kinderbücher Wald und Insekten, 5 Stück</t>
        </is>
      </c>
      <c r="F711" s="17" t="n">
        <v>1</v>
      </c>
      <c r="G711" s="18" t="inlineStr">
        <is>
          <t>Mein Taschenlampenbuch Wald sowie Insekten und Spinnen, Mein Insektenhotel, Regenwürmer und ein weiteres Buch.</t>
        </is>
      </c>
      <c r="H711" s="16" t="inlineStr">
        <is>
          <t>Spielzeug</t>
        </is>
      </c>
      <c r="I711" s="16" t="n"/>
      <c r="J711" s="16" t="inlineStr">
        <is>
          <t>C</t>
        </is>
      </c>
      <c r="K711" s="16" t="inlineStr">
        <is>
          <t>Konvolut</t>
        </is>
      </c>
      <c r="L711" s="19" t="n"/>
      <c r="M711" s="16" t="inlineStr">
        <is>
          <t>gebraucht</t>
        </is>
      </c>
      <c r="N711" s="17" t="n"/>
      <c r="O711" s="20">
        <f>F711-IF(N711="",0,N711)</f>
        <v/>
      </c>
      <c r="P711" s="19" t="inlineStr">
        <is>
          <t>ja</t>
        </is>
      </c>
      <c r="Q711" s="19" t="n"/>
      <c r="R711" s="21" t="n"/>
      <c r="S711" s="24" t="n">
        <v>10</v>
      </c>
      <c r="T711" s="19" t="inlineStr">
        <is>
          <t>Fix</t>
        </is>
      </c>
      <c r="U711" s="25" t="inlineStr">
        <is>
          <t>offen</t>
        </is>
      </c>
      <c r="V711" s="22">
        <f>O711*S711</f>
        <v/>
      </c>
      <c r="W711" s="16" t="inlineStr">
        <is>
          <t>nur Abholung</t>
        </is>
      </c>
      <c r="X711" s="16" t="inlineStr">
        <is>
          <t>F-869</t>
        </is>
      </c>
      <c r="Y711" s="19" t="inlineStr">
        <is>
          <t>nein</t>
        </is>
      </c>
      <c r="Z711" s="19" t="inlineStr">
        <is>
          <t>verfügbar</t>
        </is>
      </c>
      <c r="AA711" s="19" t="n"/>
      <c r="AB711" s="19" t="n"/>
      <c r="AC711" s="19" t="n"/>
      <c r="AD711" s="19" t="n"/>
      <c r="AE711" s="21" t="n"/>
      <c r="AF711" s="22">
        <f>IF(N711="","",N711*AE711)</f>
        <v/>
      </c>
      <c r="AG711" s="19" t="n"/>
      <c r="AH711" s="19" t="n"/>
      <c r="AI711" s="19" t="n"/>
      <c r="AJ711" s="19" t="n"/>
      <c r="AK711" s="19" t="n"/>
      <c r="AL711" s="19" t="n"/>
      <c r="AM711" s="18" t="n"/>
      <c r="AN711" s="23" t="inlineStr">
        <is>
          <t>Neu aus Fotos vom 21.10.2026. Preis geschätzt.</t>
        </is>
      </c>
    </row>
    <row r="712" ht="98.8" customHeight="1">
      <c r="A712" s="16" t="n"/>
      <c r="B712" s="16" t="inlineStr">
        <is>
          <t>NE05-19</t>
        </is>
      </c>
      <c r="C712" s="16" t="inlineStr">
        <is>
          <t>NE05</t>
        </is>
      </c>
      <c r="D712" s="16" t="inlineStr">
        <is>
          <t>Speisesaal</t>
        </is>
      </c>
      <c r="E712" s="16" t="inlineStr">
        <is>
          <t>Stokke Steps Baby Set schwarz</t>
        </is>
      </c>
      <c r="F712" s="17" t="n">
        <v>4</v>
      </c>
      <c r="G712" s="18" t="inlineStr">
        <is>
          <t>Babyaufsatz mit Gurt für den Stokke Steps Hochstuhl, schwarz.</t>
        </is>
      </c>
      <c r="H712" s="16" t="inlineStr">
        <is>
          <t>Kita-Ausstattung</t>
        </is>
      </c>
      <c r="I712" s="16" t="n"/>
      <c r="J712" s="16" t="inlineStr">
        <is>
          <t>C</t>
        </is>
      </c>
      <c r="K712" s="16" t="inlineStr">
        <is>
          <t>Stück</t>
        </is>
      </c>
      <c r="L712" s="19" t="n"/>
      <c r="M712" s="16" t="inlineStr">
        <is>
          <t>gebraucht</t>
        </is>
      </c>
      <c r="N712" s="17" t="n"/>
      <c r="O712" s="20">
        <f>F712-IF(N712="",0,N712)</f>
        <v/>
      </c>
      <c r="P712" s="19" t="inlineStr">
        <is>
          <t>ja</t>
        </is>
      </c>
      <c r="Q712" s="19" t="n"/>
      <c r="R712" s="21" t="n"/>
      <c r="S712" s="24" t="n">
        <v>25</v>
      </c>
      <c r="T712" s="19" t="inlineStr">
        <is>
          <t>Fix</t>
        </is>
      </c>
      <c r="U712" s="25" t="inlineStr">
        <is>
          <t>offen</t>
        </is>
      </c>
      <c r="V712" s="22">
        <f>O712*S712</f>
        <v/>
      </c>
      <c r="W712" s="16" t="inlineStr">
        <is>
          <t>nur Abholung</t>
        </is>
      </c>
      <c r="X712" s="16" t="inlineStr">
        <is>
          <t>F-837</t>
        </is>
      </c>
      <c r="Y712" s="19" t="inlineStr">
        <is>
          <t>nein</t>
        </is>
      </c>
      <c r="Z712" s="19" t="inlineStr">
        <is>
          <t>verfügbar</t>
        </is>
      </c>
      <c r="AA712" s="19" t="inlineStr">
        <is>
          <t>Stokke</t>
        </is>
      </c>
      <c r="AB712" s="19" t="n"/>
      <c r="AC712" s="19" t="n"/>
      <c r="AD712" s="19" t="n"/>
      <c r="AE712" s="21" t="n"/>
      <c r="AF712" s="22">
        <f>IF(N712="","",N712*AE712)</f>
        <v/>
      </c>
      <c r="AG712" s="19" t="n"/>
      <c r="AH712" s="19" t="n"/>
      <c r="AI712" s="19" t="n"/>
      <c r="AJ712" s="19" t="n"/>
      <c r="AK712" s="19" t="n"/>
      <c r="AL712" s="19" t="n"/>
      <c r="AM712" s="18" t="inlineStr">
        <is>
          <t>4 Stück, Preis je Stück.</t>
        </is>
      </c>
      <c r="AN712" s="23" t="inlineStr">
        <is>
          <t>Neu aus Fotos vom 21.10.2026. Preis geschätzt.</t>
        </is>
      </c>
    </row>
    <row r="713" ht="98.8" customHeight="1">
      <c r="A713" s="16" t="n"/>
      <c r="B713" s="16" t="inlineStr">
        <is>
          <t>NE05-20</t>
        </is>
      </c>
      <c r="C713" s="16" t="inlineStr">
        <is>
          <t>NE05</t>
        </is>
      </c>
      <c r="D713" s="16" t="inlineStr">
        <is>
          <t>Speisesaal</t>
        </is>
      </c>
      <c r="E713" s="16" t="inlineStr">
        <is>
          <t>Stokke Steps Baby Set weiß</t>
        </is>
      </c>
      <c r="F713" s="17" t="n">
        <v>2</v>
      </c>
      <c r="G713" s="18" t="inlineStr">
        <is>
          <t>Babyaufsatz mit Gurt für den Stokke Steps Hochstuhl, weiß.</t>
        </is>
      </c>
      <c r="H713" s="16" t="inlineStr">
        <is>
          <t>Kita-Ausstattung</t>
        </is>
      </c>
      <c r="I713" s="16" t="n"/>
      <c r="J713" s="16" t="inlineStr">
        <is>
          <t>C</t>
        </is>
      </c>
      <c r="K713" s="16" t="inlineStr">
        <is>
          <t>Stück</t>
        </is>
      </c>
      <c r="L713" s="19" t="n"/>
      <c r="M713" s="16" t="inlineStr">
        <is>
          <t>gebraucht</t>
        </is>
      </c>
      <c r="N713" s="17" t="n"/>
      <c r="O713" s="20">
        <f>F713-IF(N713="",0,N713)</f>
        <v/>
      </c>
      <c r="P713" s="19" t="inlineStr">
        <is>
          <t>ja</t>
        </is>
      </c>
      <c r="Q713" s="19" t="n"/>
      <c r="R713" s="21" t="n"/>
      <c r="S713" s="24" t="n">
        <v>25</v>
      </c>
      <c r="T713" s="19" t="inlineStr">
        <is>
          <t>Fix</t>
        </is>
      </c>
      <c r="U713" s="25" t="inlineStr">
        <is>
          <t>offen</t>
        </is>
      </c>
      <c r="V713" s="22">
        <f>O713*S713</f>
        <v/>
      </c>
      <c r="W713" s="16" t="inlineStr">
        <is>
          <t>nur Abholung</t>
        </is>
      </c>
      <c r="X713" s="16" t="inlineStr">
        <is>
          <t>F-838</t>
        </is>
      </c>
      <c r="Y713" s="19" t="inlineStr">
        <is>
          <t>nein</t>
        </is>
      </c>
      <c r="Z713" s="19" t="inlineStr">
        <is>
          <t>verfügbar</t>
        </is>
      </c>
      <c r="AA713" s="19" t="inlineStr">
        <is>
          <t>Stokke</t>
        </is>
      </c>
      <c r="AB713" s="19" t="n"/>
      <c r="AC713" s="19" t="n"/>
      <c r="AD713" s="19" t="n"/>
      <c r="AE713" s="21" t="n"/>
      <c r="AF713" s="22">
        <f>IF(N713="","",N713*AE713)</f>
        <v/>
      </c>
      <c r="AG713" s="19" t="n"/>
      <c r="AH713" s="19" t="n"/>
      <c r="AI713" s="19" t="n"/>
      <c r="AJ713" s="19" t="n"/>
      <c r="AK713" s="19" t="n"/>
      <c r="AL713" s="19" t="n"/>
      <c r="AM713" s="18" t="inlineStr">
        <is>
          <t>2 Stück, Preis je Stück.</t>
        </is>
      </c>
      <c r="AN713" s="23" t="inlineStr">
        <is>
          <t>Neu aus Fotos vom 21.10.2026. Preis geschätzt.</t>
        </is>
      </c>
    </row>
    <row r="714" ht="98.8" customHeight="1">
      <c r="A714" s="16" t="n"/>
      <c r="B714" s="16" t="inlineStr">
        <is>
          <t>NU07-09</t>
        </is>
      </c>
      <c r="C714" s="16" t="inlineStr">
        <is>
          <t>NU07</t>
        </is>
      </c>
      <c r="D714" s="16" t="inlineStr">
        <is>
          <t>Gruppenraum</t>
        </is>
      </c>
      <c r="E714" s="16" t="inlineStr">
        <is>
          <t>Betonmischer Kunststoff, gelb</t>
        </is>
      </c>
      <c r="F714" s="17" t="n">
        <v>1</v>
      </c>
      <c r="G714" s="18" t="inlineStr">
        <is>
          <t>Großer Spielzeug-Betonmischer aus Kunststoff.</t>
        </is>
      </c>
      <c r="H714" s="16" t="inlineStr">
        <is>
          <t>Spielzeug</t>
        </is>
      </c>
      <c r="I714" s="16" t="n"/>
      <c r="J714" s="16" t="inlineStr">
        <is>
          <t>C</t>
        </is>
      </c>
      <c r="K714" s="16" t="inlineStr">
        <is>
          <t>Stück</t>
        </is>
      </c>
      <c r="L714" s="19" t="n"/>
      <c r="M714" s="16" t="inlineStr">
        <is>
          <t>gebraucht</t>
        </is>
      </c>
      <c r="N714" s="17" t="n"/>
      <c r="O714" s="20">
        <f>F714-IF(N714="",0,N714)</f>
        <v/>
      </c>
      <c r="P714" s="19" t="inlineStr">
        <is>
          <t>ja</t>
        </is>
      </c>
      <c r="Q714" s="19" t="n"/>
      <c r="R714" s="21" t="n"/>
      <c r="S714" s="24" t="n">
        <v>8</v>
      </c>
      <c r="T714" s="19" t="inlineStr">
        <is>
          <t>Fix</t>
        </is>
      </c>
      <c r="U714" s="25" t="inlineStr">
        <is>
          <t>offen</t>
        </is>
      </c>
      <c r="V714" s="22">
        <f>O714*S714</f>
        <v/>
      </c>
      <c r="W714" s="16" t="inlineStr">
        <is>
          <t>nur Abholung</t>
        </is>
      </c>
      <c r="X714" s="16" t="inlineStr">
        <is>
          <t>F-842</t>
        </is>
      </c>
      <c r="Y714" s="19" t="inlineStr">
        <is>
          <t>nein</t>
        </is>
      </c>
      <c r="Z714" s="19" t="inlineStr">
        <is>
          <t>verfügbar</t>
        </is>
      </c>
      <c r="AA714" s="19" t="n"/>
      <c r="AB714" s="19" t="n"/>
      <c r="AC714" s="19" t="n"/>
      <c r="AD714" s="19" t="n"/>
      <c r="AE714" s="21" t="n"/>
      <c r="AF714" s="22">
        <f>IF(N714="","",N714*AE714)</f>
        <v/>
      </c>
      <c r="AG714" s="19" t="n"/>
      <c r="AH714" s="19" t="n"/>
      <c r="AI714" s="19" t="n"/>
      <c r="AJ714" s="19" t="n"/>
      <c r="AK714" s="19" t="n"/>
      <c r="AL714" s="19" t="n"/>
      <c r="AM714" s="18" t="n"/>
      <c r="AN714" s="23" t="inlineStr">
        <is>
          <t>Neu aus Fotos vom 21.10.2026. Preis geschätzt. Geht nach Preisfreigabe sofort online (Nutzerin 21.10.).</t>
        </is>
      </c>
    </row>
    <row r="715" ht="98.8" customHeight="1">
      <c r="A715" s="16" t="n"/>
      <c r="B715" s="16" t="inlineStr">
        <is>
          <t>NU07-10</t>
        </is>
      </c>
      <c r="C715" s="16" t="inlineStr">
        <is>
          <t>NU07</t>
        </is>
      </c>
      <c r="D715" s="16" t="inlineStr">
        <is>
          <t>Gruppenraum</t>
        </is>
      </c>
      <c r="E715" s="16" t="inlineStr">
        <is>
          <t>Holz-Kipplaster</t>
        </is>
      </c>
      <c r="F715" s="17" t="n">
        <v>1</v>
      </c>
      <c r="G715" s="18" t="inlineStr">
        <is>
          <t>Großer Kipplaster aus Holz mit roten Felgen.</t>
        </is>
      </c>
      <c r="H715" s="16" t="inlineStr">
        <is>
          <t>Spielzeug</t>
        </is>
      </c>
      <c r="I715" s="16" t="n"/>
      <c r="J715" s="16" t="inlineStr">
        <is>
          <t>C</t>
        </is>
      </c>
      <c r="K715" s="16" t="inlineStr">
        <is>
          <t>Stück</t>
        </is>
      </c>
      <c r="L715" s="19" t="n"/>
      <c r="M715" s="16" t="inlineStr">
        <is>
          <t>gebraucht</t>
        </is>
      </c>
      <c r="N715" s="17" t="n"/>
      <c r="O715" s="20">
        <f>F715-IF(N715="",0,N715)</f>
        <v/>
      </c>
      <c r="P715" s="19" t="inlineStr">
        <is>
          <t>ja</t>
        </is>
      </c>
      <c r="Q715" s="19" t="n"/>
      <c r="R715" s="21" t="n"/>
      <c r="S715" s="24" t="n">
        <v>12</v>
      </c>
      <c r="T715" s="19" t="inlineStr">
        <is>
          <t>Fix</t>
        </is>
      </c>
      <c r="U715" s="25" t="inlineStr">
        <is>
          <t>offen</t>
        </is>
      </c>
      <c r="V715" s="22">
        <f>O715*S715</f>
        <v/>
      </c>
      <c r="W715" s="16" t="inlineStr">
        <is>
          <t>nur Abholung</t>
        </is>
      </c>
      <c r="X715" s="16" t="inlineStr">
        <is>
          <t>F-846</t>
        </is>
      </c>
      <c r="Y715" s="19" t="inlineStr">
        <is>
          <t>nein</t>
        </is>
      </c>
      <c r="Z715" s="19" t="inlineStr">
        <is>
          <t>verfügbar</t>
        </is>
      </c>
      <c r="AA715" s="19" t="n"/>
      <c r="AB715" s="19" t="n"/>
      <c r="AC715" s="19" t="n"/>
      <c r="AD715" s="19" t="n"/>
      <c r="AE715" s="21" t="n"/>
      <c r="AF715" s="22">
        <f>IF(N715="","",N715*AE715)</f>
        <v/>
      </c>
      <c r="AG715" s="19" t="n"/>
      <c r="AH715" s="19" t="n"/>
      <c r="AI715" s="19" t="n"/>
      <c r="AJ715" s="19" t="n"/>
      <c r="AK715" s="19" t="n"/>
      <c r="AL715" s="19" t="n"/>
      <c r="AM715" s="18" t="n"/>
      <c r="AN715" s="23" t="inlineStr">
        <is>
          <t>Neu aus Fotos vom 21.10.2026. Preis geschätzt. Geht nach Preisfreigabe sofort online (Nutzerin 21.10.).</t>
        </is>
      </c>
    </row>
    <row r="716" ht="98.8" customHeight="1">
      <c r="A716" s="16" t="n"/>
      <c r="B716" s="16" t="inlineStr">
        <is>
          <t>NU07-11</t>
        </is>
      </c>
      <c r="C716" s="16" t="inlineStr">
        <is>
          <t>NU07</t>
        </is>
      </c>
      <c r="D716" s="16" t="inlineStr">
        <is>
          <t>Gruppenraum</t>
        </is>
      </c>
      <c r="E716" s="16" t="inlineStr">
        <is>
          <t>Kipplaster Kunststoff, gelb</t>
        </is>
      </c>
      <c r="F716" s="17" t="n">
        <v>1</v>
      </c>
      <c r="G716" s="18" t="inlineStr">
        <is>
          <t>Spielzeug-Kipplaster aus Kunststoff.</t>
        </is>
      </c>
      <c r="H716" s="16" t="inlineStr">
        <is>
          <t>Spielzeug</t>
        </is>
      </c>
      <c r="I716" s="16" t="n"/>
      <c r="J716" s="16" t="inlineStr">
        <is>
          <t>C</t>
        </is>
      </c>
      <c r="K716" s="16" t="inlineStr">
        <is>
          <t>Stück</t>
        </is>
      </c>
      <c r="L716" s="19" t="n"/>
      <c r="M716" s="16" t="inlineStr">
        <is>
          <t>gebraucht</t>
        </is>
      </c>
      <c r="N716" s="17" t="n"/>
      <c r="O716" s="20">
        <f>F716-IF(N716="",0,N716)</f>
        <v/>
      </c>
      <c r="P716" s="19" t="inlineStr">
        <is>
          <t>ja</t>
        </is>
      </c>
      <c r="Q716" s="19" t="n"/>
      <c r="R716" s="21" t="n"/>
      <c r="S716" s="24" t="n">
        <v>6</v>
      </c>
      <c r="T716" s="19" t="inlineStr">
        <is>
          <t>Fix</t>
        </is>
      </c>
      <c r="U716" s="25" t="inlineStr">
        <is>
          <t>offen</t>
        </is>
      </c>
      <c r="V716" s="22">
        <f>O716*S716</f>
        <v/>
      </c>
      <c r="W716" s="16" t="inlineStr">
        <is>
          <t>nur Abholung</t>
        </is>
      </c>
      <c r="X716" s="16" t="inlineStr">
        <is>
          <t>F-847</t>
        </is>
      </c>
      <c r="Y716" s="19" t="inlineStr">
        <is>
          <t>nein</t>
        </is>
      </c>
      <c r="Z716" s="19" t="inlineStr">
        <is>
          <t>verfügbar</t>
        </is>
      </c>
      <c r="AA716" s="19" t="n"/>
      <c r="AB716" s="19" t="n"/>
      <c r="AC716" s="19" t="n"/>
      <c r="AD716" s="19" t="n"/>
      <c r="AE716" s="21" t="n"/>
      <c r="AF716" s="22">
        <f>IF(N716="","",N716*AE716)</f>
        <v/>
      </c>
      <c r="AG716" s="19" t="n"/>
      <c r="AH716" s="19" t="n"/>
      <c r="AI716" s="19" t="n"/>
      <c r="AJ716" s="19" t="n"/>
      <c r="AK716" s="19" t="n"/>
      <c r="AL716" s="19" t="n"/>
      <c r="AM716" s="18" t="n"/>
      <c r="AN716" s="23" t="inlineStr">
        <is>
          <t>Neu aus Fotos vom 21.10.2026. Preis geschätzt. Geht nach Preisfreigabe sofort online (Nutzerin 21.10.).</t>
        </is>
      </c>
    </row>
    <row r="717" ht="98.8" customHeight="1">
      <c r="A717" s="16" t="n"/>
      <c r="B717" s="16" t="inlineStr">
        <is>
          <t>NU07-12</t>
        </is>
      </c>
      <c r="C717" s="16" t="inlineStr">
        <is>
          <t>NU07</t>
        </is>
      </c>
      <c r="D717" s="16" t="inlineStr">
        <is>
          <t>Gruppenraum</t>
        </is>
      </c>
      <c r="E717" s="16" t="inlineStr">
        <is>
          <t>Pintoy Holzbagger</t>
        </is>
      </c>
      <c r="F717" s="17" t="n">
        <v>1</v>
      </c>
      <c r="G717" s="18" t="inlineStr">
        <is>
          <t>Bagger aus Holz mit beweglichem Arm.</t>
        </is>
      </c>
      <c r="H717" s="16" t="inlineStr">
        <is>
          <t>Spielzeug</t>
        </is>
      </c>
      <c r="I717" s="16" t="n"/>
      <c r="J717" s="16" t="inlineStr">
        <is>
          <t>C</t>
        </is>
      </c>
      <c r="K717" s="16" t="inlineStr">
        <is>
          <t>Stück</t>
        </is>
      </c>
      <c r="L717" s="19" t="n"/>
      <c r="M717" s="16" t="inlineStr">
        <is>
          <t>gebraucht</t>
        </is>
      </c>
      <c r="N717" s="17" t="n"/>
      <c r="O717" s="20">
        <f>F717-IF(N717="",0,N717)</f>
        <v/>
      </c>
      <c r="P717" s="19" t="inlineStr">
        <is>
          <t>ja</t>
        </is>
      </c>
      <c r="Q717" s="19" t="n"/>
      <c r="R717" s="21" t="n"/>
      <c r="S717" s="24" t="n">
        <v>15</v>
      </c>
      <c r="T717" s="19" t="inlineStr">
        <is>
          <t>Fix</t>
        </is>
      </c>
      <c r="U717" s="25" t="inlineStr">
        <is>
          <t>offen</t>
        </is>
      </c>
      <c r="V717" s="22">
        <f>O717*S717</f>
        <v/>
      </c>
      <c r="W717" s="16" t="inlineStr">
        <is>
          <t>nur Abholung</t>
        </is>
      </c>
      <c r="X717" s="16" t="inlineStr">
        <is>
          <t>F-845</t>
        </is>
      </c>
      <c r="Y717" s="19" t="inlineStr">
        <is>
          <t>nein</t>
        </is>
      </c>
      <c r="Z717" s="19" t="inlineStr">
        <is>
          <t>verfügbar</t>
        </is>
      </c>
      <c r="AA717" s="19" t="inlineStr">
        <is>
          <t>Pintoy</t>
        </is>
      </c>
      <c r="AB717" s="19" t="n"/>
      <c r="AC717" s="19" t="n"/>
      <c r="AD717" s="19" t="n"/>
      <c r="AE717" s="21" t="n"/>
      <c r="AF717" s="22">
        <f>IF(N717="","",N717*AE717)</f>
        <v/>
      </c>
      <c r="AG717" s="19" t="n"/>
      <c r="AH717" s="19" t="n"/>
      <c r="AI717" s="19" t="n"/>
      <c r="AJ717" s="19" t="n"/>
      <c r="AK717" s="19" t="n"/>
      <c r="AL717" s="19" t="n"/>
      <c r="AM717" s="18" t="n"/>
      <c r="AN717" s="23" t="inlineStr">
        <is>
          <t>Neu aus Fotos vom 21.10.2026. Preis geschätzt. Geht nach Preisfreigabe sofort online (Nutzerin 21.10.).</t>
        </is>
      </c>
    </row>
    <row r="718" ht="98.8" customHeight="1">
      <c r="A718" s="16" t="n"/>
      <c r="B718" s="16" t="inlineStr">
        <is>
          <t>NU07-13</t>
        </is>
      </c>
      <c r="C718" s="16" t="inlineStr">
        <is>
          <t>NU07</t>
        </is>
      </c>
      <c r="D718" s="16" t="inlineStr">
        <is>
          <t>Gruppenraum</t>
        </is>
      </c>
      <c r="E718" s="16" t="inlineStr">
        <is>
          <t>Spielzeug-Planierraupe Caterpillar</t>
        </is>
      </c>
      <c r="F718" s="17" t="n">
        <v>1</v>
      </c>
      <c r="G718" s="18" t="inlineStr">
        <is>
          <t>Planierraupe aus Kunststoff mit Schild.</t>
        </is>
      </c>
      <c r="H718" s="16" t="inlineStr">
        <is>
          <t>Spielzeug</t>
        </is>
      </c>
      <c r="I718" s="16" t="n"/>
      <c r="J718" s="16" t="inlineStr">
        <is>
          <t>C</t>
        </is>
      </c>
      <c r="K718" s="16" t="inlineStr">
        <is>
          <t>Stück</t>
        </is>
      </c>
      <c r="L718" s="19" t="n"/>
      <c r="M718" s="16" t="inlineStr">
        <is>
          <t>gebraucht</t>
        </is>
      </c>
      <c r="N718" s="17" t="n"/>
      <c r="O718" s="20">
        <f>F718-IF(N718="",0,N718)</f>
        <v/>
      </c>
      <c r="P718" s="19" t="inlineStr">
        <is>
          <t>ja</t>
        </is>
      </c>
      <c r="Q718" s="19" t="n"/>
      <c r="R718" s="21" t="n"/>
      <c r="S718" s="24" t="n">
        <v>8</v>
      </c>
      <c r="T718" s="19" t="inlineStr">
        <is>
          <t>Fix</t>
        </is>
      </c>
      <c r="U718" s="25" t="inlineStr">
        <is>
          <t>offen</t>
        </is>
      </c>
      <c r="V718" s="22">
        <f>O718*S718</f>
        <v/>
      </c>
      <c r="W718" s="16" t="inlineStr">
        <is>
          <t>nur Abholung</t>
        </is>
      </c>
      <c r="X718" s="16" t="inlineStr">
        <is>
          <t>F-848</t>
        </is>
      </c>
      <c r="Y718" s="19" t="inlineStr">
        <is>
          <t>nein</t>
        </is>
      </c>
      <c r="Z718" s="19" t="inlineStr">
        <is>
          <t>verfügbar</t>
        </is>
      </c>
      <c r="AA718" s="19" t="n"/>
      <c r="AB718" s="19" t="n"/>
      <c r="AC718" s="19" t="n"/>
      <c r="AD718" s="19" t="n"/>
      <c r="AE718" s="21" t="n"/>
      <c r="AF718" s="22">
        <f>IF(N718="","",N718*AE718)</f>
        <v/>
      </c>
      <c r="AG718" s="19" t="n"/>
      <c r="AH718" s="19" t="n"/>
      <c r="AI718" s="19" t="n"/>
      <c r="AJ718" s="19" t="n"/>
      <c r="AK718" s="19" t="n"/>
      <c r="AL718" s="19" t="n"/>
      <c r="AM718" s="18" t="n"/>
      <c r="AN718" s="23" t="inlineStr">
        <is>
          <t>Neu aus Fotos vom 21.10.2026. Preis geschätzt. Geht nach Preisfreigabe sofort online (Nutzerin 21.10.).</t>
        </is>
      </c>
    </row>
    <row r="719" ht="98.8" customHeight="1">
      <c r="A719" s="16" t="n"/>
      <c r="B719" s="16" t="inlineStr">
        <is>
          <t>NU07-14</t>
        </is>
      </c>
      <c r="C719" s="16" t="inlineStr">
        <is>
          <t>NU07</t>
        </is>
      </c>
      <c r="D719" s="16" t="inlineStr">
        <is>
          <t>Gruppenraum</t>
        </is>
      </c>
      <c r="E719" s="16" t="inlineStr">
        <is>
          <t>Lege- und Lernspiele, 5 Stück</t>
        </is>
      </c>
      <c r="F719" s="17" t="n">
        <v>1</v>
      </c>
      <c r="G719" s="18" t="inlineStr">
        <is>
          <t>Fädelspaß, Wer passt zu wem?, Was kommt zuerst?, Mimik Memo (HABA), Was gehört zusammen?</t>
        </is>
      </c>
      <c r="H719" s="16" t="inlineStr">
        <is>
          <t>Spielzeug</t>
        </is>
      </c>
      <c r="I719" s="16" t="n"/>
      <c r="J719" s="16" t="inlineStr">
        <is>
          <t>C</t>
        </is>
      </c>
      <c r="K719" s="16" t="inlineStr">
        <is>
          <t>Konvolut</t>
        </is>
      </c>
      <c r="L719" s="19" t="n"/>
      <c r="M719" s="16" t="inlineStr">
        <is>
          <t>gebraucht</t>
        </is>
      </c>
      <c r="N719" s="17" t="n"/>
      <c r="O719" s="20">
        <f>F719-IF(N719="",0,N719)</f>
        <v/>
      </c>
      <c r="P719" s="19" t="inlineStr">
        <is>
          <t>ja</t>
        </is>
      </c>
      <c r="Q719" s="19" t="n"/>
      <c r="R719" s="21" t="n"/>
      <c r="S719" s="24" t="n">
        <v>10</v>
      </c>
      <c r="T719" s="19" t="inlineStr">
        <is>
          <t>Fix</t>
        </is>
      </c>
      <c r="U719" s="25" t="inlineStr">
        <is>
          <t>offen</t>
        </is>
      </c>
      <c r="V719" s="22">
        <f>O719*S719</f>
        <v/>
      </c>
      <c r="W719" s="16" t="inlineStr">
        <is>
          <t>nur Abholung</t>
        </is>
      </c>
      <c r="X719" s="16" t="inlineStr">
        <is>
          <t>F-849</t>
        </is>
      </c>
      <c r="Y719" s="19" t="inlineStr">
        <is>
          <t>nein</t>
        </is>
      </c>
      <c r="Z719" s="19" t="inlineStr">
        <is>
          <t>verfügbar</t>
        </is>
      </c>
      <c r="AA719" s="19" t="n"/>
      <c r="AB719" s="19" t="n"/>
      <c r="AC719" s="19" t="n"/>
      <c r="AD719" s="19" t="n"/>
      <c r="AE719" s="21" t="n"/>
      <c r="AF719" s="22">
        <f>IF(N719="","",N719*AE719)</f>
        <v/>
      </c>
      <c r="AG719" s="19" t="n"/>
      <c r="AH719" s="19" t="n"/>
      <c r="AI719" s="19" t="n"/>
      <c r="AJ719" s="19" t="n"/>
      <c r="AK719" s="19" t="n"/>
      <c r="AL719" s="19" t="n"/>
      <c r="AM719" s="18" t="inlineStr">
        <is>
          <t>Vollständigkeit nicht geprüft.</t>
        </is>
      </c>
      <c r="AN719" s="23" t="inlineStr">
        <is>
          <t>Neu aus Fotos vom 21.10.2026. Preis geschätzt. Geht nach Preisfreigabe sofort online (Nutzerin 21.10.).</t>
        </is>
      </c>
    </row>
    <row r="720" ht="98.8" customHeight="1">
      <c r="A720" s="16" t="n"/>
      <c r="B720" s="16" t="inlineStr">
        <is>
          <t>NU07-15</t>
        </is>
      </c>
      <c r="C720" s="16" t="inlineStr">
        <is>
          <t>NU07</t>
        </is>
      </c>
      <c r="D720" s="16" t="inlineStr">
        <is>
          <t>Gruppenraum</t>
        </is>
      </c>
      <c r="E720" s="16" t="inlineStr">
        <is>
          <t>Kinderspiele, 3 Stück</t>
        </is>
      </c>
      <c r="F720" s="17" t="n">
        <v>1</v>
      </c>
      <c r="G720" s="18" t="inlineStr">
        <is>
          <t>Ratz Fatz auf dem Bauernhof (HABA), Sicher zur Schule, Kinder memory (Ravensburger).</t>
        </is>
      </c>
      <c r="H720" s="16" t="inlineStr">
        <is>
          <t>Spielzeug</t>
        </is>
      </c>
      <c r="I720" s="16" t="n"/>
      <c r="J720" s="16" t="inlineStr">
        <is>
          <t>C</t>
        </is>
      </c>
      <c r="K720" s="16" t="inlineStr">
        <is>
          <t>Konvolut</t>
        </is>
      </c>
      <c r="L720" s="19" t="n"/>
      <c r="M720" s="16" t="inlineStr">
        <is>
          <t>gebraucht</t>
        </is>
      </c>
      <c r="N720" s="17" t="n"/>
      <c r="O720" s="20">
        <f>F720-IF(N720="",0,N720)</f>
        <v/>
      </c>
      <c r="P720" s="19" t="inlineStr">
        <is>
          <t>ja</t>
        </is>
      </c>
      <c r="Q720" s="19" t="n"/>
      <c r="R720" s="21" t="n"/>
      <c r="S720" s="24" t="n">
        <v>8</v>
      </c>
      <c r="T720" s="19" t="inlineStr">
        <is>
          <t>Fix</t>
        </is>
      </c>
      <c r="U720" s="25" t="inlineStr">
        <is>
          <t>offen</t>
        </is>
      </c>
      <c r="V720" s="22">
        <f>O720*S720</f>
        <v/>
      </c>
      <c r="W720" s="16" t="inlineStr">
        <is>
          <t>nur Abholung</t>
        </is>
      </c>
      <c r="X720" s="16" t="inlineStr">
        <is>
          <t>F-850</t>
        </is>
      </c>
      <c r="Y720" s="19" t="inlineStr">
        <is>
          <t>nein</t>
        </is>
      </c>
      <c r="Z720" s="19" t="inlineStr">
        <is>
          <t>verfügbar</t>
        </is>
      </c>
      <c r="AA720" s="19" t="n"/>
      <c r="AB720" s="19" t="n"/>
      <c r="AC720" s="19" t="n"/>
      <c r="AD720" s="19" t="n"/>
      <c r="AE720" s="21" t="n"/>
      <c r="AF720" s="22">
        <f>IF(N720="","",N720*AE720)</f>
        <v/>
      </c>
      <c r="AG720" s="19" t="n"/>
      <c r="AH720" s="19" t="n"/>
      <c r="AI720" s="19" t="n"/>
      <c r="AJ720" s="19" t="n"/>
      <c r="AK720" s="19" t="n"/>
      <c r="AL720" s="19" t="n"/>
      <c r="AM720" s="18" t="inlineStr">
        <is>
          <t>Vollständigkeit nicht geprüft.</t>
        </is>
      </c>
      <c r="AN720" s="23" t="inlineStr">
        <is>
          <t>Neu aus Fotos vom 21.10.2026. Preis geschätzt. Geht nach Preisfreigabe sofort online (Nutzerin 21.10.).</t>
        </is>
      </c>
    </row>
    <row r="721" ht="98.8" customHeight="1">
      <c r="A721" s="16" t="n"/>
      <c r="B721" s="16" t="inlineStr">
        <is>
          <t>NU07-16</t>
        </is>
      </c>
      <c r="C721" s="16" t="inlineStr">
        <is>
          <t>NU07</t>
        </is>
      </c>
      <c r="D721" s="16" t="inlineStr">
        <is>
          <t>Gruppenraum</t>
        </is>
      </c>
      <c r="E721" s="16" t="inlineStr">
        <is>
          <t>Kosmos Magic Zauberhut Junior</t>
        </is>
      </c>
      <c r="F721" s="17" t="n">
        <v>1</v>
      </c>
      <c r="G721" s="18" t="inlineStr">
        <is>
          <t>Zauberkasten für Kinder ab 6 Jahren.</t>
        </is>
      </c>
      <c r="H721" s="16" t="inlineStr">
        <is>
          <t>Spielzeug</t>
        </is>
      </c>
      <c r="I721" s="16" t="n"/>
      <c r="J721" s="16" t="inlineStr">
        <is>
          <t>C</t>
        </is>
      </c>
      <c r="K721" s="16" t="inlineStr">
        <is>
          <t>Stück</t>
        </is>
      </c>
      <c r="L721" s="19" t="n"/>
      <c r="M721" s="16" t="inlineStr">
        <is>
          <t>gebraucht</t>
        </is>
      </c>
      <c r="N721" s="17" t="n"/>
      <c r="O721" s="20">
        <f>F721-IF(N721="",0,N721)</f>
        <v/>
      </c>
      <c r="P721" s="19" t="inlineStr">
        <is>
          <t>ja</t>
        </is>
      </c>
      <c r="Q721" s="19" t="n"/>
      <c r="R721" s="21" t="n"/>
      <c r="S721" s="24" t="n">
        <v>8</v>
      </c>
      <c r="T721" s="19" t="inlineStr">
        <is>
          <t>Fix</t>
        </is>
      </c>
      <c r="U721" s="25" t="inlineStr">
        <is>
          <t>offen</t>
        </is>
      </c>
      <c r="V721" s="22">
        <f>O721*S721</f>
        <v/>
      </c>
      <c r="W721" s="16" t="inlineStr">
        <is>
          <t>nur Abholung</t>
        </is>
      </c>
      <c r="X721" s="16" t="inlineStr">
        <is>
          <t>F-851</t>
        </is>
      </c>
      <c r="Y721" s="19" t="inlineStr">
        <is>
          <t>nein</t>
        </is>
      </c>
      <c r="Z721" s="19" t="inlineStr">
        <is>
          <t>verfügbar</t>
        </is>
      </c>
      <c r="AA721" s="19" t="inlineStr">
        <is>
          <t>Kosmos</t>
        </is>
      </c>
      <c r="AB721" s="19" t="n"/>
      <c r="AC721" s="19" t="n"/>
      <c r="AD721" s="19" t="n"/>
      <c r="AE721" s="21" t="n"/>
      <c r="AF721" s="22">
        <f>IF(N721="","",N721*AE721)</f>
        <v/>
      </c>
      <c r="AG721" s="19" t="n"/>
      <c r="AH721" s="19" t="n"/>
      <c r="AI721" s="19" t="n"/>
      <c r="AJ721" s="19" t="n"/>
      <c r="AK721" s="19" t="n"/>
      <c r="AL721" s="19" t="n"/>
      <c r="AM721" s="18" t="inlineStr">
        <is>
          <t>Vollständigkeit nicht geprüft.</t>
        </is>
      </c>
      <c r="AN721" s="23" t="inlineStr">
        <is>
          <t>Neu aus Fotos vom 21.10.2026. Preis geschätzt. Geht nach Preisfreigabe sofort online (Nutzerin 21.10.).</t>
        </is>
      </c>
    </row>
    <row r="722" ht="98.8" customHeight="1">
      <c r="A722" s="16" t="n"/>
      <c r="B722" s="16" t="inlineStr">
        <is>
          <t>NU07-17</t>
        </is>
      </c>
      <c r="C722" s="16" t="inlineStr">
        <is>
          <t>NU07</t>
        </is>
      </c>
      <c r="D722" s="16" t="inlineStr">
        <is>
          <t>Gruppenraum</t>
        </is>
      </c>
      <c r="E722" s="16" t="inlineStr">
        <is>
          <t>HABA Feuerdrachen</t>
        </is>
      </c>
      <c r="F722" s="17" t="n">
        <v>1</v>
      </c>
      <c r="G722" s="18" t="inlineStr">
        <is>
          <t>Brettspiel, Kinderspiel des Jahres 2014 (Deutscher Spielepreis).</t>
        </is>
      </c>
      <c r="H722" s="16" t="inlineStr">
        <is>
          <t>Spielzeug</t>
        </is>
      </c>
      <c r="I722" s="16" t="n"/>
      <c r="J722" s="16" t="inlineStr">
        <is>
          <t>C</t>
        </is>
      </c>
      <c r="K722" s="16" t="inlineStr">
        <is>
          <t>Stück</t>
        </is>
      </c>
      <c r="L722" s="19" t="n"/>
      <c r="M722" s="16" t="inlineStr">
        <is>
          <t>gebraucht</t>
        </is>
      </c>
      <c r="N722" s="17" t="n"/>
      <c r="O722" s="20">
        <f>F722-IF(N722="",0,N722)</f>
        <v/>
      </c>
      <c r="P722" s="19" t="inlineStr">
        <is>
          <t>ja</t>
        </is>
      </c>
      <c r="Q722" s="19" t="n"/>
      <c r="R722" s="21" t="n"/>
      <c r="S722" s="24" t="n">
        <v>10</v>
      </c>
      <c r="T722" s="19" t="inlineStr">
        <is>
          <t>Fix</t>
        </is>
      </c>
      <c r="U722" s="25" t="inlineStr">
        <is>
          <t>offen</t>
        </is>
      </c>
      <c r="V722" s="22">
        <f>O722*S722</f>
        <v/>
      </c>
      <c r="W722" s="16" t="inlineStr">
        <is>
          <t>nur Abholung</t>
        </is>
      </c>
      <c r="X722" s="16" t="inlineStr">
        <is>
          <t>F-852</t>
        </is>
      </c>
      <c r="Y722" s="19" t="inlineStr">
        <is>
          <t>nein</t>
        </is>
      </c>
      <c r="Z722" s="19" t="inlineStr">
        <is>
          <t>verfügbar</t>
        </is>
      </c>
      <c r="AA722" s="19" t="inlineStr">
        <is>
          <t>HABA</t>
        </is>
      </c>
      <c r="AB722" s="19" t="n"/>
      <c r="AC722" s="19" t="n"/>
      <c r="AD722" s="19" t="n"/>
      <c r="AE722" s="21" t="n"/>
      <c r="AF722" s="22">
        <f>IF(N722="","",N722*AE722)</f>
        <v/>
      </c>
      <c r="AG722" s="19" t="n"/>
      <c r="AH722" s="19" t="n"/>
      <c r="AI722" s="19" t="n"/>
      <c r="AJ722" s="19" t="n"/>
      <c r="AK722" s="19" t="n"/>
      <c r="AL722" s="19" t="n"/>
      <c r="AM722" s="18" t="inlineStr">
        <is>
          <t>Vollständigkeit nicht geprüft.</t>
        </is>
      </c>
      <c r="AN722" s="23" t="inlineStr">
        <is>
          <t>Neu aus Fotos vom 21.10.2026. Preis geschätzt. Geht nach Preisfreigabe sofort online (Nutzerin 21.10.).</t>
        </is>
      </c>
    </row>
    <row r="723" ht="98.8" customHeight="1">
      <c r="A723" s="16" t="n"/>
      <c r="B723" s="16" t="inlineStr">
        <is>
          <t>NU07-18</t>
        </is>
      </c>
      <c r="C723" s="16" t="inlineStr">
        <is>
          <t>NU07</t>
        </is>
      </c>
      <c r="D723" s="16" t="inlineStr">
        <is>
          <t>Gruppenraum</t>
        </is>
      </c>
      <c r="E723" s="16" t="inlineStr">
        <is>
          <t>Twister</t>
        </is>
      </c>
      <c r="F723" s="17" t="n">
        <v>1</v>
      </c>
      <c r="G723" s="18" t="inlineStr">
        <is>
          <t>Bewegungsspiel von Hasbro.</t>
        </is>
      </c>
      <c r="H723" s="16" t="inlineStr">
        <is>
          <t>Spielzeug</t>
        </is>
      </c>
      <c r="I723" s="16" t="n"/>
      <c r="J723" s="16" t="inlineStr">
        <is>
          <t>C</t>
        </is>
      </c>
      <c r="K723" s="16" t="inlineStr">
        <is>
          <t>Stück</t>
        </is>
      </c>
      <c r="L723" s="19" t="n"/>
      <c r="M723" s="16" t="inlineStr">
        <is>
          <t>gebraucht</t>
        </is>
      </c>
      <c r="N723" s="17" t="n"/>
      <c r="O723" s="20">
        <f>F723-IF(N723="",0,N723)</f>
        <v/>
      </c>
      <c r="P723" s="19" t="inlineStr">
        <is>
          <t>ja</t>
        </is>
      </c>
      <c r="Q723" s="19" t="n"/>
      <c r="R723" s="21" t="n"/>
      <c r="S723" s="24" t="n">
        <v>6</v>
      </c>
      <c r="T723" s="19" t="inlineStr">
        <is>
          <t>Fix</t>
        </is>
      </c>
      <c r="U723" s="25" t="inlineStr">
        <is>
          <t>offen</t>
        </is>
      </c>
      <c r="V723" s="22">
        <f>O723*S723</f>
        <v/>
      </c>
      <c r="W723" s="16" t="inlineStr">
        <is>
          <t>nur Abholung</t>
        </is>
      </c>
      <c r="X723" s="16" t="inlineStr">
        <is>
          <t>F-853</t>
        </is>
      </c>
      <c r="Y723" s="19" t="inlineStr">
        <is>
          <t>nein</t>
        </is>
      </c>
      <c r="Z723" s="19" t="inlineStr">
        <is>
          <t>verfügbar</t>
        </is>
      </c>
      <c r="AA723" s="19" t="inlineStr">
        <is>
          <t>Hasbro</t>
        </is>
      </c>
      <c r="AB723" s="19" t="n"/>
      <c r="AC723" s="19" t="n"/>
      <c r="AD723" s="19" t="n"/>
      <c r="AE723" s="21" t="n"/>
      <c r="AF723" s="22">
        <f>IF(N723="","",N723*AE723)</f>
        <v/>
      </c>
      <c r="AG723" s="19" t="n"/>
      <c r="AH723" s="19" t="n"/>
      <c r="AI723" s="19" t="n"/>
      <c r="AJ723" s="19" t="n"/>
      <c r="AK723" s="19" t="n"/>
      <c r="AL723" s="19" t="n"/>
      <c r="AM723" s="18" t="inlineStr">
        <is>
          <t>Vollständigkeit nicht geprüft.</t>
        </is>
      </c>
      <c r="AN723" s="23" t="inlineStr">
        <is>
          <t>Neu aus Fotos vom 21.10.2026. Preis geschätzt. Geht nach Preisfreigabe sofort online (Nutzerin 21.10.).</t>
        </is>
      </c>
    </row>
    <row r="724" ht="98.8" customHeight="1">
      <c r="A724" s="16" t="n"/>
      <c r="B724" s="16" t="inlineStr">
        <is>
          <t>NU05-38</t>
        </is>
      </c>
      <c r="C724" s="16" t="inlineStr">
        <is>
          <t>NU05</t>
        </is>
      </c>
      <c r="D724" s="16" t="inlineStr">
        <is>
          <t>Treppenaufgang</t>
        </is>
      </c>
      <c r="E724" s="16" t="inlineStr">
        <is>
          <t>IKEA Aufbewahrungsschale weiß</t>
        </is>
      </c>
      <c r="F724" s="17" t="n">
        <v>1</v>
      </c>
      <c r="G724" s="18" t="inlineStr">
        <is>
          <t>Längliche weiße Schale bzw. Einsatz von IKEA aus Kunststoff.</t>
        </is>
      </c>
      <c r="H724" s="16" t="inlineStr">
        <is>
          <t>Kita-Ausstattung</t>
        </is>
      </c>
      <c r="I724" s="16" t="n"/>
      <c r="J724" s="16" t="inlineStr">
        <is>
          <t>C</t>
        </is>
      </c>
      <c r="K724" s="16" t="inlineStr">
        <is>
          <t>Stück</t>
        </is>
      </c>
      <c r="L724" s="19" t="n"/>
      <c r="M724" s="16" t="inlineStr">
        <is>
          <t>gebraucht</t>
        </is>
      </c>
      <c r="N724" s="17" t="n"/>
      <c r="O724" s="20">
        <f>F724-IF(N724="",0,N724)</f>
        <v/>
      </c>
      <c r="P724" s="19" t="inlineStr">
        <is>
          <t>ja</t>
        </is>
      </c>
      <c r="Q724" s="19" t="n"/>
      <c r="R724" s="21" t="n"/>
      <c r="S724" s="24" t="n">
        <v>3</v>
      </c>
      <c r="T724" s="19" t="inlineStr">
        <is>
          <t>Fix</t>
        </is>
      </c>
      <c r="U724" s="25" t="inlineStr">
        <is>
          <t>offen</t>
        </is>
      </c>
      <c r="V724" s="22">
        <f>O724*S724</f>
        <v/>
      </c>
      <c r="W724" s="16" t="inlineStr">
        <is>
          <t>nur Abholung</t>
        </is>
      </c>
      <c r="X724" s="16" t="inlineStr">
        <is>
          <t>F-840</t>
        </is>
      </c>
      <c r="Y724" s="19" t="inlineStr">
        <is>
          <t>nein</t>
        </is>
      </c>
      <c r="Z724" s="19" t="inlineStr">
        <is>
          <t>verfügbar</t>
        </is>
      </c>
      <c r="AA724" s="19" t="inlineStr">
        <is>
          <t>IKEA</t>
        </is>
      </c>
      <c r="AB724" s="19" t="n"/>
      <c r="AC724" s="19" t="n"/>
      <c r="AD724" s="19" t="n"/>
      <c r="AE724" s="21" t="n"/>
      <c r="AF724" s="22">
        <f>IF(N724="","",N724*AE724)</f>
        <v/>
      </c>
      <c r="AG724" s="19" t="n"/>
      <c r="AH724" s="19" t="n"/>
      <c r="AI724" s="19" t="n"/>
      <c r="AJ724" s="19" t="n"/>
      <c r="AK724" s="19" t="n"/>
      <c r="AL724" s="19" t="n"/>
      <c r="AM724" s="18" t="n"/>
      <c r="AN724" s="23" t="inlineStr">
        <is>
          <t>Neu aus Fotos vom 21.10.2026. Preis geschätzt. Post-it unleserlich, Nummer laut Nutzerin.</t>
        </is>
      </c>
    </row>
    <row r="725" ht="98.8" customHeight="1">
      <c r="A725" s="16" t="n"/>
      <c r="B725" s="16" t="inlineStr">
        <is>
          <t>NU05-46A</t>
        </is>
      </c>
      <c r="C725" s="16" t="inlineStr">
        <is>
          <t>NU05</t>
        </is>
      </c>
      <c r="D725" s="16" t="inlineStr">
        <is>
          <t>Treppenaufgang</t>
        </is>
      </c>
      <c r="E725" s="16" t="inlineStr">
        <is>
          <t>Montessori geometrische Körper mit Buch „Boooox“</t>
        </is>
      </c>
      <c r="F725" s="17" t="n">
        <v>1</v>
      </c>
      <c r="G725" s="18" t="inlineStr">
        <is>
          <t>Geometrische Körper aus Holz im Korb mit Anleitung, dazu das Bastelbuch „Boooox“ von Katsu Kimura.</t>
        </is>
      </c>
      <c r="H725" s="16" t="inlineStr">
        <is>
          <t>Spielzeug</t>
        </is>
      </c>
      <c r="I725" s="16" t="n"/>
      <c r="J725" s="16" t="inlineStr">
        <is>
          <t>C</t>
        </is>
      </c>
      <c r="K725" s="16" t="inlineStr">
        <is>
          <t>Set</t>
        </is>
      </c>
      <c r="L725" s="19" t="n"/>
      <c r="M725" s="16" t="inlineStr">
        <is>
          <t>gebraucht</t>
        </is>
      </c>
      <c r="N725" s="17" t="n"/>
      <c r="O725" s="20">
        <f>F725-IF(N725="",0,N725)</f>
        <v/>
      </c>
      <c r="P725" s="19" t="inlineStr">
        <is>
          <t>ja</t>
        </is>
      </c>
      <c r="Q725" s="19" t="n"/>
      <c r="R725" s="21" t="n"/>
      <c r="S725" s="24" t="n">
        <v>12</v>
      </c>
      <c r="T725" s="19" t="inlineStr">
        <is>
          <t>Fix</t>
        </is>
      </c>
      <c r="U725" s="25" t="inlineStr">
        <is>
          <t>offen</t>
        </is>
      </c>
      <c r="V725" s="22">
        <f>O725*S725</f>
        <v/>
      </c>
      <c r="W725" s="16" t="inlineStr">
        <is>
          <t>nur Abholung</t>
        </is>
      </c>
      <c r="X725" s="16" t="inlineStr">
        <is>
          <t>F-863</t>
        </is>
      </c>
      <c r="Y725" s="19" t="inlineStr">
        <is>
          <t>nein</t>
        </is>
      </c>
      <c r="Z725" s="19" t="inlineStr">
        <is>
          <t>verfügbar</t>
        </is>
      </c>
      <c r="AA725" s="19" t="n"/>
      <c r="AB725" s="19" t="n"/>
      <c r="AC725" s="19" t="n"/>
      <c r="AD725" s="19" t="n"/>
      <c r="AE725" s="21" t="n"/>
      <c r="AF725" s="22">
        <f>IF(N725="","",N725*AE725)</f>
        <v/>
      </c>
      <c r="AG725" s="19" t="n"/>
      <c r="AH725" s="19" t="n"/>
      <c r="AI725" s="19" t="n"/>
      <c r="AJ725" s="19" t="n"/>
      <c r="AK725" s="19" t="n"/>
      <c r="AL725" s="19" t="n"/>
      <c r="AM725" s="18" t="n"/>
      <c r="AN725" s="23" t="inlineStr">
        <is>
          <t>Neu aus Fotos vom 21.10.2026. Preis geschätzt. Nummer 46A vergeben, weil NU05-46 (Holzbuchstaben) schon so beschriftet ist.</t>
        </is>
      </c>
    </row>
    <row r="726" ht="98.8" customHeight="1">
      <c r="A726" s="16" t="n"/>
      <c r="B726" s="16" t="inlineStr">
        <is>
          <t>NU07-14A</t>
        </is>
      </c>
      <c r="C726" s="16" t="inlineStr">
        <is>
          <t>NU07</t>
        </is>
      </c>
      <c r="D726" s="16" t="inlineStr">
        <is>
          <t>Gruppenraum</t>
        </is>
      </c>
      <c r="E726" s="16" t="inlineStr">
        <is>
          <t>PlanToys Holz-Kipplaster</t>
        </is>
      </c>
      <c r="F726" s="17" t="n">
        <v>1</v>
      </c>
      <c r="G726" s="18" t="inlineStr">
        <is>
          <t>Großer Kipplaster aus Holz mit Gummireifen, Marke PlanToys (Prägung).</t>
        </is>
      </c>
      <c r="H726" s="16" t="inlineStr">
        <is>
          <t>Spielzeug</t>
        </is>
      </c>
      <c r="I726" s="16" t="n"/>
      <c r="J726" s="16" t="inlineStr">
        <is>
          <t>C</t>
        </is>
      </c>
      <c r="K726" s="16" t="inlineStr">
        <is>
          <t>Stück</t>
        </is>
      </c>
      <c r="L726" s="19" t="n"/>
      <c r="M726" s="16" t="inlineStr">
        <is>
          <t>gebraucht</t>
        </is>
      </c>
      <c r="N726" s="17" t="n"/>
      <c r="O726" s="20">
        <f>F726-IF(N726="",0,N726)</f>
        <v/>
      </c>
      <c r="P726" s="19" t="inlineStr">
        <is>
          <t>ja</t>
        </is>
      </c>
      <c r="Q726" s="19" t="n"/>
      <c r="R726" s="21" t="n"/>
      <c r="S726" s="24" t="n">
        <v>15</v>
      </c>
      <c r="T726" s="19" t="inlineStr">
        <is>
          <t>Fix</t>
        </is>
      </c>
      <c r="U726" s="25" t="inlineStr">
        <is>
          <t>offen</t>
        </is>
      </c>
      <c r="V726" s="22">
        <f>O726*S726</f>
        <v/>
      </c>
      <c r="W726" s="16" t="inlineStr">
        <is>
          <t>nur Abholung</t>
        </is>
      </c>
      <c r="X726" s="16" t="inlineStr">
        <is>
          <t>F-843</t>
        </is>
      </c>
      <c r="Y726" s="19" t="inlineStr">
        <is>
          <t>nein</t>
        </is>
      </c>
      <c r="Z726" s="19" t="inlineStr">
        <is>
          <t>verfügbar</t>
        </is>
      </c>
      <c r="AA726" s="19" t="inlineStr">
        <is>
          <t>PlanToys</t>
        </is>
      </c>
      <c r="AB726" s="19" t="n"/>
      <c r="AC726" s="19" t="n"/>
      <c r="AD726" s="19" t="n"/>
      <c r="AE726" s="21" t="n"/>
      <c r="AF726" s="22">
        <f>IF(N726="","",N726*AE726)</f>
        <v/>
      </c>
      <c r="AG726" s="19" t="n"/>
      <c r="AH726" s="19" t="n"/>
      <c r="AI726" s="19" t="n"/>
      <c r="AJ726" s="19" t="n"/>
      <c r="AK726" s="19" t="n"/>
      <c r="AL726" s="19" t="n"/>
      <c r="AM726" s="18" t="inlineStr">
        <is>
          <t>Das zweite Foto zeigt die Prägung.</t>
        </is>
      </c>
      <c r="AN726" s="23" t="inlineStr">
        <is>
          <t>Neu aus Fotos vom 21.10.2026. Preis geschätzt. Weitere Ansicht F-844. Post-it „07-14“ doppelt, daher 14A (Nutzerin 21.10.). Geht nach Preisfreigabe sofort online.</t>
        </is>
      </c>
    </row>
    <row r="727" ht="98.8" customHeight="1">
      <c r="A727" s="16" t="n"/>
      <c r="B727" s="16" t="inlineStr">
        <is>
          <t>NE01-27</t>
        </is>
      </c>
      <c r="C727" s="16" t="inlineStr">
        <is>
          <t>NE01</t>
        </is>
      </c>
      <c r="D727" s="16" t="inlineStr">
        <is>
          <t>Flur</t>
        </is>
      </c>
      <c r="E727" s="16" t="inlineStr">
        <is>
          <t>Toniebox rot mit 5 Figuren</t>
        </is>
      </c>
      <c r="F727" s="17" t="n">
        <v>1</v>
      </c>
      <c r="G727" s="18" t="inlineStr">
        <is>
          <t>Toniebox in Rot mit fünf Tonie-Figuren wie abgebildet.</t>
        </is>
      </c>
      <c r="H727" s="16" t="inlineStr">
        <is>
          <t>Spielzeug</t>
        </is>
      </c>
      <c r="I727" s="16" t="n"/>
      <c r="J727" s="16" t="inlineStr">
        <is>
          <t>C</t>
        </is>
      </c>
      <c r="K727" s="16" t="inlineStr">
        <is>
          <t>Set</t>
        </is>
      </c>
      <c r="L727" s="19" t="n"/>
      <c r="M727" s="16" t="inlineStr">
        <is>
          <t>gebraucht</t>
        </is>
      </c>
      <c r="N727" s="17" t="n"/>
      <c r="O727" s="20">
        <f>F727-IF(N727="",0,N727)</f>
        <v/>
      </c>
      <c r="P727" s="19" t="inlineStr">
        <is>
          <t>ja</t>
        </is>
      </c>
      <c r="Q727" s="19" t="n"/>
      <c r="R727" s="21" t="n"/>
      <c r="S727" s="24" t="n">
        <v>45</v>
      </c>
      <c r="T727" s="19" t="inlineStr">
        <is>
          <t>Fix</t>
        </is>
      </c>
      <c r="U727" s="25" t="inlineStr">
        <is>
          <t>offen</t>
        </is>
      </c>
      <c r="V727" s="22">
        <f>O727*S727</f>
        <v/>
      </c>
      <c r="W727" s="16" t="inlineStr">
        <is>
          <t>nur Abholung</t>
        </is>
      </c>
      <c r="X727" s="16" t="inlineStr">
        <is>
          <t>F-819</t>
        </is>
      </c>
      <c r="Y727" s="19" t="inlineStr">
        <is>
          <t>nein</t>
        </is>
      </c>
      <c r="Z727" s="19" t="inlineStr">
        <is>
          <t>verfügbar</t>
        </is>
      </c>
      <c r="AA727" s="19" t="inlineStr">
        <is>
          <t>Tonies</t>
        </is>
      </c>
      <c r="AB727" s="19" t="n"/>
      <c r="AC727" s="19" t="n"/>
      <c r="AD727" s="19" t="n"/>
      <c r="AE727" s="21" t="n"/>
      <c r="AF727" s="22">
        <f>IF(N727="","",N727*AE727)</f>
        <v/>
      </c>
      <c r="AG727" s="19" t="n"/>
      <c r="AH727" s="19" t="n"/>
      <c r="AI727" s="19" t="n"/>
      <c r="AJ727" s="19" t="n"/>
      <c r="AK727" s="19" t="n"/>
      <c r="AL727" s="19" t="n"/>
      <c r="AM727" s="18" t="inlineStr">
        <is>
          <t>Das Wandregal ist nicht dabei.</t>
        </is>
      </c>
      <c r="AN727" s="23" t="inlineStr">
        <is>
          <t>Neu aus Fotos vom 21.10.2026. Preis geschätzt. Geht nach Preisfreigabe sofort online.</t>
        </is>
      </c>
    </row>
    <row r="728" ht="98.8" customHeight="1">
      <c r="A728" s="16" t="n"/>
      <c r="B728" s="16" t="inlineStr">
        <is>
          <t>NE01-28</t>
        </is>
      </c>
      <c r="C728" s="16" t="inlineStr">
        <is>
          <t>NE01</t>
        </is>
      </c>
      <c r="D728" s="16" t="inlineStr">
        <is>
          <t>Flur</t>
        </is>
      </c>
      <c r="E728" s="16" t="inlineStr">
        <is>
          <t>Toniebox schwarz mit 5 Figuren</t>
        </is>
      </c>
      <c r="F728" s="17" t="n">
        <v>1</v>
      </c>
      <c r="G728" s="18" t="inlineStr">
        <is>
          <t>Toniebox in Schwarz mit fünf Tonie-Figuren wie abgebildet.</t>
        </is>
      </c>
      <c r="H728" s="16" t="inlineStr">
        <is>
          <t>Spielzeug</t>
        </is>
      </c>
      <c r="I728" s="16" t="n"/>
      <c r="J728" s="16" t="inlineStr">
        <is>
          <t>C</t>
        </is>
      </c>
      <c r="K728" s="16" t="inlineStr">
        <is>
          <t>Set</t>
        </is>
      </c>
      <c r="L728" s="19" t="n"/>
      <c r="M728" s="16" t="inlineStr">
        <is>
          <t>gebraucht</t>
        </is>
      </c>
      <c r="N728" s="17" t="n"/>
      <c r="O728" s="20">
        <f>F728-IF(N728="",0,N728)</f>
        <v/>
      </c>
      <c r="P728" s="19" t="inlineStr">
        <is>
          <t>ja</t>
        </is>
      </c>
      <c r="Q728" s="19" t="n"/>
      <c r="R728" s="21" t="n"/>
      <c r="S728" s="24" t="n">
        <v>45</v>
      </c>
      <c r="T728" s="19" t="inlineStr">
        <is>
          <t>Fix</t>
        </is>
      </c>
      <c r="U728" s="25" t="inlineStr">
        <is>
          <t>offen</t>
        </is>
      </c>
      <c r="V728" s="22">
        <f>O728*S728</f>
        <v/>
      </c>
      <c r="W728" s="16" t="inlineStr">
        <is>
          <t>nur Abholung</t>
        </is>
      </c>
      <c r="X728" s="16" t="inlineStr">
        <is>
          <t>F-820</t>
        </is>
      </c>
      <c r="Y728" s="19" t="inlineStr">
        <is>
          <t>nein</t>
        </is>
      </c>
      <c r="Z728" s="19" t="inlineStr">
        <is>
          <t>verfügbar</t>
        </is>
      </c>
      <c r="AA728" s="19" t="inlineStr">
        <is>
          <t>Tonies</t>
        </is>
      </c>
      <c r="AB728" s="19" t="n"/>
      <c r="AC728" s="19" t="n"/>
      <c r="AD728" s="19" t="n"/>
      <c r="AE728" s="21" t="n"/>
      <c r="AF728" s="22">
        <f>IF(N728="","",N728*AE728)</f>
        <v/>
      </c>
      <c r="AG728" s="19" t="n"/>
      <c r="AH728" s="19" t="n"/>
      <c r="AI728" s="19" t="n"/>
      <c r="AJ728" s="19" t="n"/>
      <c r="AK728" s="19" t="n"/>
      <c r="AL728" s="19" t="n"/>
      <c r="AM728" s="18" t="inlineStr">
        <is>
          <t>Das Wandregal ist nicht dabei.</t>
        </is>
      </c>
      <c r="AN728" s="23" t="inlineStr">
        <is>
          <t>Neu aus Fotos vom 21.10.2026. Preis geschätzt. Geht nach Preisfreigabe sofort online.</t>
        </is>
      </c>
    </row>
    <row r="729" ht="98.8" customHeight="1">
      <c r="A729" s="16" t="n"/>
      <c r="B729" s="16" t="inlineStr">
        <is>
          <t>NE01-29</t>
        </is>
      </c>
      <c r="C729" s="16" t="inlineStr">
        <is>
          <t>NE01</t>
        </is>
      </c>
      <c r="D729" s="16" t="inlineStr">
        <is>
          <t>Flur</t>
        </is>
      </c>
      <c r="E729" s="16" t="inlineStr">
        <is>
          <t>Tonie-Figuren einzeln</t>
        </is>
      </c>
      <c r="F729" s="17" t="n">
        <v>3</v>
      </c>
      <c r="G729" s="18" t="inlineStr">
        <is>
          <t>Weitere Tonie-Figuren, ohne Foto.</t>
        </is>
      </c>
      <c r="H729" s="16" t="inlineStr">
        <is>
          <t>Spielzeug</t>
        </is>
      </c>
      <c r="I729" s="16" t="n"/>
      <c r="J729" s="16" t="inlineStr">
        <is>
          <t>C</t>
        </is>
      </c>
      <c r="K729" s="16" t="inlineStr">
        <is>
          <t>Stück</t>
        </is>
      </c>
      <c r="L729" s="19" t="n"/>
      <c r="M729" s="16" t="inlineStr">
        <is>
          <t>gebraucht</t>
        </is>
      </c>
      <c r="N729" s="17" t="n"/>
      <c r="O729" s="20">
        <f>F729-IF(N729="",0,N729)</f>
        <v/>
      </c>
      <c r="P729" s="19" t="inlineStr">
        <is>
          <t>ja</t>
        </is>
      </c>
      <c r="Q729" s="19" t="n"/>
      <c r="R729" s="21" t="n"/>
      <c r="S729" s="24" t="n">
        <v>8</v>
      </c>
      <c r="T729" s="19" t="inlineStr">
        <is>
          <t>Fix</t>
        </is>
      </c>
      <c r="U729" s="25" t="inlineStr">
        <is>
          <t>offen</t>
        </is>
      </c>
      <c r="V729" s="22">
        <f>O729*S729</f>
        <v/>
      </c>
      <c r="W729" s="16" t="inlineStr">
        <is>
          <t>nur Abholung</t>
        </is>
      </c>
      <c r="X729" s="16" t="n"/>
      <c r="Y729" s="19" t="inlineStr">
        <is>
          <t>nein</t>
        </is>
      </c>
      <c r="Z729" s="19" t="inlineStr">
        <is>
          <t>verfügbar</t>
        </is>
      </c>
      <c r="AA729" s="19" t="inlineStr">
        <is>
          <t>Tonies</t>
        </is>
      </c>
      <c r="AB729" s="19" t="n"/>
      <c r="AC729" s="19" t="n"/>
      <c r="AD729" s="19" t="n"/>
      <c r="AE729" s="21" t="n"/>
      <c r="AF729" s="22">
        <f>IF(N729="","",N729*AE729)</f>
        <v/>
      </c>
      <c r="AG729" s="19" t="n"/>
      <c r="AH729" s="19" t="n"/>
      <c r="AI729" s="19" t="n"/>
      <c r="AJ729" s="19" t="n"/>
      <c r="AK729" s="19" t="n"/>
      <c r="AL729" s="19" t="n"/>
      <c r="AM729" s="18" t="inlineStr">
        <is>
          <t>Preis je Figur.</t>
        </is>
      </c>
      <c r="AN729" s="23" t="inlineStr">
        <is>
          <t>Neu aus Fotos vom 21.10.2026. Preis geschätzt. OFFEN: 2–3 Stück laut Nutzerin, bitte nachzählen; Foto fehlt, Titel der Figuren angeben.</t>
        </is>
      </c>
    </row>
  </sheetData>
  <sheetProtection selectLockedCells="0" selectUnlockedCells="0" sheet="1" objects="0" insertRows="1" insertHyperlinks="1" autoFilter="0" scenarios="0" formatColumns="0" deleteColumns="1" insertColumns="1" pivotTables="1" deleteRows="1" formatCells="0" formatRows="0" sort="1"/>
  <autoFilter ref="A2:AN729"/>
  <mergeCells count="7">
    <mergeCell ref="AI1:AL1"/>
    <mergeCell ref="AM1:AN1"/>
    <mergeCell ref="Q1:R1"/>
    <mergeCell ref="A1:P1"/>
    <mergeCell ref="W1:AD1"/>
    <mergeCell ref="AE1:AH1"/>
    <mergeCell ref="S1:V1"/>
  </mergeCells>
  <conditionalFormatting sqref="Z3:Z729">
    <cfRule type="cellIs" priority="1" operator="equal" dxfId="0">
      <formula>"reserviert"</formula>
    </cfRule>
    <cfRule type="cellIs" priority="2" operator="equal" dxfId="1">
      <formula>"teilverkauft"</formula>
    </cfRule>
    <cfRule type="cellIs" priority="3" operator="equal" dxfId="2">
      <formula>"verkauft"</formula>
    </cfRule>
  </conditionalFormatting>
  <conditionalFormatting sqref="J3:J729">
    <cfRule type="cellIs" priority="4" operator="equal" dxfId="3">
      <formula>"A"</formula>
    </cfRule>
  </conditionalFormatting>
  <conditionalFormatting sqref="P3:P729">
    <cfRule type="cellIs" priority="5" operator="equal" dxfId="4">
      <formula>"entfällt"</formula>
    </cfRule>
  </conditionalFormatting>
  <dataValidations count="12">
    <dataValidation sqref="J3:J803" showDropDown="0" showInputMessage="0" showErrorMessage="0" allowBlank="1" type="list">
      <formula1>"A,B,C"</formula1>
    </dataValidation>
    <dataValidation sqref="P3:P803" showDropDown="0" showInputMessage="0" showErrorMessage="0" allowBlank="1" type="list">
      <formula1>"ja,entfällt"</formula1>
    </dataValidation>
    <dataValidation sqref="Y3:Y803" showDropDown="0" showInputMessage="0" showErrorMessage="0" allowBlank="1" type="list">
      <formula1>"ja,nein"</formula1>
    </dataValidation>
    <dataValidation sqref="K3:K803" showDropDown="0" showInputMessage="0" showErrorMessage="0" allowBlank="1" type="list">
      <formula1>"Stück,Karton,Set,Palette,Konvolut"</formula1>
    </dataValidation>
    <dataValidation sqref="M3:M803" showDropDown="0" showInputMessage="0" showErrorMessage="0" allowBlank="1" type="list">
      <formula1>"neuwertig,gut,gebraucht,stark gebraucht,defekt"</formula1>
    </dataValidation>
    <dataValidation sqref="T3:T803" showDropDown="0" showInputMessage="0" showErrorMessage="0" allowBlank="1" type="list">
      <formula1>"Fix,VHB"</formula1>
    </dataValidation>
    <dataValidation sqref="U3:U803" showDropDown="0" showInputMessage="0" showErrorMessage="0" allowBlank="1" type="list">
      <formula1>"offen,ok"</formula1>
    </dataValidation>
    <dataValidation sqref="W3:W803" showDropDown="0" showInputMessage="0" showErrorMessage="0" allowBlank="1" type="list">
      <formula1>"nur Abholung,Versand möglich,Spedition"</formula1>
    </dataValidation>
    <dataValidation sqref="Z3:Z803" showDropDown="0" showInputMessage="0" showErrorMessage="0" allowBlank="1" type="list">
      <formula1>"verfügbar,reserviert,teilverkauft,verkauft,gespendet,entsorgt"</formula1>
    </dataValidation>
    <dataValidation sqref="AC3:AC803" showDropDown="0" showInputMessage="0" showErrorMessage="0" allowBlank="1" type="list">
      <formula1>"Webkatalog,Kleinanzeigen,eBay,Direkt,Händler,Verkaufstag"</formula1>
    </dataValidation>
    <dataValidation sqref="AJ3:AJ803" showDropDown="0" showInputMessage="0" showErrorMessage="0" allowBlank="1" type="list">
      <formula1>"offen,bezahlt,teilbezahlt"</formula1>
    </dataValidation>
    <dataValidation sqref="AK3:AK803" showDropDown="0" showInputMessage="0" showErrorMessage="0" allowBlank="1" type="list">
      <formula1>"Überweisung,bar,PayPal"</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s>
  <sheetData>
    <row r="1">
      <c r="A1" s="26" t="inlineStr">
        <is>
          <t>Verkaufsübersicht – rechnet automatisch aus dem Artikelstamm</t>
        </is>
      </c>
    </row>
    <row r="2">
      <c r="A2" s="27" t="inlineStr">
        <is>
          <t>Hier wird nichts eingetragen. Wer im Artikelstamm einen Verkauf erfasst, sieht ihn sofort hier.</t>
        </is>
      </c>
    </row>
    <row r="4">
      <c r="A4" s="28" t="inlineStr">
        <is>
          <t>Bestand</t>
        </is>
      </c>
    </row>
    <row r="5">
      <c r="A5" s="29" t="inlineStr">
        <is>
          <t>Artikelpositionen gesamt</t>
        </is>
      </c>
      <c r="B5" s="30">
        <f>COUNTA(Artikelstamm!$B$3:$B$729)</f>
        <v/>
      </c>
    </row>
    <row r="6">
      <c r="A6" s="29" t="inlineStr">
        <is>
          <t>davon verfügbar</t>
        </is>
      </c>
      <c r="B6" s="30">
        <f>COUNTIF(Artikelstamm!$Z$3:$Z$729,"verfügbar")</f>
        <v/>
      </c>
    </row>
    <row r="7">
      <c r="A7" s="29" t="inlineStr">
        <is>
          <t>davon reserviert</t>
        </is>
      </c>
      <c r="B7" s="30">
        <f>COUNTIF(Artikelstamm!$Z$3:$Z$729,"reserviert")</f>
        <v/>
      </c>
    </row>
    <row r="8">
      <c r="A8" s="29" t="inlineStr">
        <is>
          <t>davon teilverkauft</t>
        </is>
      </c>
      <c r="B8" s="30">
        <f>COUNTIF(Artikelstamm!$Z$3:$Z$729,"teilverkauft")</f>
        <v/>
      </c>
    </row>
    <row r="9">
      <c r="A9" s="29" t="inlineStr">
        <is>
          <t>davon verkauft</t>
        </is>
      </c>
      <c r="B9" s="30">
        <f>COUNTIF(Artikelstamm!$Z$3:$Z$729,"verkauft")</f>
        <v/>
      </c>
    </row>
    <row r="10">
      <c r="A10" s="29" t="inlineStr">
        <is>
          <t>Einheiten noch im Bestand</t>
        </is>
      </c>
      <c r="B10" s="30">
        <f>SUM(Artikelstamm!$O$3:$O$729)</f>
        <v/>
      </c>
    </row>
    <row r="11">
      <c r="A11" s="31" t="inlineStr">
        <is>
          <t>Restbestand zu Wunschpreisen</t>
        </is>
      </c>
      <c r="B11" s="32">
        <f>SUM(Artikelstamm!$V$3:$V$729)</f>
        <v/>
      </c>
    </row>
    <row r="12">
      <c r="A12" s="28" t="inlineStr">
        <is>
          <t>Erlöse</t>
        </is>
      </c>
    </row>
    <row r="13">
      <c r="A13" s="29" t="inlineStr">
        <is>
          <t>Verkaufte Einheiten</t>
        </is>
      </c>
      <c r="B13" s="30">
        <f>SUM(Artikelstamm!$N$3:$N$729)</f>
        <v/>
      </c>
    </row>
    <row r="14">
      <c r="A14" s="29" t="inlineStr">
        <is>
          <t>Umsatz</t>
        </is>
      </c>
      <c r="B14" s="33">
        <f>SUMPRODUCT(Artikelstamm!$N$3:$N$729,Artikelstamm!$AE$3:$AE$729)</f>
        <v/>
      </c>
    </row>
    <row r="15">
      <c r="A15" s="29" t="inlineStr">
        <is>
          <t>Umsatzsteuer: keine (steuerfrei, § 4 Nr. 28 UStG)</t>
        </is>
      </c>
      <c r="B15" s="33">
        <f>B14*0.0</f>
        <v/>
      </c>
    </row>
    <row r="16">
      <c r="A16" s="31" t="inlineStr">
        <is>
          <t>Umsatz gesamt</t>
        </is>
      </c>
      <c r="B16" s="32">
        <f>B14+B15</f>
        <v/>
      </c>
    </row>
    <row r="17">
      <c r="A17" s="29" t="inlineStr">
        <is>
          <t>davon bereits bezahlt</t>
        </is>
      </c>
      <c r="B17" s="33">
        <f>SUMPRODUCT((Artikelstamm!$AJ$3:$AJ$729="bezahlt")*Artikelstamm!$N$3:$N$729*Artikelstamm!$AE$3:$AE$729)</f>
        <v/>
      </c>
    </row>
    <row r="18">
      <c r="A18" s="29" t="inlineStr">
        <is>
          <t>noch offen</t>
        </is>
      </c>
      <c r="B18" s="33">
        <f>B14-B17</f>
        <v/>
      </c>
    </row>
    <row r="20">
      <c r="A20" s="28" t="inlineStr">
        <is>
          <t>To-do</t>
        </is>
      </c>
    </row>
    <row r="21">
      <c r="A21" s="31" t="inlineStr">
        <is>
          <t>Rechnungen noch zu schreiben</t>
        </is>
      </c>
      <c r="B21" s="34">
        <f>COUNTIFS(Artikelstamm!$Z$3:$Z$729,"*verkauft",Artikelstamm!$AI$3:$AI$729,"")</f>
        <v/>
      </c>
    </row>
    <row r="22">
      <c r="A22" s="31" t="inlineStr">
        <is>
          <t>Rechnungen offen (unbezahlt)</t>
        </is>
      </c>
      <c r="B22" s="34">
        <f>COUNTIFS(Artikelstamm!$Z$3:$Z$729,"*verkauft",Artikelstamm!$AJ$3:$AJ$729,"offen")</f>
        <v/>
      </c>
    </row>
    <row r="23">
      <c r="A23" s="29" t="inlineStr">
        <is>
          <t>Reservierungen ohne Abholtermin</t>
        </is>
      </c>
      <c r="B23" s="30">
        <f>COUNTIFS(Artikelstamm!$Z$3:$Z$729,"reserviert",Artikelstamm!$AL$3:$AL$729,"")</f>
        <v/>
      </c>
    </row>
    <row r="24">
      <c r="A24" s="29" t="inlineStr">
        <is>
          <t>Artikel ohne Preis</t>
        </is>
      </c>
      <c r="B24" s="30">
        <f>COUNTIFS(Artikelstamm!$S$3:$S$729,"")</f>
        <v/>
      </c>
    </row>
    <row r="25">
      <c r="A25" s="29" t="inlineStr">
        <is>
          <t>Artikel ohne Maßangabe</t>
        </is>
      </c>
      <c r="B25" s="30">
        <f>COUNTIFS(Artikelstamm!$L$3:$L$729,"")</f>
        <v/>
      </c>
    </row>
    <row r="28">
      <c r="A28" s="28" t="inlineStr">
        <is>
          <t>Nach Wertklasse</t>
        </is>
      </c>
    </row>
    <row r="29">
      <c r="A29" s="35" t="inlineStr">
        <is>
          <t>Wertklasse</t>
        </is>
      </c>
      <c r="B29" s="35" t="inlineStr">
        <is>
          <t>Positionen</t>
        </is>
      </c>
      <c r="C29" s="35" t="inlineStr">
        <is>
          <t>Umsatz netto</t>
        </is>
      </c>
      <c r="D29" s="35" t="inlineStr">
        <is>
          <t>Restwert netto</t>
        </is>
      </c>
    </row>
    <row r="30">
      <c r="A30" s="29" t="inlineStr">
        <is>
          <t>A</t>
        </is>
      </c>
      <c r="B30" s="36">
        <f>COUNTIF(Artikelstamm!$J$3:$J$729,$A30)</f>
        <v/>
      </c>
      <c r="C30" s="37">
        <f>SUMPRODUCT((Artikelstamm!$J$3:$J$729=$A30)*Artikelstamm!$N$3:$N$729*Artikelstamm!$AE$3:$AE$729)</f>
        <v/>
      </c>
      <c r="D30" s="37">
        <f>SUMIF(Artikelstamm!$J$3:$J$729,$A30,Artikelstamm!$V$3:$V$729)</f>
        <v/>
      </c>
    </row>
    <row r="31">
      <c r="A31" s="29" t="inlineStr">
        <is>
          <t>B</t>
        </is>
      </c>
      <c r="B31" s="36">
        <f>COUNTIF(Artikelstamm!$J$3:$J$729,$A31)</f>
        <v/>
      </c>
      <c r="C31" s="37">
        <f>SUMPRODUCT((Artikelstamm!$J$3:$J$729=$A31)*Artikelstamm!$N$3:$N$729*Artikelstamm!$AE$3:$AE$729)</f>
        <v/>
      </c>
      <c r="D31" s="37">
        <f>SUMIF(Artikelstamm!$J$3:$J$729,$A31,Artikelstamm!$V$3:$V$729)</f>
        <v/>
      </c>
    </row>
    <row r="32">
      <c r="A32" s="29" t="inlineStr">
        <is>
          <t>C</t>
        </is>
      </c>
      <c r="B32" s="36">
        <f>COUNTIF(Artikelstamm!$J$3:$J$729,$A32)</f>
        <v/>
      </c>
      <c r="C32" s="37">
        <f>SUMPRODUCT((Artikelstamm!$J$3:$J$729=$A32)*Artikelstamm!$N$3:$N$729*Artikelstamm!$AE$3:$AE$729)</f>
        <v/>
      </c>
      <c r="D32" s="37">
        <f>SUMIF(Artikelstamm!$J$3:$J$729,$A32,Artikelstamm!$V$3:$V$729)</f>
        <v/>
      </c>
    </row>
    <row r="33">
      <c r="A33" s="31" t="inlineStr">
        <is>
          <t>Summe</t>
        </is>
      </c>
      <c r="B33" s="38">
        <f>SUM(B30:B32)</f>
        <v/>
      </c>
      <c r="C33" s="39">
        <f>SUM(C30:C32)</f>
        <v/>
      </c>
      <c r="D33" s="39">
        <f>SUM(D30:D32)</f>
        <v/>
      </c>
    </row>
    <row r="35">
      <c r="A35" s="28" t="inlineStr">
        <is>
          <t>Nach Kategorie</t>
        </is>
      </c>
    </row>
    <row r="36">
      <c r="A36" s="35" t="inlineStr">
        <is>
          <t>Kategorie</t>
        </is>
      </c>
      <c r="B36" s="35" t="inlineStr">
        <is>
          <t>Positionen</t>
        </is>
      </c>
      <c r="C36" s="35" t="inlineStr">
        <is>
          <t>Umsatz netto</t>
        </is>
      </c>
      <c r="D36" s="35" t="inlineStr">
        <is>
          <t>Restwert netto</t>
        </is>
      </c>
    </row>
    <row r="37">
      <c r="A37" s="29" t="inlineStr">
        <is>
          <t>Büro</t>
        </is>
      </c>
      <c r="B37" s="36">
        <f>COUNTIF(Artikelstamm!$H$3:$H$729,$A37)</f>
        <v/>
      </c>
      <c r="C37" s="37">
        <f>SUMPRODUCT((Artikelstamm!$H$3:$H$729=$A37)*Artikelstamm!$N$3:$N$729*Artikelstamm!$AE$3:$AE$729)</f>
        <v/>
      </c>
      <c r="D37" s="37">
        <f>SUMIF(Artikelstamm!$H$3:$H$729,$A37,Artikelstamm!$V$3:$V$729)</f>
        <v/>
      </c>
    </row>
    <row r="38">
      <c r="A38" s="29" t="inlineStr">
        <is>
          <t>Deko</t>
        </is>
      </c>
      <c r="B38" s="36">
        <f>COUNTIF(Artikelstamm!$H$3:$H$729,$A38)</f>
        <v/>
      </c>
      <c r="C38" s="37">
        <f>SUMPRODUCT((Artikelstamm!$H$3:$H$729=$A38)*Artikelstamm!$N$3:$N$729*Artikelstamm!$AE$3:$AE$729)</f>
        <v/>
      </c>
      <c r="D38" s="37">
        <f>SUMIF(Artikelstamm!$H$3:$H$729,$A38,Artikelstamm!$V$3:$V$729)</f>
        <v/>
      </c>
    </row>
    <row r="39">
      <c r="A39" s="29" t="inlineStr">
        <is>
          <t>Garten</t>
        </is>
      </c>
      <c r="B39" s="36">
        <f>COUNTIF(Artikelstamm!$H$3:$H$729,$A39)</f>
        <v/>
      </c>
      <c r="C39" s="37">
        <f>SUMPRODUCT((Artikelstamm!$H$3:$H$729=$A39)*Artikelstamm!$N$3:$N$729*Artikelstamm!$AE$3:$AE$729)</f>
        <v/>
      </c>
      <c r="D39" s="37">
        <f>SUMIF(Artikelstamm!$H$3:$H$729,$A39,Artikelstamm!$V$3:$V$729)</f>
        <v/>
      </c>
    </row>
    <row r="40">
      <c r="A40" s="29" t="inlineStr">
        <is>
          <t>Kita-Ausstattung</t>
        </is>
      </c>
      <c r="B40" s="36">
        <f>COUNTIF(Artikelstamm!$H$3:$H$729,$A40)</f>
        <v/>
      </c>
      <c r="C40" s="37">
        <f>SUMPRODUCT((Artikelstamm!$H$3:$H$729=$A40)*Artikelstamm!$N$3:$N$729*Artikelstamm!$AE$3:$AE$729)</f>
        <v/>
      </c>
      <c r="D40" s="37">
        <f>SUMIF(Artikelstamm!$H$3:$H$729,$A40,Artikelstamm!$V$3:$V$729)</f>
        <v/>
      </c>
    </row>
    <row r="41">
      <c r="A41" s="29" t="inlineStr">
        <is>
          <t>Kunst</t>
        </is>
      </c>
      <c r="B41" s="36">
        <f>COUNTIF(Artikelstamm!$H$3:$H$729,$A41)</f>
        <v/>
      </c>
      <c r="C41" s="37">
        <f>SUMPRODUCT((Artikelstamm!$H$3:$H$729=$A41)*Artikelstamm!$N$3:$N$729*Artikelstamm!$AE$3:$AE$729)</f>
        <v/>
      </c>
      <c r="D41" s="37">
        <f>SUMIF(Artikelstamm!$H$3:$H$729,$A41,Artikelstamm!$V$3:$V$729)</f>
        <v/>
      </c>
    </row>
    <row r="42">
      <c r="A42" s="29" t="inlineStr">
        <is>
          <t>Küchentechnik</t>
        </is>
      </c>
      <c r="B42" s="36">
        <f>COUNTIF(Artikelstamm!$H$3:$H$729,$A42)</f>
        <v/>
      </c>
      <c r="C42" s="37">
        <f>SUMPRODUCT((Artikelstamm!$H$3:$H$729=$A42)*Artikelstamm!$N$3:$N$729*Artikelstamm!$AE$3:$AE$729)</f>
        <v/>
      </c>
      <c r="D42" s="37">
        <f>SUMIF(Artikelstamm!$H$3:$H$729,$A42,Artikelstamm!$V$3:$V$729)</f>
        <v/>
      </c>
    </row>
    <row r="43">
      <c r="A43" s="29" t="inlineStr">
        <is>
          <t>Leuchten</t>
        </is>
      </c>
      <c r="B43" s="36">
        <f>COUNTIF(Artikelstamm!$H$3:$H$729,$A43)</f>
        <v/>
      </c>
      <c r="C43" s="37">
        <f>SUMPRODUCT((Artikelstamm!$H$3:$H$729=$A43)*Artikelstamm!$N$3:$N$729*Artikelstamm!$AE$3:$AE$729)</f>
        <v/>
      </c>
      <c r="D43" s="37">
        <f>SUMIF(Artikelstamm!$H$3:$H$729,$A43,Artikelstamm!$V$3:$V$729)</f>
        <v/>
      </c>
    </row>
    <row r="44">
      <c r="A44" s="29" t="inlineStr">
        <is>
          <t>Möbel</t>
        </is>
      </c>
      <c r="B44" s="36">
        <f>COUNTIF(Artikelstamm!$H$3:$H$729,$A44)</f>
        <v/>
      </c>
      <c r="C44" s="37">
        <f>SUMPRODUCT((Artikelstamm!$H$3:$H$729=$A44)*Artikelstamm!$N$3:$N$729*Artikelstamm!$AE$3:$AE$729)</f>
        <v/>
      </c>
      <c r="D44" s="37">
        <f>SUMIF(Artikelstamm!$H$3:$H$729,$A44,Artikelstamm!$V$3:$V$729)</f>
        <v/>
      </c>
    </row>
    <row r="45">
      <c r="A45" s="29" t="inlineStr">
        <is>
          <t>Pflanzen</t>
        </is>
      </c>
      <c r="B45" s="36">
        <f>COUNTIF(Artikelstamm!$H$3:$H$729,$A45)</f>
        <v/>
      </c>
      <c r="C45" s="37">
        <f>SUMPRODUCT((Artikelstamm!$H$3:$H$729=$A45)*Artikelstamm!$N$3:$N$729*Artikelstamm!$AE$3:$AE$729)</f>
        <v/>
      </c>
      <c r="D45" s="37">
        <f>SUMIF(Artikelstamm!$H$3:$H$729,$A45,Artikelstamm!$V$3:$V$729)</f>
        <v/>
      </c>
    </row>
    <row r="46">
      <c r="A46" s="29" t="inlineStr">
        <is>
          <t>Sonstiges</t>
        </is>
      </c>
      <c r="B46" s="36">
        <f>COUNTIF(Artikelstamm!$H$3:$H$729,$A46)</f>
        <v/>
      </c>
      <c r="C46" s="37">
        <f>SUMPRODUCT((Artikelstamm!$H$3:$H$729=$A46)*Artikelstamm!$N$3:$N$729*Artikelstamm!$AE$3:$AE$729)</f>
        <v/>
      </c>
      <c r="D46" s="37">
        <f>SUMIF(Artikelstamm!$H$3:$H$729,$A46,Artikelstamm!$V$3:$V$729)</f>
        <v/>
      </c>
    </row>
    <row r="47">
      <c r="A47" s="29" t="inlineStr">
        <is>
          <t>Spielzeug</t>
        </is>
      </c>
      <c r="B47" s="36">
        <f>COUNTIF(Artikelstamm!$H$3:$H$729,$A47)</f>
        <v/>
      </c>
      <c r="C47" s="37">
        <f>SUMPRODUCT((Artikelstamm!$H$3:$H$729=$A47)*Artikelstamm!$N$3:$N$729*Artikelstamm!$AE$3:$AE$729)</f>
        <v/>
      </c>
      <c r="D47" s="37">
        <f>SUMIF(Artikelstamm!$H$3:$H$729,$A47,Artikelstamm!$V$3:$V$729)</f>
        <v/>
      </c>
    </row>
    <row r="48">
      <c r="A48" s="29" t="inlineStr">
        <is>
          <t>Technik</t>
        </is>
      </c>
      <c r="B48" s="36">
        <f>COUNTIF(Artikelstamm!$H$3:$H$729,$A48)</f>
        <v/>
      </c>
      <c r="C48" s="37">
        <f>SUMPRODUCT((Artikelstamm!$H$3:$H$729=$A48)*Artikelstamm!$N$3:$N$729*Artikelstamm!$AE$3:$AE$729)</f>
        <v/>
      </c>
      <c r="D48" s="37">
        <f>SUMIF(Artikelstamm!$H$3:$H$729,$A48,Artikelstamm!$V$3:$V$729)</f>
        <v/>
      </c>
    </row>
    <row r="49">
      <c r="A49" s="29" t="inlineStr">
        <is>
          <t>Textilien</t>
        </is>
      </c>
      <c r="B49" s="36">
        <f>COUNTIF(Artikelstamm!$H$3:$H$729,$A49)</f>
        <v/>
      </c>
      <c r="C49" s="37">
        <f>SUMPRODUCT((Artikelstamm!$H$3:$H$729=$A49)*Artikelstamm!$N$3:$N$729*Artikelstamm!$AE$3:$AE$729)</f>
        <v/>
      </c>
      <c r="D49" s="37">
        <f>SUMIF(Artikelstamm!$H$3:$H$729,$A49,Artikelstamm!$V$3:$V$729)</f>
        <v/>
      </c>
    </row>
    <row r="50">
      <c r="A50" s="29" t="inlineStr">
        <is>
          <t>Uhren</t>
        </is>
      </c>
      <c r="B50" s="36">
        <f>COUNTIF(Artikelstamm!$H$3:$H$729,$A50)</f>
        <v/>
      </c>
      <c r="C50" s="37">
        <f>SUMPRODUCT((Artikelstamm!$H$3:$H$729=$A50)*Artikelstamm!$N$3:$N$729*Artikelstamm!$AE$3:$AE$729)</f>
        <v/>
      </c>
      <c r="D50" s="37">
        <f>SUMIF(Artikelstamm!$H$3:$H$729,$A50,Artikelstamm!$V$3:$V$729)</f>
        <v/>
      </c>
    </row>
    <row r="51">
      <c r="A51" s="29" t="inlineStr">
        <is>
          <t>Verbrauchsmaterial</t>
        </is>
      </c>
      <c r="B51" s="36">
        <f>COUNTIF(Artikelstamm!$H$3:$H$729,$A51)</f>
        <v/>
      </c>
      <c r="C51" s="37">
        <f>SUMPRODUCT((Artikelstamm!$H$3:$H$729=$A51)*Artikelstamm!$N$3:$N$729*Artikelstamm!$AE$3:$AE$729)</f>
        <v/>
      </c>
      <c r="D51" s="37">
        <f>SUMIF(Artikelstamm!$H$3:$H$729,$A51,Artikelstamm!$V$3:$V$729)</f>
        <v/>
      </c>
    </row>
    <row r="52">
      <c r="A52" s="29" t="inlineStr">
        <is>
          <t>zu verschenken</t>
        </is>
      </c>
      <c r="B52" s="36">
        <f>COUNTIF(Artikelstamm!$H$3:$H$729,$A52)</f>
        <v/>
      </c>
      <c r="C52" s="37">
        <f>SUMPRODUCT((Artikelstamm!$H$3:$H$729=$A52)*Artikelstamm!$N$3:$N$729*Artikelstamm!$AE$3:$AE$729)</f>
        <v/>
      </c>
      <c r="D52" s="37">
        <f>SUMIF(Artikelstamm!$H$3:$H$729,$A52,Artikelstamm!$V$3:$V$729)</f>
        <v/>
      </c>
    </row>
    <row r="53">
      <c r="A53" s="31" t="inlineStr">
        <is>
          <t>Summe</t>
        </is>
      </c>
      <c r="B53" s="38">
        <f>SUM(B37:B52)</f>
        <v/>
      </c>
      <c r="C53" s="39">
        <f>SUM(C37:C52)</f>
        <v/>
      </c>
      <c r="D53" s="39">
        <f>SUM(D37:D52)</f>
        <v/>
      </c>
    </row>
    <row r="55">
      <c r="A55" s="28" t="inlineStr">
        <is>
          <t>Nach Raum</t>
        </is>
      </c>
    </row>
    <row r="56">
      <c r="A56" s="35" t="inlineStr">
        <is>
          <t>Raum</t>
        </is>
      </c>
      <c r="B56" s="35" t="inlineStr">
        <is>
          <t>Positionen</t>
        </is>
      </c>
      <c r="C56" s="35" t="inlineStr">
        <is>
          <t>Umsatz netto</t>
        </is>
      </c>
      <c r="D56" s="35" t="inlineStr">
        <is>
          <t>Restwert netto</t>
        </is>
      </c>
    </row>
    <row r="57">
      <c r="A57" s="29" t="inlineStr">
        <is>
          <t>Abstellraum</t>
        </is>
      </c>
      <c r="B57" s="36">
        <f>COUNTIF(Artikelstamm!$D$3:$D$729,$A57)</f>
        <v/>
      </c>
      <c r="C57" s="37">
        <f>SUMPRODUCT((Artikelstamm!$D$3:$D$729=$A57)*Artikelstamm!$N$3:$N$729*Artikelstamm!$AE$3:$AE$729)</f>
        <v/>
      </c>
      <c r="D57" s="37">
        <f>SUMIF(Artikelstamm!$D$3:$D$729,$A57,Artikelstamm!$V$3:$V$729)</f>
        <v/>
      </c>
    </row>
    <row r="58">
      <c r="A58" s="29" t="inlineStr">
        <is>
          <t>Atelier</t>
        </is>
      </c>
      <c r="B58" s="36">
        <f>COUNTIF(Artikelstamm!$D$3:$D$729,$A58)</f>
        <v/>
      </c>
      <c r="C58" s="37">
        <f>SUMPRODUCT((Artikelstamm!$D$3:$D$729=$A58)*Artikelstamm!$N$3:$N$729*Artikelstamm!$AE$3:$AE$729)</f>
        <v/>
      </c>
      <c r="D58" s="37">
        <f>SUMIF(Artikelstamm!$D$3:$D$729,$A58,Artikelstamm!$V$3:$V$729)</f>
        <v/>
      </c>
    </row>
    <row r="59">
      <c r="A59" s="29" t="inlineStr">
        <is>
          <t>Büro</t>
        </is>
      </c>
      <c r="B59" s="36">
        <f>COUNTIF(Artikelstamm!$D$3:$D$729,$A59)</f>
        <v/>
      </c>
      <c r="C59" s="37">
        <f>SUMPRODUCT((Artikelstamm!$D$3:$D$729=$A59)*Artikelstamm!$N$3:$N$729*Artikelstamm!$AE$3:$AE$729)</f>
        <v/>
      </c>
      <c r="D59" s="37">
        <f>SUMIF(Artikelstamm!$D$3:$D$729,$A59,Artikelstamm!$V$3:$V$729)</f>
        <v/>
      </c>
    </row>
    <row r="60">
      <c r="A60" s="29" t="inlineStr">
        <is>
          <t>Büro und Besprechung</t>
        </is>
      </c>
      <c r="B60" s="36">
        <f>COUNTIF(Artikelstamm!$D$3:$D$729,$A60)</f>
        <v/>
      </c>
      <c r="C60" s="37">
        <f>SUMPRODUCT((Artikelstamm!$D$3:$D$729=$A60)*Artikelstamm!$N$3:$N$729*Artikelstamm!$AE$3:$AE$729)</f>
        <v/>
      </c>
      <c r="D60" s="37">
        <f>SUMIF(Artikelstamm!$D$3:$D$729,$A60,Artikelstamm!$V$3:$V$729)</f>
        <v/>
      </c>
    </row>
    <row r="61">
      <c r="A61" s="29" t="inlineStr">
        <is>
          <t>Dachterrasse</t>
        </is>
      </c>
      <c r="B61" s="36">
        <f>COUNTIF(Artikelstamm!$D$3:$D$729,$A61)</f>
        <v/>
      </c>
      <c r="C61" s="37">
        <f>SUMPRODUCT((Artikelstamm!$D$3:$D$729=$A61)*Artikelstamm!$N$3:$N$729*Artikelstamm!$AE$3:$AE$729)</f>
        <v/>
      </c>
      <c r="D61" s="37">
        <f>SUMIF(Artikelstamm!$D$3:$D$729,$A61,Artikelstamm!$V$3:$V$729)</f>
        <v/>
      </c>
    </row>
    <row r="62">
      <c r="A62" s="29" t="inlineStr">
        <is>
          <t>Eingang und Elternlounge</t>
        </is>
      </c>
      <c r="B62" s="36">
        <f>COUNTIF(Artikelstamm!$D$3:$D$729,$A62)</f>
        <v/>
      </c>
      <c r="C62" s="37">
        <f>SUMPRODUCT((Artikelstamm!$D$3:$D$729=$A62)*Artikelstamm!$N$3:$N$729*Artikelstamm!$AE$3:$AE$729)</f>
        <v/>
      </c>
      <c r="D62" s="37">
        <f>SUMIF(Artikelstamm!$D$3:$D$729,$A62,Artikelstamm!$V$3:$V$729)</f>
        <v/>
      </c>
    </row>
    <row r="63">
      <c r="A63" s="29" t="inlineStr">
        <is>
          <t>Flur</t>
        </is>
      </c>
      <c r="B63" s="36">
        <f>COUNTIF(Artikelstamm!$D$3:$D$729,$A63)</f>
        <v/>
      </c>
      <c r="C63" s="37">
        <f>SUMPRODUCT((Artikelstamm!$D$3:$D$729=$A63)*Artikelstamm!$N$3:$N$729*Artikelstamm!$AE$3:$AE$729)</f>
        <v/>
      </c>
      <c r="D63" s="37">
        <f>SUMIF(Artikelstamm!$D$3:$D$729,$A63,Artikelstamm!$V$3:$V$729)</f>
        <v/>
      </c>
    </row>
    <row r="64">
      <c r="A64" s="29" t="inlineStr">
        <is>
          <t>Galerie</t>
        </is>
      </c>
      <c r="B64" s="36">
        <f>COUNTIF(Artikelstamm!$D$3:$D$729,$A64)</f>
        <v/>
      </c>
      <c r="C64" s="37">
        <f>SUMPRODUCT((Artikelstamm!$D$3:$D$729=$A64)*Artikelstamm!$N$3:$N$729*Artikelstamm!$AE$3:$AE$729)</f>
        <v/>
      </c>
      <c r="D64" s="37">
        <f>SUMIF(Artikelstamm!$D$3:$D$729,$A64,Artikelstamm!$V$3:$V$729)</f>
        <v/>
      </c>
    </row>
    <row r="65">
      <c r="A65" s="29" t="inlineStr">
        <is>
          <t>Garderobenflur</t>
        </is>
      </c>
      <c r="B65" s="36">
        <f>COUNTIF(Artikelstamm!$D$3:$D$729,$A65)</f>
        <v/>
      </c>
      <c r="C65" s="37">
        <f>SUMPRODUCT((Artikelstamm!$D$3:$D$729=$A65)*Artikelstamm!$N$3:$N$729*Artikelstamm!$AE$3:$AE$729)</f>
        <v/>
      </c>
      <c r="D65" s="37">
        <f>SUMIF(Artikelstamm!$D$3:$D$729,$A65,Artikelstamm!$V$3:$V$729)</f>
        <v/>
      </c>
    </row>
    <row r="66">
      <c r="A66" s="29" t="inlineStr">
        <is>
          <t>Garten</t>
        </is>
      </c>
      <c r="B66" s="36">
        <f>COUNTIF(Artikelstamm!$D$3:$D$729,$A66)</f>
        <v/>
      </c>
      <c r="C66" s="37">
        <f>SUMPRODUCT((Artikelstamm!$D$3:$D$729=$A66)*Artikelstamm!$N$3:$N$729*Artikelstamm!$AE$3:$AE$729)</f>
        <v/>
      </c>
      <c r="D66" s="37">
        <f>SUMIF(Artikelstamm!$D$3:$D$729,$A66,Artikelstamm!$V$3:$V$729)</f>
        <v/>
      </c>
    </row>
    <row r="67">
      <c r="A67" s="29" t="inlineStr">
        <is>
          <t>Gruppenraum</t>
        </is>
      </c>
      <c r="B67" s="36">
        <f>COUNTIF(Artikelstamm!$D$3:$D$729,$A67)</f>
        <v/>
      </c>
      <c r="C67" s="37">
        <f>SUMPRODUCT((Artikelstamm!$D$3:$D$729=$A67)*Artikelstamm!$N$3:$N$729*Artikelstamm!$AE$3:$AE$729)</f>
        <v/>
      </c>
      <c r="D67" s="37">
        <f>SUMIF(Artikelstamm!$D$3:$D$729,$A67,Artikelstamm!$V$3:$V$729)</f>
        <v/>
      </c>
    </row>
    <row r="68">
      <c r="A68" s="29" t="inlineStr">
        <is>
          <t>Heizung</t>
        </is>
      </c>
      <c r="B68" s="36">
        <f>COUNTIF(Artikelstamm!$D$3:$D$729,$A68)</f>
        <v/>
      </c>
      <c r="C68" s="37">
        <f>SUMPRODUCT((Artikelstamm!$D$3:$D$729=$A68)*Artikelstamm!$N$3:$N$729*Artikelstamm!$AE$3:$AE$729)</f>
        <v/>
      </c>
      <c r="D68" s="37">
        <f>SUMIF(Artikelstamm!$D$3:$D$729,$A68,Artikelstamm!$V$3:$V$729)</f>
        <v/>
      </c>
    </row>
    <row r="69">
      <c r="A69" s="29" t="inlineStr">
        <is>
          <t>Krippenschlafraum</t>
        </is>
      </c>
      <c r="B69" s="36">
        <f>COUNTIF(Artikelstamm!$D$3:$D$729,$A69)</f>
        <v/>
      </c>
      <c r="C69" s="37">
        <f>SUMPRODUCT((Artikelstamm!$D$3:$D$729=$A69)*Artikelstamm!$N$3:$N$729*Artikelstamm!$AE$3:$AE$729)</f>
        <v/>
      </c>
      <c r="D69" s="37">
        <f>SUMIF(Artikelstamm!$D$3:$D$729,$A69,Artikelstamm!$V$3:$V$729)</f>
        <v/>
      </c>
    </row>
    <row r="70">
      <c r="A70" s="29" t="inlineStr">
        <is>
          <t>Küche</t>
        </is>
      </c>
      <c r="B70" s="36">
        <f>COUNTIF(Artikelstamm!$D$3:$D$729,$A70)</f>
        <v/>
      </c>
      <c r="C70" s="37">
        <f>SUMPRODUCT((Artikelstamm!$D$3:$D$729=$A70)*Artikelstamm!$N$3:$N$729*Artikelstamm!$AE$3:$AE$729)</f>
        <v/>
      </c>
      <c r="D70" s="37">
        <f>SUMIF(Artikelstamm!$D$3:$D$729,$A70,Artikelstamm!$V$3:$V$729)</f>
        <v/>
      </c>
    </row>
    <row r="71">
      <c r="A71" s="29" t="inlineStr">
        <is>
          <t>Küche und Essbereich</t>
        </is>
      </c>
      <c r="B71" s="36">
        <f>COUNTIF(Artikelstamm!$D$3:$D$729,$A71)</f>
        <v/>
      </c>
      <c r="C71" s="37">
        <f>SUMPRODUCT((Artikelstamm!$D$3:$D$729=$A71)*Artikelstamm!$N$3:$N$729*Artikelstamm!$AE$3:$AE$729)</f>
        <v/>
      </c>
      <c r="D71" s="37">
        <f>SUMIF(Artikelstamm!$D$3:$D$729,$A71,Artikelstamm!$V$3:$V$729)</f>
        <v/>
      </c>
    </row>
    <row r="72">
      <c r="A72" s="29" t="inlineStr">
        <is>
          <t>Lernraum</t>
        </is>
      </c>
      <c r="B72" s="36">
        <f>COUNTIF(Artikelstamm!$D$3:$D$729,$A72)</f>
        <v/>
      </c>
      <c r="C72" s="37">
        <f>SUMPRODUCT((Artikelstamm!$D$3:$D$729=$A72)*Artikelstamm!$N$3:$N$729*Artikelstamm!$AE$3:$AE$729)</f>
        <v/>
      </c>
      <c r="D72" s="37">
        <f>SUMIF(Artikelstamm!$D$3:$D$729,$A72,Artikelstamm!$V$3:$V$729)</f>
        <v/>
      </c>
    </row>
    <row r="73">
      <c r="A73" s="29" t="inlineStr">
        <is>
          <t>Material</t>
        </is>
      </c>
      <c r="B73" s="36">
        <f>COUNTIF(Artikelstamm!$D$3:$D$729,$A73)</f>
        <v/>
      </c>
      <c r="C73" s="37">
        <f>SUMPRODUCT((Artikelstamm!$D$3:$D$729=$A73)*Artikelstamm!$N$3:$N$729*Artikelstamm!$AE$3:$AE$729)</f>
        <v/>
      </c>
      <c r="D73" s="37">
        <f>SUMIF(Artikelstamm!$D$3:$D$729,$A73,Artikelstamm!$V$3:$V$729)</f>
        <v/>
      </c>
    </row>
    <row r="74">
      <c r="A74" s="29" t="inlineStr">
        <is>
          <t>Materialraum</t>
        </is>
      </c>
      <c r="B74" s="36">
        <f>COUNTIF(Artikelstamm!$D$3:$D$729,$A74)</f>
        <v/>
      </c>
      <c r="C74" s="37">
        <f>SUMPRODUCT((Artikelstamm!$D$3:$D$729=$A74)*Artikelstamm!$N$3:$N$729*Artikelstamm!$AE$3:$AE$729)</f>
        <v/>
      </c>
      <c r="D74" s="37">
        <f>SUMIF(Artikelstamm!$D$3:$D$729,$A74,Artikelstamm!$V$3:$V$729)</f>
        <v/>
      </c>
    </row>
    <row r="75">
      <c r="A75" s="29" t="inlineStr">
        <is>
          <t>Matschraum</t>
        </is>
      </c>
      <c r="B75" s="36">
        <f>COUNTIF(Artikelstamm!$D$3:$D$729,$A75)</f>
        <v/>
      </c>
      <c r="C75" s="37">
        <f>SUMPRODUCT((Artikelstamm!$D$3:$D$729=$A75)*Artikelstamm!$N$3:$N$729*Artikelstamm!$AE$3:$AE$729)</f>
        <v/>
      </c>
      <c r="D75" s="37">
        <f>SUMIF(Artikelstamm!$D$3:$D$729,$A75,Artikelstamm!$V$3:$V$729)</f>
        <v/>
      </c>
    </row>
    <row r="76">
      <c r="A76" s="29" t="inlineStr">
        <is>
          <t>Personal-WC</t>
        </is>
      </c>
      <c r="B76" s="36">
        <f>COUNTIF(Artikelstamm!$D$3:$D$729,$A76)</f>
        <v/>
      </c>
      <c r="C76" s="37">
        <f>SUMPRODUCT((Artikelstamm!$D$3:$D$729=$A76)*Artikelstamm!$N$3:$N$729*Artikelstamm!$AE$3:$AE$729)</f>
        <v/>
      </c>
      <c r="D76" s="37">
        <f>SUMIF(Artikelstamm!$D$3:$D$729,$A76,Artikelstamm!$V$3:$V$729)</f>
        <v/>
      </c>
    </row>
    <row r="77">
      <c r="A77" s="29" t="inlineStr">
        <is>
          <t>Personalraum</t>
        </is>
      </c>
      <c r="B77" s="36">
        <f>COUNTIF(Artikelstamm!$D$3:$D$729,$A77)</f>
        <v/>
      </c>
      <c r="C77" s="37">
        <f>SUMPRODUCT((Artikelstamm!$D$3:$D$729=$A77)*Artikelstamm!$N$3:$N$729*Artikelstamm!$AE$3:$AE$729)</f>
        <v/>
      </c>
      <c r="D77" s="37">
        <f>SUMIF(Artikelstamm!$D$3:$D$729,$A77,Artikelstamm!$V$3:$V$729)</f>
        <v/>
      </c>
    </row>
    <row r="78">
      <c r="A78" s="29" t="inlineStr">
        <is>
          <t>Ruheraum</t>
        </is>
      </c>
      <c r="B78" s="36">
        <f>COUNTIF(Artikelstamm!$D$3:$D$729,$A78)</f>
        <v/>
      </c>
      <c r="C78" s="37">
        <f>SUMPRODUCT((Artikelstamm!$D$3:$D$729=$A78)*Artikelstamm!$N$3:$N$729*Artikelstamm!$AE$3:$AE$729)</f>
        <v/>
      </c>
      <c r="D78" s="37">
        <f>SUMIF(Artikelstamm!$D$3:$D$729,$A78,Artikelstamm!$V$3:$V$729)</f>
        <v/>
      </c>
    </row>
    <row r="79">
      <c r="A79" s="29" t="inlineStr">
        <is>
          <t>Schlafraum</t>
        </is>
      </c>
      <c r="B79" s="36">
        <f>COUNTIF(Artikelstamm!$D$3:$D$729,$A79)</f>
        <v/>
      </c>
      <c r="C79" s="37">
        <f>SUMPRODUCT((Artikelstamm!$D$3:$D$729=$A79)*Artikelstamm!$N$3:$N$729*Artikelstamm!$AE$3:$AE$729)</f>
        <v/>
      </c>
      <c r="D79" s="37">
        <f>SUMIF(Artikelstamm!$D$3:$D$729,$A79,Artikelstamm!$V$3:$V$729)</f>
        <v/>
      </c>
    </row>
    <row r="80">
      <c r="A80" s="29" t="inlineStr">
        <is>
          <t>Speisesaal</t>
        </is>
      </c>
      <c r="B80" s="36">
        <f>COUNTIF(Artikelstamm!$D$3:$D$729,$A80)</f>
        <v/>
      </c>
      <c r="C80" s="37">
        <f>SUMPRODUCT((Artikelstamm!$D$3:$D$729=$A80)*Artikelstamm!$N$3:$N$729*Artikelstamm!$AE$3:$AE$729)</f>
        <v/>
      </c>
      <c r="D80" s="37">
        <f>SUMIF(Artikelstamm!$D$3:$D$729,$A80,Artikelstamm!$V$3:$V$729)</f>
        <v/>
      </c>
    </row>
    <row r="81">
      <c r="A81" s="29" t="inlineStr">
        <is>
          <t>Terrasse</t>
        </is>
      </c>
      <c r="B81" s="36">
        <f>COUNTIF(Artikelstamm!$D$3:$D$729,$A81)</f>
        <v/>
      </c>
      <c r="C81" s="37">
        <f>SUMPRODUCT((Artikelstamm!$D$3:$D$729=$A81)*Artikelstamm!$N$3:$N$729*Artikelstamm!$AE$3:$AE$729)</f>
        <v/>
      </c>
      <c r="D81" s="37">
        <f>SUMIF(Artikelstamm!$D$3:$D$729,$A81,Artikelstamm!$V$3:$V$729)</f>
        <v/>
      </c>
    </row>
    <row r="82">
      <c r="A82" s="29" t="inlineStr">
        <is>
          <t>Treppenaufgang</t>
        </is>
      </c>
      <c r="B82" s="36">
        <f>COUNTIF(Artikelstamm!$D$3:$D$729,$A82)</f>
        <v/>
      </c>
      <c r="C82" s="37">
        <f>SUMPRODUCT((Artikelstamm!$D$3:$D$729=$A82)*Artikelstamm!$N$3:$N$729*Artikelstamm!$AE$3:$AE$729)</f>
        <v/>
      </c>
      <c r="D82" s="37">
        <f>SUMIF(Artikelstamm!$D$3:$D$729,$A82,Artikelstamm!$V$3:$V$729)</f>
        <v/>
      </c>
    </row>
    <row r="83">
      <c r="A83" s="29" t="inlineStr">
        <is>
          <t>Turnraum</t>
        </is>
      </c>
      <c r="B83" s="36">
        <f>COUNTIF(Artikelstamm!$D$3:$D$729,$A83)</f>
        <v/>
      </c>
      <c r="C83" s="37">
        <f>SUMPRODUCT((Artikelstamm!$D$3:$D$729=$A83)*Artikelstamm!$N$3:$N$729*Artikelstamm!$AE$3:$AE$729)</f>
        <v/>
      </c>
      <c r="D83" s="37">
        <f>SUMIF(Artikelstamm!$D$3:$D$729,$A83,Artikelstamm!$V$3:$V$729)</f>
        <v/>
      </c>
    </row>
    <row r="84">
      <c r="A84" s="29" t="inlineStr">
        <is>
          <t>Werkraum</t>
        </is>
      </c>
      <c r="B84" s="36">
        <f>COUNTIF(Artikelstamm!$D$3:$D$729,$A84)</f>
        <v/>
      </c>
      <c r="C84" s="37">
        <f>SUMPRODUCT((Artikelstamm!$D$3:$D$729=$A84)*Artikelstamm!$N$3:$N$729*Artikelstamm!$AE$3:$AE$729)</f>
        <v/>
      </c>
      <c r="D84" s="37">
        <f>SUMIF(Artikelstamm!$D$3:$D$729,$A84,Artikelstamm!$V$3:$V$729)</f>
        <v/>
      </c>
    </row>
    <row r="85">
      <c r="A85" s="31" t="inlineStr">
        <is>
          <t>Summe</t>
        </is>
      </c>
      <c r="B85" s="38">
        <f>SUM(B57:B84)</f>
        <v/>
      </c>
      <c r="C85" s="39">
        <f>SUM(C57:C84)</f>
        <v/>
      </c>
      <c r="D85" s="39">
        <f>SUM(D57:D84)</f>
        <v/>
      </c>
    </row>
    <row r="87">
      <c r="A87" s="28" t="inlineStr">
        <is>
          <t>Nach Verkaufskanal</t>
        </is>
      </c>
    </row>
    <row r="88">
      <c r="A88" s="35" t="inlineStr">
        <is>
          <t>Verkaufskanal</t>
        </is>
      </c>
      <c r="B88" s="35" t="inlineStr">
        <is>
          <t>Positionen</t>
        </is>
      </c>
      <c r="C88" s="35" t="inlineStr">
        <is>
          <t>Umsatz netto</t>
        </is>
      </c>
    </row>
    <row r="89">
      <c r="A89" s="29" t="inlineStr">
        <is>
          <t>Webkatalog</t>
        </is>
      </c>
      <c r="B89" s="36">
        <f>COUNTIF(Artikelstamm!$AC$3:$AC$729,$A89)</f>
        <v/>
      </c>
      <c r="C89" s="37">
        <f>SUMPRODUCT((Artikelstamm!$AC$3:$AC$729=$A89)*Artikelstamm!$N$3:$N$729*Artikelstamm!$AE$3:$AE$729)</f>
        <v/>
      </c>
    </row>
    <row r="90">
      <c r="A90" s="29" t="inlineStr">
        <is>
          <t>Kleinanzeigen</t>
        </is>
      </c>
      <c r="B90" s="36">
        <f>COUNTIF(Artikelstamm!$AC$3:$AC$729,$A90)</f>
        <v/>
      </c>
      <c r="C90" s="37">
        <f>SUMPRODUCT((Artikelstamm!$AC$3:$AC$729=$A90)*Artikelstamm!$N$3:$N$729*Artikelstamm!$AE$3:$AE$729)</f>
        <v/>
      </c>
    </row>
    <row r="91">
      <c r="A91" s="29" t="inlineStr">
        <is>
          <t>eBay</t>
        </is>
      </c>
      <c r="B91" s="36">
        <f>COUNTIF(Artikelstamm!$AC$3:$AC$729,$A91)</f>
        <v/>
      </c>
      <c r="C91" s="37">
        <f>SUMPRODUCT((Artikelstamm!$AC$3:$AC$729=$A91)*Artikelstamm!$N$3:$N$729*Artikelstamm!$AE$3:$AE$729)</f>
        <v/>
      </c>
    </row>
    <row r="92">
      <c r="A92" s="29" t="inlineStr">
        <is>
          <t>Direkt</t>
        </is>
      </c>
      <c r="B92" s="36">
        <f>COUNTIF(Artikelstamm!$AC$3:$AC$729,$A92)</f>
        <v/>
      </c>
      <c r="C92" s="37">
        <f>SUMPRODUCT((Artikelstamm!$AC$3:$AC$729=$A92)*Artikelstamm!$N$3:$N$729*Artikelstamm!$AE$3:$AE$729)</f>
        <v/>
      </c>
    </row>
    <row r="93">
      <c r="A93" s="29" t="inlineStr">
        <is>
          <t>Händler</t>
        </is>
      </c>
      <c r="B93" s="36">
        <f>COUNTIF(Artikelstamm!$AC$3:$AC$729,$A93)</f>
        <v/>
      </c>
      <c r="C93" s="37">
        <f>SUMPRODUCT((Artikelstamm!$AC$3:$AC$729=$A93)*Artikelstamm!$N$3:$N$729*Artikelstamm!$AE$3:$AE$729)</f>
        <v/>
      </c>
    </row>
    <row r="94">
      <c r="A94" s="29" t="inlineStr">
        <is>
          <t>Verkaufstag</t>
        </is>
      </c>
      <c r="B94" s="36">
        <f>COUNTIF(Artikelstamm!$AC$3:$AC$729,$A94)</f>
        <v/>
      </c>
      <c r="C94" s="37">
        <f>SUMPRODUCT((Artikelstamm!$AC$3:$AC$729=$A94)*Artikelstamm!$N$3:$N$729*Artikelstamm!$AE$3:$AE$729)</f>
        <v/>
      </c>
    </row>
    <row r="95">
      <c r="A95" s="31" t="inlineStr">
        <is>
          <t>Summe</t>
        </is>
      </c>
      <c r="B95" s="38">
        <f>SUM(B89:B94)</f>
        <v/>
      </c>
      <c r="C95" s="39">
        <f>SUM(C89:C94)</f>
        <v/>
      </c>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42" customWidth="1" min="3" max="3"/>
    <col width="16" customWidth="1" min="4" max="4"/>
    <col width="16" customWidth="1" min="5" max="5"/>
    <col width="14" customWidth="1" min="6" max="6"/>
    <col width="15" customWidth="1" min="7" max="7"/>
    <col width="16" customWidth="1" min="8" max="8"/>
  </cols>
  <sheetData>
    <row r="1">
      <c r="A1" s="40" t="inlineStr">
        <is>
          <t>Kassenbuch Barverkäufe</t>
        </is>
      </c>
    </row>
    <row r="2" ht="32" customHeight="1">
      <c r="A2" s="41" t="inlineStr">
        <is>
          <t>Pflicht bei einer GmbH (GoBD): jede Bareinnahme am selben Tag erfassen. Am Verkaufstag reicht eine Sammelzeile mit der Tageseinnahme, dazu ein Zählprotokoll aufbewahren. Bitte einmal mit dem Steuerberater abstimmen, in welcher Form er die Daten haben will.</t>
        </is>
      </c>
    </row>
    <row r="4">
      <c r="A4" s="42" t="inlineStr">
        <is>
          <t>Datum</t>
        </is>
      </c>
      <c r="B4" s="42" t="inlineStr">
        <is>
          <t>Beleg-Nr</t>
        </is>
      </c>
      <c r="C4" s="42" t="inlineStr">
        <is>
          <t>Vorgang / Käufer</t>
        </is>
      </c>
      <c r="D4" s="42" t="inlineStr">
        <is>
          <t>Einnahme</t>
        </is>
      </c>
      <c r="E4" s="42" t="inlineStr">
        <is>
          <t>USt (steuerfrei)</t>
        </is>
      </c>
      <c r="F4" s="42" t="inlineStr">
        <is>
          <t>Betrag</t>
        </is>
      </c>
      <c r="G4" s="42" t="inlineStr">
        <is>
          <t>Ausgabe</t>
        </is>
      </c>
      <c r="H4" s="42" t="inlineStr">
        <is>
          <t>Kassenbestand</t>
        </is>
      </c>
    </row>
    <row r="5">
      <c r="C5" t="inlineStr">
        <is>
          <t>Anfangsbestand Kasse</t>
        </is>
      </c>
      <c r="H5" s="43" t="n">
        <v>0</v>
      </c>
    </row>
    <row r="6">
      <c r="A6" s="44" t="n">
        <v>46308</v>
      </c>
      <c r="B6" s="45" t="n">
        <v>4000117</v>
      </c>
      <c r="C6" s="45" t="inlineStr">
        <is>
          <t>Jonathan Kleinknecht</t>
        </is>
      </c>
      <c r="D6" s="46" t="n">
        <v>100</v>
      </c>
      <c r="E6" s="47">
        <f>IF(D6="","",D6-D6/1.0)</f>
        <v/>
      </c>
      <c r="F6" s="47">
        <f>IF(D6="","",D6/1.0)</f>
        <v/>
      </c>
      <c r="G6" s="46" t="n"/>
      <c r="H6" s="47">
        <f>H5+IF(D6="",0,D6)-IF(G6="",0,G6)</f>
        <v/>
      </c>
    </row>
    <row r="7">
      <c r="A7" s="44" t="n">
        <v>46308</v>
      </c>
      <c r="B7" s="45" t="n">
        <v>4000118</v>
      </c>
      <c r="C7" s="45" t="inlineStr">
        <is>
          <t>Aljona Dura</t>
        </is>
      </c>
      <c r="D7" s="46" t="n">
        <v>465</v>
      </c>
      <c r="E7" s="47">
        <f>IF(D7="","",D7-D7/1.0)</f>
        <v/>
      </c>
      <c r="F7" s="47">
        <f>IF(D7="","",D7/1.0)</f>
        <v/>
      </c>
      <c r="G7" s="46" t="n"/>
      <c r="H7" s="47">
        <f>H6+IF(D7="",0,D7)-IF(G7="",0,G7)</f>
        <v/>
      </c>
    </row>
    <row r="8">
      <c r="A8" s="44" t="n">
        <v>46310</v>
      </c>
      <c r="B8" s="45" t="n">
        <v>4000129</v>
      </c>
      <c r="C8" s="45" t="inlineStr">
        <is>
          <t>Tanja Fischer</t>
        </is>
      </c>
      <c r="D8" s="46" t="n">
        <v>70</v>
      </c>
      <c r="E8" s="47">
        <f>IF(D8="","",D8-D8/1.0)</f>
        <v/>
      </c>
      <c r="F8" s="47">
        <f>IF(D8="","",D8/1.0)</f>
        <v/>
      </c>
      <c r="G8" s="46" t="n"/>
      <c r="H8" s="47">
        <f>H7+IF(D8="",0,D8)-IF(G8="",0,G8)</f>
        <v/>
      </c>
    </row>
    <row r="9">
      <c r="A9" s="44" t="n">
        <v>46312</v>
      </c>
      <c r="B9" s="45" t="n">
        <v>4000136</v>
      </c>
      <c r="C9" s="45" t="inlineStr">
        <is>
          <t>Daniela Hauser</t>
        </is>
      </c>
      <c r="D9" s="46" t="n">
        <v>100</v>
      </c>
      <c r="E9" s="47">
        <f>IF(D9="","",D9-D9/1.0)</f>
        <v/>
      </c>
      <c r="F9" s="47">
        <f>IF(D9="","",D9/1.0)</f>
        <v/>
      </c>
      <c r="G9" s="46" t="n"/>
      <c r="H9" s="47">
        <f>H8+IF(D9="",0,D9)-IF(G9="",0,G9)</f>
        <v/>
      </c>
    </row>
    <row r="10">
      <c r="A10" s="44" t="n">
        <v>46314</v>
      </c>
      <c r="B10" s="45" t="n">
        <v>4000137</v>
      </c>
      <c r="C10" s="45" t="inlineStr">
        <is>
          <t>Aljona Dura</t>
        </is>
      </c>
      <c r="D10" s="46" t="n">
        <v>150</v>
      </c>
      <c r="E10" s="47">
        <f>IF(D10="","",D10-D10/1.0)</f>
        <v/>
      </c>
      <c r="F10" s="47">
        <f>IF(D10="","",D10/1.0)</f>
        <v/>
      </c>
      <c r="G10" s="46" t="n"/>
      <c r="H10" s="47">
        <f>H9+IF(D10="",0,D10)-IF(G10="",0,G10)</f>
        <v/>
      </c>
    </row>
    <row r="11">
      <c r="A11" s="44" t="n">
        <v>46314</v>
      </c>
      <c r="B11" s="45" t="n">
        <v>4000126</v>
      </c>
      <c r="C11" s="45" t="inlineStr">
        <is>
          <t>Jessica Lücke</t>
        </is>
      </c>
      <c r="D11" s="46" t="n">
        <v>90</v>
      </c>
      <c r="E11" s="47">
        <f>IF(D11="","",D11-D11/1.0)</f>
        <v/>
      </c>
      <c r="F11" s="47">
        <f>IF(D11="","",D11/1.0)</f>
        <v/>
      </c>
      <c r="G11" s="46" t="n"/>
      <c r="H11" s="47">
        <f>H10+IF(D11="",0,D11)-IF(G11="",0,G11)</f>
        <v/>
      </c>
    </row>
    <row r="12">
      <c r="A12" s="44" t="n">
        <v>46314</v>
      </c>
      <c r="B12" s="45" t="n">
        <v>4000147</v>
      </c>
      <c r="C12" s="45" t="inlineStr">
        <is>
          <t>Lars Hindelang</t>
        </is>
      </c>
      <c r="D12" s="46" t="n">
        <v>50</v>
      </c>
      <c r="E12" s="47">
        <f>IF(D12="","",D12-D12/1.0)</f>
        <v/>
      </c>
      <c r="F12" s="47">
        <f>IF(D12="","",D12/1.0)</f>
        <v/>
      </c>
      <c r="G12" s="46" t="n"/>
      <c r="H12" s="47">
        <f>H11+IF(D12="",0,D12)-IF(G12="",0,G12)</f>
        <v/>
      </c>
    </row>
    <row r="13">
      <c r="A13" s="45" t="n"/>
      <c r="B13" s="45" t="n"/>
      <c r="C13" s="45" t="n"/>
      <c r="D13" s="46" t="n"/>
      <c r="E13" s="47">
        <f>IF(D13="","",D13-D13/1.0)</f>
        <v/>
      </c>
      <c r="F13" s="47">
        <f>IF(D13="","",D13/1.0)</f>
        <v/>
      </c>
      <c r="G13" s="46" t="n"/>
      <c r="H13" s="47">
        <f>H12+IF(D13="",0,D13)-IF(G13="",0,G13)</f>
        <v/>
      </c>
    </row>
    <row r="14">
      <c r="A14" s="45" t="n"/>
      <c r="B14" s="45" t="n"/>
      <c r="C14" s="45" t="n"/>
      <c r="D14" s="46" t="n"/>
      <c r="E14" s="47">
        <f>IF(D14="","",D14-D14/1.0)</f>
        <v/>
      </c>
      <c r="F14" s="47">
        <f>IF(D14="","",D14/1.0)</f>
        <v/>
      </c>
      <c r="G14" s="46" t="n"/>
      <c r="H14" s="47">
        <f>H13+IF(D14="",0,D14)-IF(G14="",0,G14)</f>
        <v/>
      </c>
    </row>
    <row r="15">
      <c r="A15" s="45" t="n"/>
      <c r="B15" s="45" t="n"/>
      <c r="C15" s="45" t="n"/>
      <c r="D15" s="46" t="n"/>
      <c r="E15" s="47">
        <f>IF(D15="","",D15-D15/1.0)</f>
        <v/>
      </c>
      <c r="F15" s="47">
        <f>IF(D15="","",D15/1.0)</f>
        <v/>
      </c>
      <c r="G15" s="46" t="n"/>
      <c r="H15" s="47">
        <f>H14+IF(D15="",0,D15)-IF(G15="",0,G15)</f>
        <v/>
      </c>
    </row>
    <row r="16">
      <c r="A16" s="45" t="n"/>
      <c r="B16" s="45" t="n"/>
      <c r="C16" s="45" t="n"/>
      <c r="D16" s="46" t="n"/>
      <c r="E16" s="47">
        <f>IF(D16="","",D16-D16/1.0)</f>
        <v/>
      </c>
      <c r="F16" s="47">
        <f>IF(D16="","",D16/1.0)</f>
        <v/>
      </c>
      <c r="G16" s="46" t="n"/>
      <c r="H16" s="47">
        <f>H15+IF(D16="",0,D16)-IF(G16="",0,G16)</f>
        <v/>
      </c>
    </row>
    <row r="17">
      <c r="A17" s="45" t="n"/>
      <c r="B17" s="45" t="n"/>
      <c r="C17" s="45" t="n"/>
      <c r="D17" s="46" t="n"/>
      <c r="E17" s="47">
        <f>IF(D17="","",D17-D17/1.0)</f>
        <v/>
      </c>
      <c r="F17" s="47">
        <f>IF(D17="","",D17/1.0)</f>
        <v/>
      </c>
      <c r="G17" s="46" t="n"/>
      <c r="H17" s="47">
        <f>H16+IF(D17="",0,D17)-IF(G17="",0,G17)</f>
        <v/>
      </c>
    </row>
    <row r="18">
      <c r="A18" s="45" t="n"/>
      <c r="B18" s="45" t="n"/>
      <c r="C18" s="45" t="n"/>
      <c r="D18" s="46" t="n"/>
      <c r="E18" s="47">
        <f>IF(D18="","",D18-D18/1.0)</f>
        <v/>
      </c>
      <c r="F18" s="47">
        <f>IF(D18="","",D18/1.0)</f>
        <v/>
      </c>
      <c r="G18" s="46" t="n"/>
      <c r="H18" s="47">
        <f>H17+IF(D18="",0,D18)-IF(G18="",0,G18)</f>
        <v/>
      </c>
    </row>
    <row r="19">
      <c r="A19" s="45" t="n"/>
      <c r="B19" s="45" t="n"/>
      <c r="C19" s="45" t="n"/>
      <c r="D19" s="46" t="n"/>
      <c r="E19" s="47">
        <f>IF(D19="","",D19-D19/1.0)</f>
        <v/>
      </c>
      <c r="F19" s="47">
        <f>IF(D19="","",D19/1.0)</f>
        <v/>
      </c>
      <c r="G19" s="46" t="n"/>
      <c r="H19" s="47">
        <f>H18+IF(D19="",0,D19)-IF(G19="",0,G19)</f>
        <v/>
      </c>
    </row>
    <row r="20">
      <c r="A20" s="45" t="n"/>
      <c r="B20" s="45" t="n"/>
      <c r="C20" s="45" t="n"/>
      <c r="D20" s="46" t="n"/>
      <c r="E20" s="47">
        <f>IF(D20="","",D20-D20/1.0)</f>
        <v/>
      </c>
      <c r="F20" s="47">
        <f>IF(D20="","",D20/1.0)</f>
        <v/>
      </c>
      <c r="G20" s="46" t="n"/>
      <c r="H20" s="47">
        <f>H19+IF(D20="",0,D20)-IF(G20="",0,G20)</f>
        <v/>
      </c>
    </row>
    <row r="21">
      <c r="A21" s="45" t="n"/>
      <c r="B21" s="45" t="n"/>
      <c r="C21" s="45" t="n"/>
      <c r="D21" s="46" t="n"/>
      <c r="E21" s="47">
        <f>IF(D21="","",D21-D21/1.0)</f>
        <v/>
      </c>
      <c r="F21" s="47">
        <f>IF(D21="","",D21/1.0)</f>
        <v/>
      </c>
      <c r="G21" s="46" t="n"/>
      <c r="H21" s="47">
        <f>H20+IF(D21="",0,D21)-IF(G21="",0,G21)</f>
        <v/>
      </c>
    </row>
    <row r="22">
      <c r="A22" s="45" t="n"/>
      <c r="B22" s="45" t="n"/>
      <c r="C22" s="45" t="n"/>
      <c r="D22" s="46" t="n"/>
      <c r="E22" s="47">
        <f>IF(D22="","",D22-D22/1.0)</f>
        <v/>
      </c>
      <c r="F22" s="47">
        <f>IF(D22="","",D22/1.0)</f>
        <v/>
      </c>
      <c r="G22" s="46" t="n"/>
      <c r="H22" s="47">
        <f>H21+IF(D22="",0,D22)-IF(G22="",0,G22)</f>
        <v/>
      </c>
    </row>
    <row r="23">
      <c r="A23" s="45" t="n"/>
      <c r="B23" s="45" t="n"/>
      <c r="C23" s="45" t="n"/>
      <c r="D23" s="46" t="n"/>
      <c r="E23" s="47">
        <f>IF(D23="","",D23-D23/1.0)</f>
        <v/>
      </c>
      <c r="F23" s="47">
        <f>IF(D23="","",D23/1.0)</f>
        <v/>
      </c>
      <c r="G23" s="46" t="n"/>
      <c r="H23" s="47">
        <f>H22+IF(D23="",0,D23)-IF(G23="",0,G23)</f>
        <v/>
      </c>
    </row>
    <row r="24">
      <c r="A24" s="45" t="n"/>
      <c r="B24" s="45" t="n"/>
      <c r="C24" s="45" t="n"/>
      <c r="D24" s="46" t="n"/>
      <c r="E24" s="47">
        <f>IF(D24="","",D24-D24/1.0)</f>
        <v/>
      </c>
      <c r="F24" s="47">
        <f>IF(D24="","",D24/1.0)</f>
        <v/>
      </c>
      <c r="G24" s="46" t="n"/>
      <c r="H24" s="47">
        <f>H23+IF(D24="",0,D24)-IF(G24="",0,G24)</f>
        <v/>
      </c>
    </row>
    <row r="25">
      <c r="A25" s="45" t="n"/>
      <c r="B25" s="45" t="n"/>
      <c r="C25" s="45" t="n"/>
      <c r="D25" s="46" t="n"/>
      <c r="E25" s="47">
        <f>IF(D25="","",D25-D25/1.0)</f>
        <v/>
      </c>
      <c r="F25" s="47">
        <f>IF(D25="","",D25/1.0)</f>
        <v/>
      </c>
      <c r="G25" s="46" t="n"/>
      <c r="H25" s="47">
        <f>H24+IF(D25="",0,D25)-IF(G25="",0,G25)</f>
        <v/>
      </c>
    </row>
    <row r="26">
      <c r="A26" s="45" t="n"/>
      <c r="B26" s="45" t="n"/>
      <c r="C26" s="45" t="n"/>
      <c r="D26" s="46" t="n"/>
      <c r="E26" s="47">
        <f>IF(D26="","",D26-D26/1.0)</f>
        <v/>
      </c>
      <c r="F26" s="47">
        <f>IF(D26="","",D26/1.0)</f>
        <v/>
      </c>
      <c r="G26" s="46" t="n"/>
      <c r="H26" s="47">
        <f>H25+IF(D26="",0,D26)-IF(G26="",0,G26)</f>
        <v/>
      </c>
    </row>
    <row r="27">
      <c r="A27" s="45" t="n"/>
      <c r="B27" s="45" t="n"/>
      <c r="C27" s="45" t="n"/>
      <c r="D27" s="46" t="n"/>
      <c r="E27" s="47">
        <f>IF(D27="","",D27-D27/1.0)</f>
        <v/>
      </c>
      <c r="F27" s="47">
        <f>IF(D27="","",D27/1.0)</f>
        <v/>
      </c>
      <c r="G27" s="46" t="n"/>
      <c r="H27" s="47">
        <f>H26+IF(D27="",0,D27)-IF(G27="",0,G27)</f>
        <v/>
      </c>
    </row>
    <row r="28">
      <c r="A28" s="45" t="n"/>
      <c r="B28" s="45" t="n"/>
      <c r="C28" s="45" t="n"/>
      <c r="D28" s="46" t="n"/>
      <c r="E28" s="47">
        <f>IF(D28="","",D28-D28/1.0)</f>
        <v/>
      </c>
      <c r="F28" s="47">
        <f>IF(D28="","",D28/1.0)</f>
        <v/>
      </c>
      <c r="G28" s="46" t="n"/>
      <c r="H28" s="47">
        <f>H27+IF(D28="",0,D28)-IF(G28="",0,G28)</f>
        <v/>
      </c>
    </row>
    <row r="29">
      <c r="A29" s="45" t="n"/>
      <c r="B29" s="45" t="n"/>
      <c r="C29" s="45" t="n"/>
      <c r="D29" s="46" t="n"/>
      <c r="E29" s="47">
        <f>IF(D29="","",D29-D29/1.0)</f>
        <v/>
      </c>
      <c r="F29" s="47">
        <f>IF(D29="","",D29/1.0)</f>
        <v/>
      </c>
      <c r="G29" s="46" t="n"/>
      <c r="H29" s="47">
        <f>H28+IF(D29="",0,D29)-IF(G29="",0,G29)</f>
        <v/>
      </c>
    </row>
    <row r="30">
      <c r="A30" s="45" t="n"/>
      <c r="B30" s="45" t="n"/>
      <c r="C30" s="45" t="n"/>
      <c r="D30" s="46" t="n"/>
      <c r="E30" s="47">
        <f>IF(D30="","",D30-D30/1.0)</f>
        <v/>
      </c>
      <c r="F30" s="47">
        <f>IF(D30="","",D30/1.0)</f>
        <v/>
      </c>
      <c r="G30" s="46" t="n"/>
      <c r="H30" s="47">
        <f>H29+IF(D30="",0,D30)-IF(G30="",0,G30)</f>
        <v/>
      </c>
    </row>
    <row r="31">
      <c r="A31" s="45" t="n"/>
      <c r="B31" s="45" t="n"/>
      <c r="C31" s="45" t="n"/>
      <c r="D31" s="46" t="n"/>
      <c r="E31" s="47">
        <f>IF(D31="","",D31-D31/1.0)</f>
        <v/>
      </c>
      <c r="F31" s="47">
        <f>IF(D31="","",D31/1.0)</f>
        <v/>
      </c>
      <c r="G31" s="46" t="n"/>
      <c r="H31" s="47">
        <f>H30+IF(D31="",0,D31)-IF(G31="",0,G31)</f>
        <v/>
      </c>
    </row>
    <row r="32">
      <c r="A32" s="45" t="n"/>
      <c r="B32" s="45" t="n"/>
      <c r="C32" s="45" t="n"/>
      <c r="D32" s="46" t="n"/>
      <c r="E32" s="47">
        <f>IF(D32="","",D32-D32/1.0)</f>
        <v/>
      </c>
      <c r="F32" s="47">
        <f>IF(D32="","",D32/1.0)</f>
        <v/>
      </c>
      <c r="G32" s="46" t="n"/>
      <c r="H32" s="47">
        <f>H31+IF(D32="",0,D32)-IF(G32="",0,G32)</f>
        <v/>
      </c>
    </row>
    <row r="33">
      <c r="A33" s="45" t="n"/>
      <c r="B33" s="45" t="n"/>
      <c r="C33" s="45" t="n"/>
      <c r="D33" s="46" t="n"/>
      <c r="E33" s="47">
        <f>IF(D33="","",D33-D33/1.0)</f>
        <v/>
      </c>
      <c r="F33" s="47">
        <f>IF(D33="","",D33/1.0)</f>
        <v/>
      </c>
      <c r="G33" s="46" t="n"/>
      <c r="H33" s="47">
        <f>H32+IF(D33="",0,D33)-IF(G33="",0,G33)</f>
        <v/>
      </c>
    </row>
    <row r="34">
      <c r="A34" s="45" t="n"/>
      <c r="B34" s="45" t="n"/>
      <c r="C34" s="45" t="n"/>
      <c r="D34" s="46" t="n"/>
      <c r="E34" s="47">
        <f>IF(D34="","",D34-D34/1.0)</f>
        <v/>
      </c>
      <c r="F34" s="47">
        <f>IF(D34="","",D34/1.0)</f>
        <v/>
      </c>
      <c r="G34" s="46" t="n"/>
      <c r="H34" s="47">
        <f>H33+IF(D34="",0,D34)-IF(G34="",0,G34)</f>
        <v/>
      </c>
    </row>
    <row r="35">
      <c r="A35" s="45" t="n"/>
      <c r="B35" s="45" t="n"/>
      <c r="C35" s="45" t="n"/>
      <c r="D35" s="46" t="n"/>
      <c r="E35" s="47">
        <f>IF(D35="","",D35-D35/1.0)</f>
        <v/>
      </c>
      <c r="F35" s="47">
        <f>IF(D35="","",D35/1.0)</f>
        <v/>
      </c>
      <c r="G35" s="46" t="n"/>
      <c r="H35" s="47">
        <f>H34+IF(D35="",0,D35)-IF(G35="",0,G35)</f>
        <v/>
      </c>
    </row>
    <row r="36">
      <c r="A36" s="45" t="n"/>
      <c r="B36" s="45" t="n"/>
      <c r="C36" s="45" t="n"/>
      <c r="D36" s="46" t="n"/>
      <c r="E36" s="47">
        <f>IF(D36="","",D36-D36/1.0)</f>
        <v/>
      </c>
      <c r="F36" s="47">
        <f>IF(D36="","",D36/1.0)</f>
        <v/>
      </c>
      <c r="G36" s="46" t="n"/>
      <c r="H36" s="47">
        <f>H35+IF(D36="",0,D36)-IF(G36="",0,G36)</f>
        <v/>
      </c>
    </row>
    <row r="37">
      <c r="A37" s="45" t="n"/>
      <c r="B37" s="45" t="n"/>
      <c r="C37" s="45" t="n"/>
      <c r="D37" s="46" t="n"/>
      <c r="E37" s="47">
        <f>IF(D37="","",D37-D37/1.0)</f>
        <v/>
      </c>
      <c r="F37" s="47">
        <f>IF(D37="","",D37/1.0)</f>
        <v/>
      </c>
      <c r="G37" s="46" t="n"/>
      <c r="H37" s="47">
        <f>H36+IF(D37="",0,D37)-IF(G37="",0,G37)</f>
        <v/>
      </c>
    </row>
    <row r="38">
      <c r="A38" s="45" t="n"/>
      <c r="B38" s="45" t="n"/>
      <c r="C38" s="45" t="n"/>
      <c r="D38" s="46" t="n"/>
      <c r="E38" s="47">
        <f>IF(D38="","",D38-D38/1.0)</f>
        <v/>
      </c>
      <c r="F38" s="47">
        <f>IF(D38="","",D38/1.0)</f>
        <v/>
      </c>
      <c r="G38" s="46" t="n"/>
      <c r="H38" s="47">
        <f>H37+IF(D38="",0,D38)-IF(G38="",0,G38)</f>
        <v/>
      </c>
    </row>
    <row r="39">
      <c r="A39" s="45" t="n"/>
      <c r="B39" s="45" t="n"/>
      <c r="C39" s="45" t="n"/>
      <c r="D39" s="46" t="n"/>
      <c r="E39" s="47">
        <f>IF(D39="","",D39-D39/1.0)</f>
        <v/>
      </c>
      <c r="F39" s="47">
        <f>IF(D39="","",D39/1.0)</f>
        <v/>
      </c>
      <c r="G39" s="46" t="n"/>
      <c r="H39" s="47">
        <f>H38+IF(D39="",0,D39)-IF(G39="",0,G39)</f>
        <v/>
      </c>
    </row>
    <row r="40">
      <c r="A40" s="45" t="n"/>
      <c r="B40" s="45" t="n"/>
      <c r="C40" s="45" t="n"/>
      <c r="D40" s="46" t="n"/>
      <c r="E40" s="47">
        <f>IF(D40="","",D40-D40/1.0)</f>
        <v/>
      </c>
      <c r="F40" s="47">
        <f>IF(D40="","",D40/1.0)</f>
        <v/>
      </c>
      <c r="G40" s="46" t="n"/>
      <c r="H40" s="47">
        <f>H39+IF(D40="",0,D40)-IF(G40="",0,G40)</f>
        <v/>
      </c>
    </row>
    <row r="41">
      <c r="A41" s="45" t="n"/>
      <c r="B41" s="45" t="n"/>
      <c r="C41" s="45" t="n"/>
      <c r="D41" s="46" t="n"/>
      <c r="E41" s="47">
        <f>IF(D41="","",D41-D41/1.0)</f>
        <v/>
      </c>
      <c r="F41" s="47">
        <f>IF(D41="","",D41/1.0)</f>
        <v/>
      </c>
      <c r="G41" s="46" t="n"/>
      <c r="H41" s="47">
        <f>H40+IF(D41="",0,D41)-IF(G41="",0,G41)</f>
        <v/>
      </c>
    </row>
    <row r="42">
      <c r="A42" s="45" t="n"/>
      <c r="B42" s="45" t="n"/>
      <c r="C42" s="45" t="n"/>
      <c r="D42" s="46" t="n"/>
      <c r="E42" s="47">
        <f>IF(D42="","",D42-D42/1.0)</f>
        <v/>
      </c>
      <c r="F42" s="47">
        <f>IF(D42="","",D42/1.0)</f>
        <v/>
      </c>
      <c r="G42" s="46" t="n"/>
      <c r="H42" s="47">
        <f>H41+IF(D42="",0,D42)-IF(G42="",0,G42)</f>
        <v/>
      </c>
    </row>
    <row r="43">
      <c r="A43" s="45" t="n"/>
      <c r="B43" s="45" t="n"/>
      <c r="C43" s="45" t="n"/>
      <c r="D43" s="46" t="n"/>
      <c r="E43" s="47">
        <f>IF(D43="","",D43-D43/1.0)</f>
        <v/>
      </c>
      <c r="F43" s="47">
        <f>IF(D43="","",D43/1.0)</f>
        <v/>
      </c>
      <c r="G43" s="46" t="n"/>
      <c r="H43" s="47">
        <f>H42+IF(D43="",0,D43)-IF(G43="",0,G43)</f>
        <v/>
      </c>
    </row>
    <row r="44">
      <c r="A44" s="45" t="n"/>
      <c r="B44" s="45" t="n"/>
      <c r="C44" s="45" t="n"/>
      <c r="D44" s="46" t="n"/>
      <c r="E44" s="47">
        <f>IF(D44="","",D44-D44/1.0)</f>
        <v/>
      </c>
      <c r="F44" s="47">
        <f>IF(D44="","",D44/1.0)</f>
        <v/>
      </c>
      <c r="G44" s="46" t="n"/>
      <c r="H44" s="47">
        <f>H43+IF(D44="",0,D44)-IF(G44="",0,G44)</f>
        <v/>
      </c>
    </row>
    <row r="45">
      <c r="A45" s="45" t="n"/>
      <c r="B45" s="45" t="n"/>
      <c r="C45" s="45" t="n"/>
      <c r="D45" s="46" t="n"/>
      <c r="E45" s="47">
        <f>IF(D45="","",D45-D45/1.0)</f>
        <v/>
      </c>
      <c r="F45" s="47">
        <f>IF(D45="","",D45/1.0)</f>
        <v/>
      </c>
      <c r="G45" s="46" t="n"/>
      <c r="H45" s="47">
        <f>H44+IF(D45="",0,D45)-IF(G45="",0,G45)</f>
        <v/>
      </c>
    </row>
    <row r="46">
      <c r="A46" s="45" t="n"/>
      <c r="B46" s="45" t="n"/>
      <c r="C46" s="45" t="n"/>
      <c r="D46" s="46" t="n"/>
      <c r="E46" s="47">
        <f>IF(D46="","",D46-D46/1.0)</f>
        <v/>
      </c>
      <c r="F46" s="47">
        <f>IF(D46="","",D46/1.0)</f>
        <v/>
      </c>
      <c r="G46" s="46" t="n"/>
      <c r="H46" s="47">
        <f>H45+IF(D46="",0,D46)-IF(G46="",0,G46)</f>
        <v/>
      </c>
    </row>
    <row r="47">
      <c r="A47" s="45" t="n"/>
      <c r="B47" s="45" t="n"/>
      <c r="C47" s="45" t="n"/>
      <c r="D47" s="46" t="n"/>
      <c r="E47" s="47">
        <f>IF(D47="","",D47-D47/1.0)</f>
        <v/>
      </c>
      <c r="F47" s="47">
        <f>IF(D47="","",D47/1.0)</f>
        <v/>
      </c>
      <c r="G47" s="46" t="n"/>
      <c r="H47" s="47">
        <f>H46+IF(D47="",0,D47)-IF(G47="",0,G47)</f>
        <v/>
      </c>
    </row>
    <row r="48">
      <c r="A48" s="45" t="n"/>
      <c r="B48" s="45" t="n"/>
      <c r="C48" s="45" t="n"/>
      <c r="D48" s="46" t="n"/>
      <c r="E48" s="47">
        <f>IF(D48="","",D48-D48/1.0)</f>
        <v/>
      </c>
      <c r="F48" s="47">
        <f>IF(D48="","",D48/1.0)</f>
        <v/>
      </c>
      <c r="G48" s="46" t="n"/>
      <c r="H48" s="47">
        <f>H47+IF(D48="",0,D48)-IF(G48="",0,G48)</f>
        <v/>
      </c>
    </row>
    <row r="49">
      <c r="A49" s="45" t="n"/>
      <c r="B49" s="45" t="n"/>
      <c r="C49" s="45" t="n"/>
      <c r="D49" s="46" t="n"/>
      <c r="E49" s="47">
        <f>IF(D49="","",D49-D49/1.0)</f>
        <v/>
      </c>
      <c r="F49" s="47">
        <f>IF(D49="","",D49/1.0)</f>
        <v/>
      </c>
      <c r="G49" s="46" t="n"/>
      <c r="H49" s="47">
        <f>H48+IF(D49="",0,D49)-IF(G49="",0,G49)</f>
        <v/>
      </c>
    </row>
    <row r="50">
      <c r="A50" s="45" t="n"/>
      <c r="B50" s="45" t="n"/>
      <c r="C50" s="45" t="n"/>
      <c r="D50" s="46" t="n"/>
      <c r="E50" s="47">
        <f>IF(D50="","",D50-D50/1.0)</f>
        <v/>
      </c>
      <c r="F50" s="47">
        <f>IF(D50="","",D50/1.0)</f>
        <v/>
      </c>
      <c r="G50" s="46" t="n"/>
      <c r="H50" s="47">
        <f>H49+IF(D50="",0,D50)-IF(G50="",0,G50)</f>
        <v/>
      </c>
    </row>
    <row r="51">
      <c r="A51" s="45" t="n"/>
      <c r="B51" s="45" t="n"/>
      <c r="C51" s="45" t="n"/>
      <c r="D51" s="46" t="n"/>
      <c r="E51" s="47">
        <f>IF(D51="","",D51-D51/1.0)</f>
        <v/>
      </c>
      <c r="F51" s="47">
        <f>IF(D51="","",D51/1.0)</f>
        <v/>
      </c>
      <c r="G51" s="46" t="n"/>
      <c r="H51" s="47">
        <f>H50+IF(D51="",0,D51)-IF(G51="",0,G51)</f>
        <v/>
      </c>
    </row>
    <row r="52">
      <c r="A52" s="45" t="n"/>
      <c r="B52" s="45" t="n"/>
      <c r="C52" s="45" t="n"/>
      <c r="D52" s="46" t="n"/>
      <c r="E52" s="47">
        <f>IF(D52="","",D52-D52/1.0)</f>
        <v/>
      </c>
      <c r="F52" s="47">
        <f>IF(D52="","",D52/1.0)</f>
        <v/>
      </c>
      <c r="G52" s="46" t="n"/>
      <c r="H52" s="47">
        <f>H51+IF(D52="",0,D52)-IF(G52="",0,G52)</f>
        <v/>
      </c>
    </row>
    <row r="53">
      <c r="A53" s="45" t="n"/>
      <c r="B53" s="45" t="n"/>
      <c r="C53" s="45" t="n"/>
      <c r="D53" s="46" t="n"/>
      <c r="E53" s="47">
        <f>IF(D53="","",D53-D53/1.0)</f>
        <v/>
      </c>
      <c r="F53" s="47">
        <f>IF(D53="","",D53/1.0)</f>
        <v/>
      </c>
      <c r="G53" s="46" t="n"/>
      <c r="H53" s="47">
        <f>H52+IF(D53="",0,D53)-IF(G53="",0,G53)</f>
        <v/>
      </c>
    </row>
    <row r="54">
      <c r="A54" s="45" t="n"/>
      <c r="B54" s="45" t="n"/>
      <c r="C54" s="45" t="n"/>
      <c r="D54" s="46" t="n"/>
      <c r="E54" s="47">
        <f>IF(D54="","",D54-D54/1.0)</f>
        <v/>
      </c>
      <c r="F54" s="47">
        <f>IF(D54="","",D54/1.0)</f>
        <v/>
      </c>
      <c r="G54" s="46" t="n"/>
      <c r="H54" s="47">
        <f>H53+IF(D54="",0,D54)-IF(G54="",0,G54)</f>
        <v/>
      </c>
    </row>
    <row r="55">
      <c r="A55" s="45" t="n"/>
      <c r="B55" s="45" t="n"/>
      <c r="C55" s="45" t="n"/>
      <c r="D55" s="46" t="n"/>
      <c r="E55" s="47">
        <f>IF(D55="","",D55-D55/1.0)</f>
        <v/>
      </c>
      <c r="F55" s="47">
        <f>IF(D55="","",D55/1.0)</f>
        <v/>
      </c>
      <c r="G55" s="46" t="n"/>
      <c r="H55" s="47">
        <f>H54+IF(D55="",0,D55)-IF(G55="",0,G55)</f>
        <v/>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62" customWidth="1" min="3" max="3"/>
  </cols>
  <sheetData>
    <row r="1" ht="30" customHeight="1">
      <c r="A1" s="48" t="inlineStr">
        <is>
          <t>Design und Stammdaten</t>
        </is>
      </c>
      <c r="B1" s="2" t="n"/>
      <c r="C1" s="2" t="n"/>
    </row>
    <row r="2" ht="30" customHeight="1">
      <c r="A2" s="41" t="inlineStr">
        <is>
          <t>Hier ändern – nicht in den anderen Blättern. Farben als HEX ohne Raute (z. B. C8102E). Die Werte werden beim Rückeinlesen übernommen und gelten dann für Angebot, Katalog und Webkatalog.</t>
        </is>
      </c>
    </row>
    <row r="4">
      <c r="A4" s="49" t="inlineStr">
        <is>
          <t>Schlüssel</t>
        </is>
      </c>
      <c r="B4" s="50" t="inlineStr">
        <is>
          <t>Wert</t>
        </is>
      </c>
      <c r="C4" s="49" t="inlineStr">
        <is>
          <t>Hinweis</t>
        </is>
      </c>
    </row>
    <row r="5">
      <c r="A5" s="51" t="inlineStr">
        <is>
          <t>Firma</t>
        </is>
      </c>
      <c r="B5" s="45" t="inlineStr">
        <is>
          <t>Kikripp GmbH</t>
        </is>
      </c>
      <c r="C5" s="52" t="inlineStr">
        <is>
          <t>Vollständige Firmierung, erscheint in Kopf und Fuß aller Dokumente</t>
        </is>
      </c>
    </row>
    <row r="6">
      <c r="A6" s="51" t="inlineStr">
        <is>
          <t>Strasse</t>
        </is>
      </c>
      <c r="B6" s="45" t="inlineStr">
        <is>
          <t>Hermann-Schwer-Str. 1</t>
        </is>
      </c>
      <c r="C6" s="52" t="inlineStr"/>
    </row>
    <row r="7">
      <c r="A7" s="51" t="inlineStr">
        <is>
          <t>PLZ_Ort</t>
        </is>
      </c>
      <c r="B7" s="45" t="inlineStr">
        <is>
          <t>78048 Villingen-Schwenningen</t>
        </is>
      </c>
      <c r="C7" s="52" t="inlineStr"/>
    </row>
    <row r="8">
      <c r="A8" s="51" t="inlineStr">
        <is>
          <t>Ansprechpartner</t>
        </is>
      </c>
      <c r="B8" s="45" t="inlineStr">
        <is>
          <t>Jenny Preisigke</t>
        </is>
      </c>
      <c r="C8" s="52" t="inlineStr"/>
    </row>
    <row r="9">
      <c r="A9" s="51" t="inlineStr">
        <is>
          <t>Telefon</t>
        </is>
      </c>
      <c r="B9" s="45" t="inlineStr">
        <is>
          <t>07725 5179702</t>
        </is>
      </c>
      <c r="C9" s="52" t="inlineStr">
        <is>
          <t>Schreibweise bitte prüfen</t>
        </is>
      </c>
    </row>
    <row r="10">
      <c r="A10" s="51" t="inlineStr">
        <is>
          <t>Email</t>
        </is>
      </c>
      <c r="B10" s="45" t="inlineStr">
        <is>
          <t>saldi4kids@outlook.com</t>
        </is>
      </c>
      <c r="C10" s="52" t="inlineStr"/>
    </row>
    <row r="11">
      <c r="A11" s="51" t="inlineStr">
        <is>
          <t>Empfaenger_Firma</t>
        </is>
      </c>
      <c r="B11" s="45" t="inlineStr">
        <is>
          <t>Mediclin Königsfeld</t>
        </is>
      </c>
      <c r="C11" s="52" t="inlineStr">
        <is>
          <t>Empfänger des Angebots</t>
        </is>
      </c>
    </row>
    <row r="12">
      <c r="A12" s="51" t="inlineStr">
        <is>
          <t>Empfaenger_Person</t>
        </is>
      </c>
      <c r="B12" s="45" t="inlineStr">
        <is>
          <t>Frau Jessica Rose</t>
        </is>
      </c>
      <c r="C12" s="52" t="inlineStr"/>
    </row>
    <row r="13">
      <c r="A13" s="51" t="inlineStr">
        <is>
          <t>Angebot_Nr</t>
        </is>
      </c>
      <c r="B13" s="45" t="inlineStr">
        <is>
          <t>ANG-2026-0001</t>
        </is>
      </c>
      <c r="C13" s="52" t="inlineStr"/>
    </row>
    <row r="14">
      <c r="A14" s="51" t="inlineStr">
        <is>
          <t>Angebot_Datum</t>
        </is>
      </c>
      <c r="B14" s="45" t="inlineStr">
        <is>
          <t>15.09.2026</t>
        </is>
      </c>
      <c r="C14" s="52" t="inlineStr"/>
    </row>
    <row r="15">
      <c r="A15" s="51" t="inlineStr">
        <is>
          <t>Angebot_Gueltig_bis</t>
        </is>
      </c>
      <c r="B15" s="45" t="inlineStr">
        <is>
          <t>15.10.2026</t>
        </is>
      </c>
      <c r="C15" s="52" t="inlineStr"/>
    </row>
    <row r="16">
      <c r="A16" s="51" t="inlineStr">
        <is>
          <t>USt_Satz_Prozent</t>
        </is>
      </c>
      <c r="B16" s="45" t="inlineStr">
        <is>
          <t>0</t>
        </is>
      </c>
      <c r="C16" s="52" t="inlineStr">
        <is>
          <t>Steuerfreie Lieferung gemäß § 4 Nr. 28 UStG (Entscheidung 05.10.2026) - Preise sind Endpreise</t>
        </is>
      </c>
    </row>
    <row r="17">
      <c r="A17" s="51" t="inlineStr">
        <is>
          <t>Paketrabatt_Prozent</t>
        </is>
      </c>
      <c r="B17" s="45" t="inlineStr">
        <is>
          <t>15</t>
        </is>
      </c>
      <c r="C17" s="52" t="inlineStr">
        <is>
          <t>Nachlass beim Paketangebot</t>
        </is>
      </c>
    </row>
    <row r="18">
      <c r="A18" s="51" t="inlineStr">
        <is>
          <t>Katalog_URL</t>
        </is>
      </c>
      <c r="B18" s="45" t="inlineStr">
        <is>
          <t>https://www.kikripp.de/katalog</t>
        </is>
      </c>
      <c r="C18" s="52" t="inlineStr">
        <is>
          <t>Adresse des Webkatalogs, erscheint im Klinik-Angebot</t>
        </is>
      </c>
    </row>
    <row r="19">
      <c r="A19" s="51" t="inlineStr">
        <is>
          <t>Katalog_Passwort</t>
        </is>
      </c>
      <c r="B19" s="45" t="inlineStr"/>
      <c r="C19" s="52" t="inlineStr">
        <is>
          <t>Bewusst leer - Passwort gehoert nicht ins Projekt. Vor dem Erzeugen setzen: export KIKRIPP_KATALOG_PW=...</t>
        </is>
      </c>
    </row>
    <row r="20">
      <c r="A20" s="51" t="inlineStr">
        <is>
          <t>Farbe_Rot</t>
        </is>
      </c>
      <c r="B20" s="45" t="inlineStr">
        <is>
          <t>C8102E</t>
        </is>
      </c>
      <c r="C20" s="53" t="inlineStr">
        <is>
          <t>Bollenhut-Rot - nur als Akzent verwenden</t>
        </is>
      </c>
    </row>
    <row r="21">
      <c r="A21" s="51" t="inlineStr">
        <is>
          <t>Farbe_Schwarz</t>
        </is>
      </c>
      <c r="B21" s="45" t="inlineStr">
        <is>
          <t>1A1A1A</t>
        </is>
      </c>
      <c r="C21" s="54" t="inlineStr">
        <is>
          <t>Kopfzeilen und Struktur</t>
        </is>
      </c>
    </row>
    <row r="22">
      <c r="A22" s="51" t="inlineStr">
        <is>
          <t>Farbe_Papier</t>
        </is>
      </c>
      <c r="B22" s="45" t="inlineStr">
        <is>
          <t>F7F5F2</t>
        </is>
      </c>
      <c r="C22" s="55" t="inlineStr">
        <is>
          <t>warme Fläche</t>
        </is>
      </c>
    </row>
    <row r="23">
      <c r="A23" s="51" t="inlineStr">
        <is>
          <t>Farbe_Grau</t>
        </is>
      </c>
      <c r="B23" s="45" t="inlineStr">
        <is>
          <t>6B7280</t>
        </is>
      </c>
      <c r="C23" s="56" t="inlineStr">
        <is>
          <t>Sekundärtext</t>
        </is>
      </c>
    </row>
    <row r="24">
      <c r="A24" s="51" t="inlineStr">
        <is>
          <t>Farbe_Linie</t>
        </is>
      </c>
      <c r="B24" s="45" t="inlineStr">
        <is>
          <t>DCDCDC</t>
        </is>
      </c>
      <c r="C24" s="57" t="inlineStr">
        <is>
          <t>feine Linien und Rahmen</t>
        </is>
      </c>
    </row>
    <row r="25">
      <c r="A25" s="51" t="inlineStr">
        <is>
          <t>Feld_Klinik</t>
        </is>
      </c>
      <c r="B25" s="45" t="inlineStr">
        <is>
          <t>E4E4E4</t>
        </is>
      </c>
      <c r="C25" s="58" t="inlineStr">
        <is>
          <t>Ausfüllfelder für die Klinik (mittleres Grau)</t>
        </is>
      </c>
    </row>
    <row r="26">
      <c r="A26" s="51" t="inlineStr">
        <is>
          <t>Feld_Intern</t>
        </is>
      </c>
      <c r="B26" s="45" t="inlineStr">
        <is>
          <t>F2F2F2</t>
        </is>
      </c>
      <c r="C26" s="59" t="inlineStr">
        <is>
          <t>interne Ausfüllfelder (helles Grau)</t>
        </is>
      </c>
    </row>
    <row r="27">
      <c r="A27" s="51" t="inlineStr">
        <is>
          <t>Zeile_Wechsel</t>
        </is>
      </c>
      <c r="B27" s="45" t="inlineStr">
        <is>
          <t>FAFAFA</t>
        </is>
      </c>
      <c r="C27" s="60" t="inlineStr">
        <is>
          <t>Zeilenwechsel in Tabellen</t>
        </is>
      </c>
    </row>
    <row r="28">
      <c r="A28" s="51" t="inlineStr">
        <is>
          <t>Schrift_Excel</t>
        </is>
      </c>
      <c r="B28" s="45" t="inlineStr">
        <is>
          <t>Arial</t>
        </is>
      </c>
      <c r="C28" s="52" t="inlineStr"/>
    </row>
    <row r="29">
      <c r="A29" s="51" t="inlineStr">
        <is>
          <t>Schrift_Web</t>
        </is>
      </c>
      <c r="B29" s="45" t="inlineStr">
        <is>
          <t>Poppins</t>
        </is>
      </c>
      <c r="C29" s="52" t="inlineStr">
        <is>
          <t>Google-Font für den Webkatalog, mit Systemschrift als Rückfall</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2026-10-21T10:22:50Z</dcterms:created>
  <dcterms:modified xmlns:dcterms="http://purl.org/dc/terms/" xmlns:xsi="http://www.w3.org/2001/XMLSchema-instance" xsi:type="dcterms:W3CDTF">2026-10-21T10:22:55Z</dcterms:modified>
</cp:coreProperties>
</file>