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'Artikelstamm'!$A$2:$AN$739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 Type="http://schemas.openxmlformats.org/officeDocument/2006/relationships/image" Target="/xl/media/image719.jpeg" Id="rId718"/><Relationship Type="http://schemas.openxmlformats.org/officeDocument/2006/relationships/image" Target="/xl/media/image720.jpeg" Id="rId719"/><Relationship Type="http://schemas.openxmlformats.org/officeDocument/2006/relationships/image" Target="/xl/media/image721.jpeg" Id="rId720"/><Relationship Type="http://schemas.openxmlformats.org/officeDocument/2006/relationships/image" Target="/xl/media/image722.jpeg" Id="rId721"/><Relationship Type="http://schemas.openxmlformats.org/officeDocument/2006/relationships/image" Target="/xl/media/image723.jpeg" Id="rId722"/><Relationship Type="http://schemas.openxmlformats.org/officeDocument/2006/relationships/image" Target="/xl/media/image724.jpeg" Id="rId723"/><Relationship Type="http://schemas.openxmlformats.org/officeDocument/2006/relationships/image" Target="/xl/media/image725.jpeg" Id="rId724"/><Relationship Type="http://schemas.openxmlformats.org/officeDocument/2006/relationships/image" Target="/xl/media/image726.jpeg" Id="rId725"/><Relationship Type="http://schemas.openxmlformats.org/officeDocument/2006/relationships/image" Target="/xl/media/image727.jpeg" Id="rId726"/><Relationship Type="http://schemas.openxmlformats.org/officeDocument/2006/relationships/image" Target="/xl/media/image728.jpeg" Id="rId727"/><Relationship Type="http://schemas.openxmlformats.org/officeDocument/2006/relationships/image" Target="/xl/media/image729.jpeg" Id="rId728"/><Relationship Type="http://schemas.openxmlformats.org/officeDocument/2006/relationships/image" Target="/xl/media/image730.jpeg" Id="rId729"/><Relationship Type="http://schemas.openxmlformats.org/officeDocument/2006/relationships/image" Target="/xl/media/image731.jpeg" Id="rId730"/><Relationship Type="http://schemas.openxmlformats.org/officeDocument/2006/relationships/image" Target="/xl/media/image732.jpeg" Id="rId731"/><Relationship Type="http://schemas.openxmlformats.org/officeDocument/2006/relationships/image" Target="/xl/media/image733.jpeg" Id="rId732"/><Relationship Type="http://schemas.openxmlformats.org/officeDocument/2006/relationships/image" Target="/xl/media/image734.jpeg" Id="rId733"/></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twoCellAnchor editAs="twoCell">
    <from>
      <col>0</col>
      <colOff>85725</colOff>
      <row>723</row>
      <rowOff>85725</rowOff>
    </from>
    <to>
      <col>1</col>
      <colOff>-85725</colOff>
      <row>724</row>
      <rowOff>-85725</rowOff>
    </to>
    <pic>
      <nvPicPr>
        <cNvPr id="718" name="Image 718" descr="Picture"/>
        <cNvPicPr/>
      </nvPicPr>
      <blipFill>
        <a:blip xmlns:a="http://schemas.openxmlformats.org/drawingml/2006/main" xmlns:r="http://schemas.openxmlformats.org/officeDocument/2006/relationships" cstate="print" r:embed="rId718"/>
        <a:stretch xmlns:a="http://schemas.openxmlformats.org/drawingml/2006/main">
          <a:fillRect/>
        </a:stretch>
      </blipFill>
      <spPr>
        <a:prstGeom xmlns:a="http://schemas.openxmlformats.org/drawingml/2006/main" prst="rect"/>
      </spPr>
    </pic>
    <clientData/>
  </twoCellAnchor>
  <twoCellAnchor editAs="twoCell">
    <from>
      <col>0</col>
      <colOff>85725</colOff>
      <row>724</row>
      <rowOff>85725</rowOff>
    </from>
    <to>
      <col>1</col>
      <colOff>-85725</colOff>
      <row>725</row>
      <rowOff>-85725</rowOff>
    </to>
    <pic>
      <nvPicPr>
        <cNvPr id="719" name="Image 719" descr="Picture"/>
        <cNvPicPr/>
      </nvPicPr>
      <blipFill>
        <a:blip xmlns:a="http://schemas.openxmlformats.org/drawingml/2006/main" xmlns:r="http://schemas.openxmlformats.org/officeDocument/2006/relationships" cstate="print" r:embed="rId719"/>
        <a:stretch xmlns:a="http://schemas.openxmlformats.org/drawingml/2006/main">
          <a:fillRect/>
        </a:stretch>
      </blipFill>
      <spPr>
        <a:prstGeom xmlns:a="http://schemas.openxmlformats.org/drawingml/2006/main" prst="rect"/>
      </spPr>
    </pic>
    <clientData/>
  </twoCellAnchor>
  <twoCellAnchor editAs="twoCell">
    <from>
      <col>0</col>
      <colOff>85725</colOff>
      <row>725</row>
      <rowOff>85725</rowOff>
    </from>
    <to>
      <col>1</col>
      <colOff>-85725</colOff>
      <row>726</row>
      <rowOff>-85725</rowOff>
    </to>
    <pic>
      <nvPicPr>
        <cNvPr id="720" name="Image 720" descr="Picture"/>
        <cNvPicPr/>
      </nvPicPr>
      <blipFill>
        <a:blip xmlns:a="http://schemas.openxmlformats.org/drawingml/2006/main" xmlns:r="http://schemas.openxmlformats.org/officeDocument/2006/relationships" cstate="print" r:embed="rId720"/>
        <a:stretch xmlns:a="http://schemas.openxmlformats.org/drawingml/2006/main">
          <a:fillRect/>
        </a:stretch>
      </blipFill>
      <spPr>
        <a:prstGeom xmlns:a="http://schemas.openxmlformats.org/drawingml/2006/main" prst="rect"/>
      </spPr>
    </pic>
    <clientData/>
  </twoCellAnchor>
  <twoCellAnchor editAs="twoCell">
    <from>
      <col>0</col>
      <colOff>85725</colOff>
      <row>726</row>
      <rowOff>85725</rowOff>
    </from>
    <to>
      <col>1</col>
      <colOff>-85725</colOff>
      <row>727</row>
      <rowOff>-85725</rowOff>
    </to>
    <pic>
      <nvPicPr>
        <cNvPr id="721" name="Image 721" descr="Picture"/>
        <cNvPicPr/>
      </nvPicPr>
      <blipFill>
        <a:blip xmlns:a="http://schemas.openxmlformats.org/drawingml/2006/main" xmlns:r="http://schemas.openxmlformats.org/officeDocument/2006/relationships" cstate="print" r:embed="rId721"/>
        <a:stretch xmlns:a="http://schemas.openxmlformats.org/drawingml/2006/main">
          <a:fillRect/>
        </a:stretch>
      </blipFill>
      <spPr>
        <a:prstGeom xmlns:a="http://schemas.openxmlformats.org/drawingml/2006/main" prst="rect"/>
      </spPr>
    </pic>
    <clientData/>
  </twoCellAnchor>
  <twoCellAnchor editAs="twoCell">
    <from>
      <col>0</col>
      <colOff>85725</colOff>
      <row>727</row>
      <rowOff>85725</rowOff>
    </from>
    <to>
      <col>1</col>
      <colOff>-85725</colOff>
      <row>728</row>
      <rowOff>-85725</rowOff>
    </to>
    <pic>
      <nvPicPr>
        <cNvPr id="722" name="Image 722" descr="Picture"/>
        <cNvPicPr/>
      </nvPicPr>
      <blipFill>
        <a:blip xmlns:a="http://schemas.openxmlformats.org/drawingml/2006/main" xmlns:r="http://schemas.openxmlformats.org/officeDocument/2006/relationships" cstate="print" r:embed="rId722"/>
        <a:stretch xmlns:a="http://schemas.openxmlformats.org/drawingml/2006/main">
          <a:fillRect/>
        </a:stretch>
      </blipFill>
      <spPr>
        <a:prstGeom xmlns:a="http://schemas.openxmlformats.org/drawingml/2006/main" prst="rect"/>
      </spPr>
    </pic>
    <clientData/>
  </twoCellAnchor>
  <twoCellAnchor editAs="twoCell">
    <from>
      <col>0</col>
      <colOff>85725</colOff>
      <row>728</row>
      <rowOff>85725</rowOff>
    </from>
    <to>
      <col>1</col>
      <colOff>-85725</colOff>
      <row>729</row>
      <rowOff>-85725</rowOff>
    </to>
    <pic>
      <nvPicPr>
        <cNvPr id="723" name="Image 723" descr="Picture"/>
        <cNvPicPr/>
      </nvPicPr>
      <blipFill>
        <a:blip xmlns:a="http://schemas.openxmlformats.org/drawingml/2006/main" xmlns:r="http://schemas.openxmlformats.org/officeDocument/2006/relationships" cstate="print" r:embed="rId723"/>
        <a:stretch xmlns:a="http://schemas.openxmlformats.org/drawingml/2006/main">
          <a:fillRect/>
        </a:stretch>
      </blipFill>
      <spPr>
        <a:prstGeom xmlns:a="http://schemas.openxmlformats.org/drawingml/2006/main" prst="rect"/>
      </spPr>
    </pic>
    <clientData/>
  </twoCellAnchor>
  <twoCellAnchor editAs="twoCell">
    <from>
      <col>0</col>
      <colOff>85725</colOff>
      <row>729</row>
      <rowOff>85725</rowOff>
    </from>
    <to>
      <col>1</col>
      <colOff>-85725</colOff>
      <row>730</row>
      <rowOff>-85725</rowOff>
    </to>
    <pic>
      <nvPicPr>
        <cNvPr id="724" name="Image 724" descr="Picture"/>
        <cNvPicPr/>
      </nvPicPr>
      <blipFill>
        <a:blip xmlns:a="http://schemas.openxmlformats.org/drawingml/2006/main" xmlns:r="http://schemas.openxmlformats.org/officeDocument/2006/relationships" cstate="print" r:embed="rId724"/>
        <a:stretch xmlns:a="http://schemas.openxmlformats.org/drawingml/2006/main">
          <a:fillRect/>
        </a:stretch>
      </blipFill>
      <spPr>
        <a:prstGeom xmlns:a="http://schemas.openxmlformats.org/drawingml/2006/main" prst="rect"/>
      </spPr>
    </pic>
    <clientData/>
  </twoCellAnchor>
  <twoCellAnchor editAs="twoCell">
    <from>
      <col>0</col>
      <colOff>85725</colOff>
      <row>730</row>
      <rowOff>85725</rowOff>
    </from>
    <to>
      <col>1</col>
      <colOff>-85725</colOff>
      <row>731</row>
      <rowOff>-85725</rowOff>
    </to>
    <pic>
      <nvPicPr>
        <cNvPr id="725" name="Image 725" descr="Picture"/>
        <cNvPicPr/>
      </nvPicPr>
      <blipFill>
        <a:blip xmlns:a="http://schemas.openxmlformats.org/drawingml/2006/main" xmlns:r="http://schemas.openxmlformats.org/officeDocument/2006/relationships" cstate="print" r:embed="rId725"/>
        <a:stretch xmlns:a="http://schemas.openxmlformats.org/drawingml/2006/main">
          <a:fillRect/>
        </a:stretch>
      </blipFill>
      <spPr>
        <a:prstGeom xmlns:a="http://schemas.openxmlformats.org/drawingml/2006/main" prst="rect"/>
      </spPr>
    </pic>
    <clientData/>
  </twoCellAnchor>
  <twoCellAnchor editAs="twoCell">
    <from>
      <col>0</col>
      <colOff>85725</colOff>
      <row>731</row>
      <rowOff>85725</rowOff>
    </from>
    <to>
      <col>1</col>
      <colOff>-85725</colOff>
      <row>732</row>
      <rowOff>-85725</rowOff>
    </to>
    <pic>
      <nvPicPr>
        <cNvPr id="726" name="Image 726" descr="Picture"/>
        <cNvPicPr/>
      </nvPicPr>
      <blipFill>
        <a:blip xmlns:a="http://schemas.openxmlformats.org/drawingml/2006/main" xmlns:r="http://schemas.openxmlformats.org/officeDocument/2006/relationships" cstate="print" r:embed="rId726"/>
        <a:stretch xmlns:a="http://schemas.openxmlformats.org/drawingml/2006/main">
          <a:fillRect/>
        </a:stretch>
      </blipFill>
      <spPr>
        <a:prstGeom xmlns:a="http://schemas.openxmlformats.org/drawingml/2006/main" prst="rect"/>
      </spPr>
    </pic>
    <clientData/>
  </twoCellAnchor>
  <twoCellAnchor editAs="twoCell">
    <from>
      <col>0</col>
      <colOff>85725</colOff>
      <row>732</row>
      <rowOff>85725</rowOff>
    </from>
    <to>
      <col>1</col>
      <colOff>-85725</colOff>
      <row>733</row>
      <rowOff>-85725</rowOff>
    </to>
    <pic>
      <nvPicPr>
        <cNvPr id="727" name="Image 727" descr="Picture"/>
        <cNvPicPr/>
      </nvPicPr>
      <blipFill>
        <a:blip xmlns:a="http://schemas.openxmlformats.org/drawingml/2006/main" xmlns:r="http://schemas.openxmlformats.org/officeDocument/2006/relationships" cstate="print" r:embed="rId727"/>
        <a:stretch xmlns:a="http://schemas.openxmlformats.org/drawingml/2006/main">
          <a:fillRect/>
        </a:stretch>
      </blipFill>
      <spPr>
        <a:prstGeom xmlns:a="http://schemas.openxmlformats.org/drawingml/2006/main" prst="rect"/>
      </spPr>
    </pic>
    <clientData/>
  </twoCellAnchor>
  <twoCellAnchor editAs="twoCell">
    <from>
      <col>0</col>
      <colOff>85725</colOff>
      <row>733</row>
      <rowOff>85725</rowOff>
    </from>
    <to>
      <col>1</col>
      <colOff>-85725</colOff>
      <row>734</row>
      <rowOff>-85725</rowOff>
    </to>
    <pic>
      <nvPicPr>
        <cNvPr id="728" name="Image 728" descr="Picture"/>
        <cNvPicPr/>
      </nvPicPr>
      <blipFill>
        <a:blip xmlns:a="http://schemas.openxmlformats.org/drawingml/2006/main" xmlns:r="http://schemas.openxmlformats.org/officeDocument/2006/relationships" cstate="print" r:embed="rId728"/>
        <a:stretch xmlns:a="http://schemas.openxmlformats.org/drawingml/2006/main">
          <a:fillRect/>
        </a:stretch>
      </blipFill>
      <spPr>
        <a:prstGeom xmlns:a="http://schemas.openxmlformats.org/drawingml/2006/main" prst="rect"/>
      </spPr>
    </pic>
    <clientData/>
  </twoCellAnchor>
  <twoCellAnchor editAs="twoCell">
    <from>
      <col>0</col>
      <colOff>85725</colOff>
      <row>734</row>
      <rowOff>85725</rowOff>
    </from>
    <to>
      <col>1</col>
      <colOff>-85725</colOff>
      <row>735</row>
      <rowOff>-85725</rowOff>
    </to>
    <pic>
      <nvPicPr>
        <cNvPr id="729" name="Image 729" descr="Picture"/>
        <cNvPicPr/>
      </nvPicPr>
      <blipFill>
        <a:blip xmlns:a="http://schemas.openxmlformats.org/drawingml/2006/main" xmlns:r="http://schemas.openxmlformats.org/officeDocument/2006/relationships" cstate="print" r:embed="rId729"/>
        <a:stretch xmlns:a="http://schemas.openxmlformats.org/drawingml/2006/main">
          <a:fillRect/>
        </a:stretch>
      </blipFill>
      <spPr>
        <a:prstGeom xmlns:a="http://schemas.openxmlformats.org/drawingml/2006/main" prst="rect"/>
      </spPr>
    </pic>
    <clientData/>
  </twoCellAnchor>
  <twoCellAnchor editAs="twoCell">
    <from>
      <col>0</col>
      <colOff>85725</colOff>
      <row>735</row>
      <rowOff>85725</rowOff>
    </from>
    <to>
      <col>1</col>
      <colOff>-85725</colOff>
      <row>736</row>
      <rowOff>-85725</rowOff>
    </to>
    <pic>
      <nvPicPr>
        <cNvPr id="730" name="Image 730" descr="Picture"/>
        <cNvPicPr/>
      </nvPicPr>
      <blipFill>
        <a:blip xmlns:a="http://schemas.openxmlformats.org/drawingml/2006/main" xmlns:r="http://schemas.openxmlformats.org/officeDocument/2006/relationships" cstate="print" r:embed="rId730"/>
        <a:stretch xmlns:a="http://schemas.openxmlformats.org/drawingml/2006/main">
          <a:fillRect/>
        </a:stretch>
      </blipFill>
      <spPr>
        <a:prstGeom xmlns:a="http://schemas.openxmlformats.org/drawingml/2006/main" prst="rect"/>
      </spPr>
    </pic>
    <clientData/>
  </twoCellAnchor>
  <twoCellAnchor editAs="twoCell">
    <from>
      <col>0</col>
      <colOff>85725</colOff>
      <row>736</row>
      <rowOff>85725</rowOff>
    </from>
    <to>
      <col>1</col>
      <colOff>-85725</colOff>
      <row>737</row>
      <rowOff>-85725</rowOff>
    </to>
    <pic>
      <nvPicPr>
        <cNvPr id="731" name="Image 731" descr="Picture"/>
        <cNvPicPr/>
      </nvPicPr>
      <blipFill>
        <a:blip xmlns:a="http://schemas.openxmlformats.org/drawingml/2006/main" xmlns:r="http://schemas.openxmlformats.org/officeDocument/2006/relationships" cstate="print" r:embed="rId731"/>
        <a:stretch xmlns:a="http://schemas.openxmlformats.org/drawingml/2006/main">
          <a:fillRect/>
        </a:stretch>
      </blipFill>
      <spPr>
        <a:prstGeom xmlns:a="http://schemas.openxmlformats.org/drawingml/2006/main" prst="rect"/>
      </spPr>
    </pic>
    <clientData/>
  </twoCellAnchor>
  <twoCellAnchor editAs="twoCell">
    <from>
      <col>0</col>
      <colOff>85725</colOff>
      <row>737</row>
      <rowOff>85725</rowOff>
    </from>
    <to>
      <col>1</col>
      <colOff>-85725</colOff>
      <row>738</row>
      <rowOff>-85725</rowOff>
    </to>
    <pic>
      <nvPicPr>
        <cNvPr id="732" name="Image 732" descr="Picture"/>
        <cNvPicPr/>
      </nvPicPr>
      <blipFill>
        <a:blip xmlns:a="http://schemas.openxmlformats.org/drawingml/2006/main" xmlns:r="http://schemas.openxmlformats.org/officeDocument/2006/relationships" cstate="print" r:embed="rId732"/>
        <a:stretch xmlns:a="http://schemas.openxmlformats.org/drawingml/2006/main">
          <a:fillRect/>
        </a:stretch>
      </blipFill>
      <spPr>
        <a:prstGeom xmlns:a="http://schemas.openxmlformats.org/drawingml/2006/main" prst="rect"/>
      </spPr>
    </pic>
    <clientData/>
  </twoCellAnchor>
  <twoCellAnchor editAs="twoCell">
    <from>
      <col>0</col>
      <colOff>85725</colOff>
      <row>738</row>
      <rowOff>85725</rowOff>
    </from>
    <to>
      <col>1</col>
      <colOff>-85725</colOff>
      <row>739</row>
      <rowOff>-85725</rowOff>
    </to>
    <pic>
      <nvPicPr>
        <cNvPr id="733" name="Image 733" descr="Picture"/>
        <cNvPicPr/>
      </nvPicPr>
      <blipFill>
        <a:blip xmlns:a="http://schemas.openxmlformats.org/drawingml/2006/main" xmlns:r="http://schemas.openxmlformats.org/officeDocument/2006/relationships" cstate="print" r:embed="rId733"/>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3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nein</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 22.10.2026 aus dem Katalog genommen (Nutzerin).</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74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v>1</v>
      </c>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verkauft</t>
        </is>
      </c>
      <c r="AA288" s="19" t="n"/>
      <c r="AB288" s="19" t="n"/>
      <c r="AC288" s="19" t="inlineStr">
        <is>
          <t>Webkatalog</t>
        </is>
      </c>
      <c r="AD288" s="19" t="n"/>
      <c r="AE288" s="21" t="n">
        <v>45</v>
      </c>
      <c r="AF288" s="22">
        <f>IF(N288="","",N288*AE288)</f>
        <v/>
      </c>
      <c r="AG288" s="19" t="inlineStr">
        <is>
          <t>16.10.2026</t>
        </is>
      </c>
      <c r="AH288" s="19" t="inlineStr">
        <is>
          <t>Felix Seltmann</t>
        </is>
      </c>
      <c r="AI288" s="19" t="inlineStr">
        <is>
          <t>4000130</t>
        </is>
      </c>
      <c r="AJ288" s="19" t="inlineStr">
        <is>
          <t>bezahlt</t>
        </is>
      </c>
      <c r="AK288" s="19" t="n"/>
      <c r="AL288" s="19" t="inlineStr">
        <is>
          <t>20.10.2026 10:30</t>
        </is>
      </c>
      <c r="AM288" s="18" t="n"/>
      <c r="AN288" s="23" t="inlineStr">
        <is>
          <t>21.10.2026: Herr Seltmann (RG 4000130) hat dieses Regal statt BU04-14 genommen; in WordPress per „Artikel tauschen“ umgestellt.</t>
        </is>
      </c>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entfällt</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stark gebraucht</t>
        </is>
      </c>
      <c r="N332" s="17" t="n"/>
      <c r="O332" s="20">
        <f>F332-IF(N332="",0,N332)</f>
        <v/>
      </c>
      <c r="P332" s="19" t="inlineStr">
        <is>
          <t>ja</t>
        </is>
      </c>
      <c r="Q332" s="19" t="n"/>
      <c r="R332" s="21" t="n"/>
      <c r="S332" s="21" t="n">
        <v>30</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inlineStr">
        <is>
          <t>21.10.2026: Tausch mit BA07-03 (Seltmann), wieder im Verkauf für 30 €, stark gebraucht.</t>
        </is>
      </c>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entfällt</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entfällt</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9999</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9 ungeöffnete Packungen mit je 25 Stück sowie acht einzelne Hefte – zusammen 233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23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1" t="n">
        <v>35</v>
      </c>
      <c r="T510" s="19" t="inlineStr">
        <is>
          <t>Fix</t>
        </is>
      </c>
      <c r="U510" s="19" t="inlineStr">
        <is>
          <t>ok</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Holz-Steckpuzzles</t>
        </is>
      </c>
      <c r="F512" s="17" t="n">
        <v>3</v>
      </c>
      <c r="G512" s="18" t="inlineStr">
        <is>
          <t>Steckpuzzles aus Holz mit verschiedenen Motiven: 3 Eichhorn, 2 goki, 1 beebo, 2 Ravensburger und 1 Spiegelburg „Die Lieben Sieben“. Zufällig zusammengestellt; jeweils 3 Stück</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1" t="n">
        <v>15</v>
      </c>
      <c r="T512" s="19" t="inlineStr">
        <is>
          <t>Fix</t>
        </is>
      </c>
      <c r="U512" s="19" t="inlineStr">
        <is>
          <t>ok</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Holz-Steckpuzzles für Kleinkinder</t>
        </is>
      </c>
      <c r="F513" s="17" t="n">
        <v>4</v>
      </c>
      <c r="G513" s="18" t="inlineStr">
        <is>
          <t>Steckpuzzles aus Holz, überwiegend Tiermotive, u. a. 3 HABA, 2 Goula, 1 goki; insgesamt 12 Stück. Jeweils 3 Stück; zufällig zusammengestellt</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1" t="n">
        <v>15</v>
      </c>
      <c r="T513" s="19" t="inlineStr">
        <is>
          <t>Fix</t>
        </is>
      </c>
      <c r="U513" s="19" t="inlineStr">
        <is>
          <t>ok</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1" t="n">
        <v>10</v>
      </c>
      <c r="T514" s="19" t="inlineStr">
        <is>
          <t>Fix</t>
        </is>
      </c>
      <c r="U514" s="19" t="inlineStr">
        <is>
          <t>ok</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1" t="n">
        <v>30</v>
      </c>
      <c r="T515" s="19" t="inlineStr">
        <is>
          <t>Fix</t>
        </is>
      </c>
      <c r="U515" s="19" t="inlineStr">
        <is>
          <t>ok</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1" t="n">
        <v>30</v>
      </c>
      <c r="T516" s="19" t="inlineStr">
        <is>
          <t>Fix</t>
        </is>
      </c>
      <c r="U516" s="19" t="inlineStr">
        <is>
          <t>ok</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1" t="n">
        <v>30</v>
      </c>
      <c r="T517" s="19" t="inlineStr">
        <is>
          <t>Fix</t>
        </is>
      </c>
      <c r="U517" s="19" t="inlineStr">
        <is>
          <t>ok</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1" t="n">
        <v>25</v>
      </c>
      <c r="T518" s="19" t="inlineStr">
        <is>
          <t>Fix</t>
        </is>
      </c>
      <c r="U518" s="19" t="inlineStr">
        <is>
          <t>ok</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1" t="n">
        <v>25</v>
      </c>
      <c r="T519" s="19" t="inlineStr">
        <is>
          <t>Fix</t>
        </is>
      </c>
      <c r="U519" s="19" t="inlineStr">
        <is>
          <t>ok</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2</v>
      </c>
      <c r="G520" s="18" t="inlineStr">
        <is>
          <t>Stofftiere, IKEA-Ziehbagger, Stoffbücher, Holzfahrzeuge, Greiflinge und weiteres Babyspielzeug zufällig zusammengestellt; jeweils 10 Teile</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1" t="n">
        <v>20</v>
      </c>
      <c r="T520" s="19" t="inlineStr">
        <is>
          <t>Fix</t>
        </is>
      </c>
      <c r="U520" s="19" t="inlineStr">
        <is>
          <t>ok</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1" t="n">
        <v>100</v>
      </c>
      <c r="T521" s="19" t="inlineStr">
        <is>
          <t>Fix</t>
        </is>
      </c>
      <c r="U521" s="19" t="inlineStr">
        <is>
          <t>ok</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1" t="n">
        <v>15</v>
      </c>
      <c r="T522" s="19" t="inlineStr">
        <is>
          <t>Fix</t>
        </is>
      </c>
      <c r="U522" s="19" t="inlineStr">
        <is>
          <t>ok</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1" t="n">
        <v>20</v>
      </c>
      <c r="T523" s="19" t="inlineStr">
        <is>
          <t>Fix</t>
        </is>
      </c>
      <c r="U523" s="19" t="inlineStr">
        <is>
          <t>ok</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1" t="n">
        <v>25</v>
      </c>
      <c r="T524" s="19" t="inlineStr">
        <is>
          <t>Fix</t>
        </is>
      </c>
      <c r="U524" s="19" t="inlineStr">
        <is>
          <t>ok</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1" t="n">
        <v>18</v>
      </c>
      <c r="T525" s="19" t="inlineStr">
        <is>
          <t>Fix</t>
        </is>
      </c>
      <c r="U525" s="19" t="inlineStr">
        <is>
          <t>ok</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1" t="n">
        <v>12</v>
      </c>
      <c r="T526" s="19" t="inlineStr">
        <is>
          <t>Fix</t>
        </is>
      </c>
      <c r="U526" s="19" t="inlineStr">
        <is>
          <t>ok</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1" t="n">
        <v>60</v>
      </c>
      <c r="T527" s="19" t="inlineStr">
        <is>
          <t>Fix</t>
        </is>
      </c>
      <c r="U527" s="19" t="inlineStr">
        <is>
          <t>ok</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1" t="n">
        <v>35</v>
      </c>
      <c r="T528" s="19" t="inlineStr">
        <is>
          <t>Fix</t>
        </is>
      </c>
      <c r="U528" s="19" t="inlineStr">
        <is>
          <t>ok</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neuwertig</t>
        </is>
      </c>
      <c r="N529" s="17" t="n"/>
      <c r="O529" s="20">
        <f>F529-IF(N529="",0,N529)</f>
        <v/>
      </c>
      <c r="P529" s="19" t="inlineStr">
        <is>
          <t>ja</t>
        </is>
      </c>
      <c r="Q529" s="19" t="n"/>
      <c r="R529" s="21" t="n"/>
      <c r="S529" s="21" t="n">
        <v>6</v>
      </c>
      <c r="T529" s="19" t="inlineStr">
        <is>
          <t>Fix</t>
        </is>
      </c>
      <c r="U529" s="19" t="inlineStr">
        <is>
          <t>ok</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gut</t>
        </is>
      </c>
      <c r="N530" s="17" t="n"/>
      <c r="O530" s="20">
        <f>F530-IF(N530="",0,N530)</f>
        <v/>
      </c>
      <c r="P530" s="19" t="inlineStr">
        <is>
          <t>ja</t>
        </is>
      </c>
      <c r="Q530" s="19" t="n"/>
      <c r="R530" s="21" t="n"/>
      <c r="S530" s="21" t="n">
        <v>20</v>
      </c>
      <c r="T530" s="19" t="inlineStr">
        <is>
          <t>Fix</t>
        </is>
      </c>
      <c r="U530" s="19" t="inlineStr">
        <is>
          <t>ok</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1" t="n">
        <v>15</v>
      </c>
      <c r="T531" s="19" t="inlineStr">
        <is>
          <t>Fix</t>
        </is>
      </c>
      <c r="U531" s="19" t="inlineStr">
        <is>
          <t>ok</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Holz-Steckpuzzles und  Holzspiele</t>
        </is>
      </c>
      <c r="F532" s="17" t="n">
        <v>2</v>
      </c>
      <c r="G532" s="18" t="inlineStr">
        <is>
          <t>14 Holz-Steckpuzzles mit verschiedenen Motiven (u. a. Goula, Zahlenpuzzle) und 2 Holzspielzeuge wie im Foto. Jeweils 7 Holz-Steckpuzzle und 1 Holzspielzeug im Set; zufällig ausgewählt</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1" t="n">
        <v>30</v>
      </c>
      <c r="T532" s="19" t="inlineStr">
        <is>
          <t>Fix</t>
        </is>
      </c>
      <c r="U532" s="19" t="inlineStr">
        <is>
          <t>ok</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2</v>
      </c>
      <c r="G533" s="18" t="inlineStr">
        <is>
          <t>Holzspielzeug wie im Foto: Korb Fädelperlen, Box Holzbausteine, Dose Bauklötze, Nachziehtiere Krokodil und Hund, Kiste mit Rasseln, Puzzles und Kleinteilen. 2 Sets; zufällig ausgewählt</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1" t="n">
        <v>30</v>
      </c>
      <c r="T533" s="19" t="inlineStr">
        <is>
          <t>Fix</t>
        </is>
      </c>
      <c r="U533" s="19" t="inlineStr">
        <is>
          <t>ok</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Spiele für 1 bis 3 Jahre</t>
        </is>
      </c>
      <c r="F534" s="17" t="n">
        <v>2</v>
      </c>
      <c r="G534" s="18" t="inlineStr">
        <is>
          <t>Ravensburger „Was passt zusammen“, „Stapel-Puzzle-Turm“, „Mein erstes memory“, memory, HABA „Meine ersten Spiele – Jahreszeiten“; dazu ein Holz-Zahlenpuzzle. 2 Sets; jedes Set Zufällig ausgewählt</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1" t="n">
        <v>20</v>
      </c>
      <c r="T534" s="19" t="inlineStr">
        <is>
          <t>Fix</t>
        </is>
      </c>
      <c r="U534" s="19" t="inlineStr">
        <is>
          <t>ok</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entfällt</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Puzzles</t>
        </is>
      </c>
      <c r="F536" s="17" t="n">
        <v>2</v>
      </c>
      <c r="G536" s="18" t="inlineStr">
        <is>
          <t>5 Ravensburger-Puzzles bis 25 Teile, 2 Würfelpuzzles und 3 flache Puzzles mit verschiedenen Motiven. 2 Sets zufällig zusammengestellt</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1" t="n">
        <v>20</v>
      </c>
      <c r="T536" s="19" t="inlineStr">
        <is>
          <t>Fix</t>
        </is>
      </c>
      <c r="U536" s="19" t="inlineStr">
        <is>
          <t>ok</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1" t="n">
        <v>18</v>
      </c>
      <c r="T537" s="19" t="inlineStr">
        <is>
          <t>Fix</t>
        </is>
      </c>
      <c r="U537" s="19" t="inlineStr">
        <is>
          <t>ok</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 jeweils 4 Spiele pro Set</t>
        </is>
      </c>
      <c r="F538" s="17" t="n">
        <v>2</v>
      </c>
      <c r="G538" s="18" t="inlineStr">
        <is>
          <t>Klack!, Escape the Labyrinth, Wer kennt die Uhr?, Malefiz SpongeBob, Tier auf Tier (HABA), Erstes Englisch, tiptoi memory Tierreich, Stapelmännchen. 2 Sets mit 4 Spielen; zufällig ausgewählt</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1" t="n">
        <v>20</v>
      </c>
      <c r="T538" s="19" t="inlineStr">
        <is>
          <t>Fix</t>
        </is>
      </c>
      <c r="U538" s="19" t="inlineStr">
        <is>
          <t>ok</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1" t="n">
        <v>25</v>
      </c>
      <c r="T539" s="19" t="inlineStr">
        <is>
          <t>Fix</t>
        </is>
      </c>
      <c r="U539" s="19" t="inlineStr">
        <is>
          <t>ok</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1" t="n">
        <v>25</v>
      </c>
      <c r="T540" s="19" t="inlineStr">
        <is>
          <t>Fix</t>
        </is>
      </c>
      <c r="U540" s="19" t="inlineStr">
        <is>
          <t>ok</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1" t="n">
        <v>40</v>
      </c>
      <c r="T541" s="19" t="inlineStr">
        <is>
          <t>Fix</t>
        </is>
      </c>
      <c r="U541" s="19" t="inlineStr">
        <is>
          <t>ok</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gut</t>
        </is>
      </c>
      <c r="N542" s="17" t="n"/>
      <c r="O542" s="20">
        <f>F542-IF(N542="",0,N542)</f>
        <v/>
      </c>
      <c r="P542" s="19" t="inlineStr">
        <is>
          <t>ja</t>
        </is>
      </c>
      <c r="Q542" s="19" t="n"/>
      <c r="R542" s="21" t="n"/>
      <c r="S542" s="21" t="n">
        <v>50</v>
      </c>
      <c r="T542" s="19" t="inlineStr">
        <is>
          <t>Fix</t>
        </is>
      </c>
      <c r="U542" s="19" t="inlineStr">
        <is>
          <t>ok</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1" t="n">
        <v>25</v>
      </c>
      <c r="T543" s="19" t="inlineStr">
        <is>
          <t>Fix</t>
        </is>
      </c>
      <c r="U543" s="19" t="inlineStr">
        <is>
          <t>ok</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1" t="n">
        <v>35</v>
      </c>
      <c r="T544" s="19" t="inlineStr">
        <is>
          <t>Fix</t>
        </is>
      </c>
      <c r="U544" s="19" t="inlineStr">
        <is>
          <t>ok</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1" t="n">
        <v>25</v>
      </c>
      <c r="T545" s="19" t="inlineStr">
        <is>
          <t>Fix</t>
        </is>
      </c>
      <c r="U545" s="19" t="inlineStr">
        <is>
          <t>ok</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1" t="n">
        <v>35</v>
      </c>
      <c r="T546" s="19" t="inlineStr">
        <is>
          <t>Fix</t>
        </is>
      </c>
      <c r="U546" s="19" t="inlineStr">
        <is>
          <t>ok</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1" t="n">
        <v>20</v>
      </c>
      <c r="T547" s="19" t="inlineStr">
        <is>
          <t>Fix</t>
        </is>
      </c>
      <c r="U547" s="19" t="inlineStr">
        <is>
          <t>ok</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1" t="n">
        <v>25</v>
      </c>
      <c r="T548" s="19" t="inlineStr">
        <is>
          <t>Fix</t>
        </is>
      </c>
      <c r="U548" s="19" t="inlineStr">
        <is>
          <t>ok</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1" t="n">
        <v>25</v>
      </c>
      <c r="T549" s="19" t="inlineStr">
        <is>
          <t>Fix</t>
        </is>
      </c>
      <c r="U549" s="19" t="inlineStr">
        <is>
          <t>ok</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entfällt</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entfällt</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1" t="n">
        <v>30</v>
      </c>
      <c r="T552" s="19" t="inlineStr">
        <is>
          <t>Fix</t>
        </is>
      </c>
      <c r="U552" s="19" t="inlineStr">
        <is>
          <t>ok</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1" t="n">
        <v>30</v>
      </c>
      <c r="T553" s="19" t="inlineStr">
        <is>
          <t>Fix</t>
        </is>
      </c>
      <c r="U553" s="19" t="inlineStr">
        <is>
          <t>ok</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200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80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entfällt</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entfällt</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12</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5</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5</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Stanzer-Set Winter und Weihnachten, blau, 6 Stück</t>
        </is>
      </c>
      <c r="F680" s="17" t="n">
        <v>1</v>
      </c>
      <c r="G680" s="18" t="inlineStr">
        <is>
          <t>Sechs Motivstanzer in Blau mit Winter- und Weihnachtsmotiven (u. a. Schneeflocken).</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1" t="n">
        <v>20</v>
      </c>
      <c r="T680" s="19" t="inlineStr">
        <is>
          <t>Fix</t>
        </is>
      </c>
      <c r="U680" s="19" t="inlineStr">
        <is>
          <t>ok</t>
        </is>
      </c>
      <c r="V680" s="22">
        <f>O680*S680</f>
        <v/>
      </c>
      <c r="W680" s="16" t="inlineStr">
        <is>
          <t>nur Abholung</t>
        </is>
      </c>
      <c r="X680" s="16" t="inlineStr">
        <is>
          <t>F-821</t>
        </is>
      </c>
      <c r="Y680" s="19" t="inlineStr">
        <is>
          <t>ja</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 Beschreibung nach Word vom 21.10.2026.</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Drei Motivstanzer in Orange.</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1" t="n">
        <v>15</v>
      </c>
      <c r="T681" s="19" t="inlineStr">
        <is>
          <t>Fix</t>
        </is>
      </c>
      <c r="U681" s="19" t="inlineStr">
        <is>
          <t>ok</t>
        </is>
      </c>
      <c r="V681" s="22">
        <f>O681*S681</f>
        <v/>
      </c>
      <c r="W681" s="16" t="inlineStr">
        <is>
          <t>nur Abholung</t>
        </is>
      </c>
      <c r="X681" s="16" t="inlineStr">
        <is>
          <t>F-822</t>
        </is>
      </c>
      <c r="Y681" s="19" t="inlineStr">
        <is>
          <t>ja</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 Beschreibung nach Word vom 21.10.2026.</t>
        </is>
      </c>
    </row>
    <row r="682" ht="98.8" customHeight="1">
      <c r="A682" s="16" t="n"/>
      <c r="B682" s="16" t="inlineStr">
        <is>
          <t>NU05-21</t>
        </is>
      </c>
      <c r="C682" s="16" t="inlineStr">
        <is>
          <t>NU05</t>
        </is>
      </c>
      <c r="D682" s="16" t="inlineStr">
        <is>
          <t>Treppenaufgang</t>
        </is>
      </c>
      <c r="E682" s="16" t="inlineStr">
        <is>
          <t>Tannenbaum-Stanzer weiß, 3 Stück</t>
        </is>
      </c>
      <c r="F682" s="17" t="n">
        <v>1</v>
      </c>
      <c r="G682" s="18" t="inlineStr">
        <is>
          <t>Drei Motivstanzer Tannenbaum in Weiß, 1x groß, 1x mittel (nicht auf dem Foto) 1x klein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1" t="n">
        <v>15</v>
      </c>
      <c r="T682" s="19" t="inlineStr">
        <is>
          <t>Fix</t>
        </is>
      </c>
      <c r="U682" s="19" t="inlineStr">
        <is>
          <t>ok</t>
        </is>
      </c>
      <c r="V682" s="22">
        <f>O682*S682</f>
        <v/>
      </c>
      <c r="W682" s="16" t="inlineStr">
        <is>
          <t>nur Abholung</t>
        </is>
      </c>
      <c r="X682" s="16" t="inlineStr">
        <is>
          <t>F-823</t>
        </is>
      </c>
      <c r="Y682" s="19" t="inlineStr">
        <is>
          <t>ja</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 Beschreibung nach Word vom 21.10.2026.</t>
        </is>
      </c>
    </row>
    <row r="683" ht="98.8" customHeight="1">
      <c r="A683" s="16" t="n"/>
      <c r="B683" s="16" t="inlineStr">
        <is>
          <t>NU05-22</t>
        </is>
      </c>
      <c r="C683" s="16" t="inlineStr">
        <is>
          <t>NU05</t>
        </is>
      </c>
      <c r="D683" s="16" t="inlineStr">
        <is>
          <t>Treppenaufgang</t>
        </is>
      </c>
      <c r="E683" s="16" t="inlineStr">
        <is>
          <t>Stanzer-Set klein, 6 Stück</t>
        </is>
      </c>
      <c r="F683" s="17" t="n">
        <v>1</v>
      </c>
      <c r="G683" s="18" t="inlineStr">
        <is>
          <t>Sechs kleine Motivstanzer mit verschiedenen Motiven.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1" t="n">
        <v>10</v>
      </c>
      <c r="T683" s="19" t="inlineStr">
        <is>
          <t>Fix</t>
        </is>
      </c>
      <c r="U683" s="19" t="inlineStr">
        <is>
          <t>ok</t>
        </is>
      </c>
      <c r="V683" s="22">
        <f>O683*S683</f>
        <v/>
      </c>
      <c r="W683" s="16" t="inlineStr">
        <is>
          <t>nur Abholung</t>
        </is>
      </c>
      <c r="X683" s="16" t="inlineStr">
        <is>
          <t>F-824</t>
        </is>
      </c>
      <c r="Y683" s="19" t="inlineStr">
        <is>
          <t>ja</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 Beschreibung nach Word vom 21.10.2026.</t>
        </is>
      </c>
    </row>
    <row r="684" ht="98.8" customHeight="1">
      <c r="A684" s="16" t="n"/>
      <c r="B684" s="16" t="inlineStr">
        <is>
          <t>NU05-23</t>
        </is>
      </c>
      <c r="C684" s="16" t="inlineStr">
        <is>
          <t>NU05</t>
        </is>
      </c>
      <c r="D684" s="16" t="inlineStr">
        <is>
          <t>Treppenaufgang</t>
        </is>
      </c>
      <c r="E684" s="16" t="inlineStr">
        <is>
          <t>Motivstanzer rosa und grün, 2 Stück</t>
        </is>
      </c>
      <c r="F684" s="17" t="n">
        <v>1</v>
      </c>
      <c r="G684" s="18" t="inlineStr">
        <is>
          <t>Zwei Motivstanzer: Herz in Rosa und Blätterzweig in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1" t="n">
        <v>10</v>
      </c>
      <c r="T684" s="19" t="inlineStr">
        <is>
          <t>Fix</t>
        </is>
      </c>
      <c r="U684" s="19" t="inlineStr">
        <is>
          <t>ok</t>
        </is>
      </c>
      <c r="V684" s="22">
        <f>O684*S684</f>
        <v/>
      </c>
      <c r="W684" s="16" t="inlineStr">
        <is>
          <t>nur Abholung</t>
        </is>
      </c>
      <c r="X684" s="16" t="inlineStr">
        <is>
          <t>F-825</t>
        </is>
      </c>
      <c r="Y684" s="19" t="inlineStr">
        <is>
          <t>ja</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 Beschreibung nach Word vom 21.10.2026.</t>
        </is>
      </c>
    </row>
    <row r="685" ht="98.8" customHeight="1">
      <c r="A685" s="16" t="n"/>
      <c r="B685" s="16" t="inlineStr">
        <is>
          <t>NU05-24</t>
        </is>
      </c>
      <c r="C685" s="16" t="inlineStr">
        <is>
          <t>NU05</t>
        </is>
      </c>
      <c r="D685" s="16" t="inlineStr">
        <is>
          <t>Treppenaufgang</t>
        </is>
      </c>
      <c r="E685" s="16" t="inlineStr">
        <is>
          <t>10 Farbtiegel mit Nachfüllfarben und Mischpalette</t>
        </is>
      </c>
      <c r="F685" s="17" t="n">
        <v>1</v>
      </c>
      <c r="G685" s="18" t="inlineStr">
        <is>
          <t>10 Kunststoff-Farbtiegel, teilweise gebraucht, dazu Nachfüllfarben Collall Paintpucks: 4× Blau, 5× Braun, 4× Orange, 4× Grün, 5× Schwarz, 4× Rot, 4× Gelb. Mit einer Farbmischpalette.</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entfällt</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Nur als Set. Die Farbmischpalette ist nicht auf dem Foto.</t>
        </is>
      </c>
      <c r="AN685" s="23" t="inlineStr">
        <is>
          <t>Neu aus Fotos vom 21.10.2026. Preis geschätzt. Beschreibung nach Word vom 21.10.2026.</t>
        </is>
      </c>
    </row>
    <row r="686" ht="98.8" customHeight="1">
      <c r="A686" s="16" t="n"/>
      <c r="B686" s="16" t="inlineStr">
        <is>
          <t>NU05-25</t>
        </is>
      </c>
      <c r="C686" s="16" t="inlineStr">
        <is>
          <t>NU05</t>
        </is>
      </c>
      <c r="D686" s="16" t="inlineStr">
        <is>
          <t>Treppenaufgang</t>
        </is>
      </c>
      <c r="E686" s="16" t="inlineStr">
        <is>
          <t>Farbenset: Stofffarben, Schulfarben und Farbtiegel</t>
        </is>
      </c>
      <c r="F686" s="17" t="n">
        <v>1</v>
      </c>
      <c r="G686" s="18" t="inlineStr">
        <is>
          <t>Stofffarben, Schulmalfarben und weitere Farbtiegel mit Farbe, dazu eine Farbmischpalette.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1" t="n">
        <v>15</v>
      </c>
      <c r="T686" s="19" t="inlineStr">
        <is>
          <t>Fix</t>
        </is>
      </c>
      <c r="U686" s="19" t="inlineStr">
        <is>
          <t>ok</t>
        </is>
      </c>
      <c r="V686" s="22">
        <f>O686*S686</f>
        <v/>
      </c>
      <c r="W686" s="16" t="inlineStr">
        <is>
          <t>nur Abholung</t>
        </is>
      </c>
      <c r="X686" s="16" t="inlineStr">
        <is>
          <t>F-827</t>
        </is>
      </c>
      <c r="Y686" s="19" t="inlineStr">
        <is>
          <t>ja</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Nur als Set. Die Farbmischpalette ist nicht auf dem Foto.</t>
        </is>
      </c>
      <c r="AN686" s="23" t="inlineStr">
        <is>
          <t>Neu aus Fotos vom 21.10.2026. Preis geschätzt. Beschreibung nach Word vom 21.10.2026.</t>
        </is>
      </c>
    </row>
    <row r="687" ht="98.8" customHeight="1">
      <c r="A687" s="16" t="n"/>
      <c r="B687" s="16" t="inlineStr">
        <is>
          <t>NU05-26</t>
        </is>
      </c>
      <c r="C687" s="16" t="inlineStr">
        <is>
          <t>NU05</t>
        </is>
      </c>
      <c r="D687" s="16" t="inlineStr">
        <is>
          <t>Treppenaufgang</t>
        </is>
      </c>
      <c r="E687" s="16" t="inlineStr">
        <is>
          <t>Montessori-Stiftebecher aus Holz mit Farb-Riesen, 12 Stück</t>
        </is>
      </c>
      <c r="F687" s="17" t="n">
        <v>1</v>
      </c>
      <c r="G687" s="18" t="inlineStr">
        <is>
          <t>11 farbige Montessori-Stiftebecher aus Holz mit LYRA Farb-Riesen (Color Giants) sowie dreikantigen Buntstiften von Betzold und Pelikan. Hochwertige, ergonomische Stifte für Kinderhände, unterschiedlich gebraucht und in verschiedener Restlänge.</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1" t="n">
        <v>25</v>
      </c>
      <c r="T687" s="19" t="inlineStr">
        <is>
          <t>Fix</t>
        </is>
      </c>
      <c r="U687" s="19" t="inlineStr">
        <is>
          <t>ok</t>
        </is>
      </c>
      <c r="V687" s="22">
        <f>O687*S687</f>
        <v/>
      </c>
      <c r="W687" s="16" t="inlineStr">
        <is>
          <t>nur Abholung</t>
        </is>
      </c>
      <c r="X687" s="16" t="inlineStr">
        <is>
          <t>F-870</t>
        </is>
      </c>
      <c r="Y687" s="19" t="inlineStr">
        <is>
          <t>ja</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 vom 22.10.2026 (Chat-Bild, F-870) und Word vom 21.10.2026. Preis geschätzt.</t>
        </is>
      </c>
    </row>
    <row r="688" ht="98.8" customHeight="1">
      <c r="A688" s="16" t="n"/>
      <c r="B688" s="16" t="inlineStr">
        <is>
          <t>NU05-27</t>
        </is>
      </c>
      <c r="C688" s="16" t="inlineStr">
        <is>
          <t>NU05</t>
        </is>
      </c>
      <c r="D688" s="16" t="inlineStr">
        <is>
          <t>Treppenaufgang</t>
        </is>
      </c>
      <c r="E688" s="16" t="inlineStr">
        <is>
          <t>10 Holz-Stiftebecher mit Buntstiften</t>
        </is>
      </c>
      <c r="F688" s="17" t="n">
        <v>1</v>
      </c>
      <c r="G688" s="18" t="inlineStr">
        <is>
          <t>Zehn farbige Stiftebecher aus Holz mit Buntstiften wie abgebildet.</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1" t="n">
        <v>15</v>
      </c>
      <c r="T688" s="19" t="inlineStr">
        <is>
          <t>Fix</t>
        </is>
      </c>
      <c r="U688" s="19" t="inlineStr">
        <is>
          <t>ok</t>
        </is>
      </c>
      <c r="V688" s="22">
        <f>O688*S688</f>
        <v/>
      </c>
      <c r="W688" s="16" t="inlineStr">
        <is>
          <t>nur Abholung</t>
        </is>
      </c>
      <c r="X688" s="16" t="inlineStr">
        <is>
          <t>F-828</t>
        </is>
      </c>
      <c r="Y688" s="19" t="inlineStr">
        <is>
          <t>ja</t>
        </is>
      </c>
      <c r="Z688" s="19" t="inlineStr">
        <is>
          <t>verfügbar</t>
        </is>
      </c>
      <c r="AA688" s="19" t="n"/>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 Beschreibung nach Word vom 21.10.2026.</t>
        </is>
      </c>
    </row>
    <row r="689" ht="98.8" customHeight="1">
      <c r="A689" s="16" t="n"/>
      <c r="B689" s="16" t="inlineStr">
        <is>
          <t>NU05-28</t>
        </is>
      </c>
      <c r="C689" s="16" t="inlineStr">
        <is>
          <t>NU05</t>
        </is>
      </c>
      <c r="D689" s="16" t="inlineStr">
        <is>
          <t>Treppenaufgang</t>
        </is>
      </c>
      <c r="E689" s="16" t="inlineStr">
        <is>
          <t>Betzold Holzkiste mit Dreikant-Buntstiften</t>
        </is>
      </c>
      <c r="F689" s="17" t="n">
        <v>1</v>
      </c>
      <c r="G689" s="18" t="inlineStr">
        <is>
          <t>Holzkiste von Betzold mit ergonomischen Dreikant-Buntstiften von Betzold in verschiedenen Farben.</t>
        </is>
      </c>
      <c r="H689" s="16" t="inlineStr">
        <is>
          <t>Verbrauchsmaterial</t>
        </is>
      </c>
      <c r="I689" s="16" t="n"/>
      <c r="J689" s="16" t="inlineStr">
        <is>
          <t>C</t>
        </is>
      </c>
      <c r="K689" s="16" t="inlineStr">
        <is>
          <t>Set</t>
        </is>
      </c>
      <c r="L689" s="19" t="n"/>
      <c r="M689" s="16" t="inlineStr">
        <is>
          <t>gut</t>
        </is>
      </c>
      <c r="N689" s="17" t="n"/>
      <c r="O689" s="20">
        <f>F689-IF(N689="",0,N689)</f>
        <v/>
      </c>
      <c r="P689" s="19" t="inlineStr">
        <is>
          <t>ja</t>
        </is>
      </c>
      <c r="Q689" s="19" t="n"/>
      <c r="R689" s="21" t="n"/>
      <c r="S689" s="21" t="n">
        <v>15</v>
      </c>
      <c r="T689" s="19" t="inlineStr">
        <is>
          <t>Fix</t>
        </is>
      </c>
      <c r="U689" s="19" t="inlineStr">
        <is>
          <t>ok</t>
        </is>
      </c>
      <c r="V689" s="22">
        <f>O689*S689</f>
        <v/>
      </c>
      <c r="W689" s="16" t="inlineStr">
        <is>
          <t>nur Abholung</t>
        </is>
      </c>
      <c r="X689" s="16" t="inlineStr">
        <is>
          <t>F-829</t>
        </is>
      </c>
      <c r="Y689" s="19" t="inlineStr">
        <is>
          <t>ja</t>
        </is>
      </c>
      <c r="Z689" s="19" t="inlineStr">
        <is>
          <t>verfügbar</t>
        </is>
      </c>
      <c r="AA689" s="19" t="inlineStr">
        <is>
          <t>Betzold</t>
        </is>
      </c>
      <c r="AB689" s="19" t="n"/>
      <c r="AC689" s="19" t="n"/>
      <c r="AD689" s="19" t="n"/>
      <c r="AE689" s="21" t="n"/>
      <c r="AF689" s="22">
        <f>IF(N689="","",N689*AE689)</f>
        <v/>
      </c>
      <c r="AG689" s="19" t="n"/>
      <c r="AH689" s="19" t="n"/>
      <c r="AI689" s="19" t="n"/>
      <c r="AJ689" s="19" t="n"/>
      <c r="AK689" s="19" t="n"/>
      <c r="AL689" s="19" t="n"/>
      <c r="AM689" s="18" t="inlineStr">
        <is>
          <t>Nur als Set.</t>
        </is>
      </c>
      <c r="AN689" s="23" t="inlineStr">
        <is>
          <t>Neu aus Fotos vom 21.10.2026. Preis geschätzt. Beschreibung nach Word vom 21.10.2026.</t>
        </is>
      </c>
    </row>
    <row r="690" ht="98.8" customHeight="1">
      <c r="A690" s="16" t="n"/>
      <c r="B690" s="16" t="inlineStr">
        <is>
          <t>NU05-29</t>
        </is>
      </c>
      <c r="C690" s="16" t="inlineStr">
        <is>
          <t>NU05</t>
        </is>
      </c>
      <c r="D690" s="16" t="inlineStr">
        <is>
          <t>Treppenaufgang</t>
        </is>
      </c>
      <c r="E690" s="16" t="inlineStr">
        <is>
          <t>Schaumstoffkreise und Schaumstoff-Stempel</t>
        </is>
      </c>
      <c r="F690" s="17" t="n">
        <v>1</v>
      </c>
      <c r="G690" s="18" t="inlineStr">
        <is>
          <t>21 Schaumstoffkreise und 12 Schaumstoff-Stempel.</t>
        </is>
      </c>
      <c r="H690" s="16" t="inlineStr">
        <is>
          <t>Verbrauchsmaterial</t>
        </is>
      </c>
      <c r="I690" s="16" t="n"/>
      <c r="J690" s="16" t="inlineStr">
        <is>
          <t>C</t>
        </is>
      </c>
      <c r="K690" s="16" t="inlineStr">
        <is>
          <t>Konvolut</t>
        </is>
      </c>
      <c r="L690" s="19" t="n"/>
      <c r="M690" s="16" t="inlineStr">
        <is>
          <t>gut</t>
        </is>
      </c>
      <c r="N690" s="17" t="n"/>
      <c r="O690" s="20">
        <f>F690-IF(N690="",0,N690)</f>
        <v/>
      </c>
      <c r="P690" s="19" t="inlineStr">
        <is>
          <t>ja</t>
        </is>
      </c>
      <c r="Q690" s="19" t="n"/>
      <c r="R690" s="21" t="n"/>
      <c r="S690" s="21" t="n">
        <v>10</v>
      </c>
      <c r="T690" s="19" t="inlineStr">
        <is>
          <t>Fix</t>
        </is>
      </c>
      <c r="U690" s="19" t="inlineStr">
        <is>
          <t>ok</t>
        </is>
      </c>
      <c r="V690" s="22">
        <f>O690*S690</f>
        <v/>
      </c>
      <c r="W690" s="16" t="inlineStr">
        <is>
          <t>nur Abholung</t>
        </is>
      </c>
      <c r="X690" s="16" t="inlineStr">
        <is>
          <t>F-830</t>
        </is>
      </c>
      <c r="Y690" s="19" t="inlineStr">
        <is>
          <t>ja</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 Beschreibung nach Word vom 21.10.2026.</t>
        </is>
      </c>
    </row>
    <row r="691" ht="98.8" customHeight="1">
      <c r="A691" s="16" t="n"/>
      <c r="B691" s="16" t="inlineStr">
        <is>
          <t>NU05-30</t>
        </is>
      </c>
      <c r="C691" s="16" t="inlineStr">
        <is>
          <t>NU05</t>
        </is>
      </c>
      <c r="D691" s="16" t="inlineStr">
        <is>
          <t>Treppenaufgang</t>
        </is>
      </c>
      <c r="E691" s="16" t="inlineStr">
        <is>
          <t>Styropor-Bastelset</t>
        </is>
      </c>
      <c r="F691" s="17" t="n">
        <v>1</v>
      </c>
      <c r="G691" s="18" t="inlineStr">
        <is>
          <t>9 Styroporkugeln ca. 11 cm Durchmesser, 5 große Kegel ca. 15 cm hoch, 5 Kegel ca. 10 cm hoch, 10 kleine Styroporsterne und 2 kleine Kugeln.</t>
        </is>
      </c>
      <c r="H691" s="16" t="inlineStr">
        <is>
          <t>Verbrauchsmaterial</t>
        </is>
      </c>
      <c r="I691" s="16" t="n"/>
      <c r="J691" s="16" t="inlineStr">
        <is>
          <t>C</t>
        </is>
      </c>
      <c r="K691" s="16" t="inlineStr">
        <is>
          <t>Konvolut</t>
        </is>
      </c>
      <c r="L691" s="19" t="n"/>
      <c r="M691" s="16" t="inlineStr">
        <is>
          <t>gut</t>
        </is>
      </c>
      <c r="N691" s="17" t="n"/>
      <c r="O691" s="20">
        <f>F691-IF(N691="",0,N691)</f>
        <v/>
      </c>
      <c r="P691" s="19" t="inlineStr">
        <is>
          <t>ja</t>
        </is>
      </c>
      <c r="Q691" s="19" t="n"/>
      <c r="R691" s="21" t="n"/>
      <c r="S691" s="21" t="n">
        <v>12</v>
      </c>
      <c r="T691" s="19" t="inlineStr">
        <is>
          <t>Fix</t>
        </is>
      </c>
      <c r="U691" s="19" t="inlineStr">
        <is>
          <t>ok</t>
        </is>
      </c>
      <c r="V691" s="22">
        <f>O691*S691</f>
        <v/>
      </c>
      <c r="W691" s="16" t="inlineStr">
        <is>
          <t>nur Abholung</t>
        </is>
      </c>
      <c r="X691" s="16" t="inlineStr">
        <is>
          <t>F-831</t>
        </is>
      </c>
      <c r="Y691" s="19" t="inlineStr">
        <is>
          <t>ja</t>
        </is>
      </c>
      <c r="Z691" s="19" t="inlineStr">
        <is>
          <t>verfügbar</t>
        </is>
      </c>
      <c r="AA691" s="19" t="n"/>
      <c r="AB691" s="19" t="n"/>
      <c r="AC691" s="19" t="n"/>
      <c r="AD691" s="19" t="n"/>
      <c r="AE691" s="21" t="n"/>
      <c r="AF691" s="22">
        <f>IF(N691="","",N691*AE691)</f>
        <v/>
      </c>
      <c r="AG691" s="19" t="n"/>
      <c r="AH691" s="19" t="n"/>
      <c r="AI691" s="19" t="n"/>
      <c r="AJ691" s="19" t="n"/>
      <c r="AK691" s="19" t="n"/>
      <c r="AL691" s="19" t="n"/>
      <c r="AM691" s="18" t="inlineStr">
        <is>
          <t>Box ist dabei.</t>
        </is>
      </c>
      <c r="AN691" s="23" t="inlineStr">
        <is>
          <t>Neu aus Fotos vom 21.10.2026. Preis geschätzt. Beschreibung nach Word vom 21.10.2026.</t>
        </is>
      </c>
    </row>
    <row r="692" ht="98.8" customHeight="1">
      <c r="A692" s="16" t="n"/>
      <c r="B692" s="16" t="inlineStr">
        <is>
          <t>NU05-31</t>
        </is>
      </c>
      <c r="C692" s="16" t="inlineStr">
        <is>
          <t>NU05</t>
        </is>
      </c>
      <c r="D692" s="16" t="inlineStr">
        <is>
          <t>Treppenaufgang</t>
        </is>
      </c>
      <c r="E692" s="16" t="inlineStr">
        <is>
          <t>Staedtler Noris Club Plastilin, 7 Blöcke à 1 kg</t>
        </is>
      </c>
      <c r="F692" s="17" t="n">
        <v>1</v>
      </c>
      <c r="G692" s="18" t="inlineStr">
        <is>
          <t>Plastilin-Knete Staedtler Noris Club im 1-kg-Block in verschiedenen Farben: 3 unbenutzt, 4 angebrochen.</t>
        </is>
      </c>
      <c r="H692" s="16" t="inlineStr">
        <is>
          <t>Verbrauchsmaterial</t>
        </is>
      </c>
      <c r="I692" s="16" t="n"/>
      <c r="J692" s="16" t="inlineStr">
        <is>
          <t>C</t>
        </is>
      </c>
      <c r="K692" s="16" t="inlineStr">
        <is>
          <t>Set</t>
        </is>
      </c>
      <c r="L692" s="19" t="n"/>
      <c r="M692" s="16" t="inlineStr">
        <is>
          <t>gebraucht</t>
        </is>
      </c>
      <c r="N692" s="17" t="n"/>
      <c r="O692" s="20">
        <f>F692-IF(N692="",0,N692)</f>
        <v/>
      </c>
      <c r="P692" s="19" t="inlineStr">
        <is>
          <t>ja</t>
        </is>
      </c>
      <c r="Q692" s="19" t="n"/>
      <c r="R692" s="21" t="n"/>
      <c r="S692" s="21" t="n">
        <v>25</v>
      </c>
      <c r="T692" s="19" t="inlineStr">
        <is>
          <t>Fix</t>
        </is>
      </c>
      <c r="U692" s="19" t="inlineStr">
        <is>
          <t>ok</t>
        </is>
      </c>
      <c r="V692" s="22">
        <f>O692*S692</f>
        <v/>
      </c>
      <c r="W692" s="16" t="inlineStr">
        <is>
          <t>nur Abholung</t>
        </is>
      </c>
      <c r="X692" s="16" t="inlineStr">
        <is>
          <t>F-832</t>
        </is>
      </c>
      <c r="Y692" s="19" t="inlineStr">
        <is>
          <t>ja</t>
        </is>
      </c>
      <c r="Z692" s="19" t="inlineStr">
        <is>
          <t>verfügbar</t>
        </is>
      </c>
      <c r="AA692" s="19" t="inlineStr">
        <is>
          <t>Staedtler</t>
        </is>
      </c>
      <c r="AB692" s="19" t="n"/>
      <c r="AC692" s="19" t="n"/>
      <c r="AD692" s="19" t="n"/>
      <c r="AE692" s="21" t="n"/>
      <c r="AF692" s="22">
        <f>IF(N692="","",N692*AE692)</f>
        <v/>
      </c>
      <c r="AG692" s="19" t="n"/>
      <c r="AH692" s="19" t="n"/>
      <c r="AI692" s="19" t="n"/>
      <c r="AJ692" s="19" t="n"/>
      <c r="AK692" s="19" t="n"/>
      <c r="AL692" s="19" t="n"/>
      <c r="AM692" s="18" t="inlineStr">
        <is>
          <t>Nur als Set (7 Blöcke).</t>
        </is>
      </c>
      <c r="AN692" s="23" t="inlineStr">
        <is>
          <t>Neu aus Fotos vom 21.10.2026. Preis geschätzt. Beschreibung nach Word vom 21.10.2026.</t>
        </is>
      </c>
    </row>
    <row r="693" ht="98.8" customHeight="1">
      <c r="A693" s="16" t="n"/>
      <c r="B693" s="16" t="inlineStr">
        <is>
          <t>NU05-32</t>
        </is>
      </c>
      <c r="C693" s="16" t="inlineStr">
        <is>
          <t>NU05</t>
        </is>
      </c>
      <c r="D693" s="16" t="inlineStr">
        <is>
          <t>Treppenaufgang</t>
        </is>
      </c>
      <c r="E693" s="16" t="inlineStr">
        <is>
          <t>Kerzenmalfarbe, Acrylfarben und Fensterfarben, ungeöffnet</t>
        </is>
      </c>
      <c r="F693" s="17" t="n">
        <v>1</v>
      </c>
      <c r="G693" s="18" t="inlineStr">
        <is>
          <t>Originalverpackte Kerzenmalfarbe, verschiedene Acrylmalfarben und 2 Fensterfarben, alle ungeöffnet.</t>
        </is>
      </c>
      <c r="H693" s="16" t="inlineStr">
        <is>
          <t>Verbrauchsmaterial</t>
        </is>
      </c>
      <c r="I693" s="16" t="n"/>
      <c r="J693" s="16" t="inlineStr">
        <is>
          <t>C</t>
        </is>
      </c>
      <c r="K693" s="16" t="inlineStr">
        <is>
          <t>Konvolut</t>
        </is>
      </c>
      <c r="L693" s="19" t="n"/>
      <c r="M693" s="16" t="inlineStr">
        <is>
          <t>neuwertig</t>
        </is>
      </c>
      <c r="N693" s="17" t="n"/>
      <c r="O693" s="20">
        <f>F693-IF(N693="",0,N693)</f>
        <v/>
      </c>
      <c r="P693" s="19" t="inlineStr">
        <is>
          <t>ja</t>
        </is>
      </c>
      <c r="Q693" s="19" t="n"/>
      <c r="R693" s="21" t="n"/>
      <c r="S693" s="21" t="n">
        <v>25</v>
      </c>
      <c r="T693" s="19" t="inlineStr">
        <is>
          <t>Fix</t>
        </is>
      </c>
      <c r="U693" s="19" t="inlineStr">
        <is>
          <t>ok</t>
        </is>
      </c>
      <c r="V693" s="22">
        <f>O693*S693</f>
        <v/>
      </c>
      <c r="W693" s="16" t="inlineStr">
        <is>
          <t>nur Abholung</t>
        </is>
      </c>
      <c r="X693" s="16" t="inlineStr">
        <is>
          <t>F-833</t>
        </is>
      </c>
      <c r="Y693" s="19" t="inlineStr">
        <is>
          <t>ja</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Teilweise angebrochen.</t>
        </is>
      </c>
      <c r="AN693" s="23" t="inlineStr">
        <is>
          <t>Neu aus Fotos vom 21.10.2026. Preis geschätzt. Beschreibung nach Word vom 21.10.2026.</t>
        </is>
      </c>
    </row>
    <row r="694" ht="98.8" customHeight="1">
      <c r="A694" s="16" t="n"/>
      <c r="B694" s="16" t="inlineStr">
        <is>
          <t>NU05-33</t>
        </is>
      </c>
      <c r="C694" s="16" t="inlineStr">
        <is>
          <t>NU05</t>
        </is>
      </c>
      <c r="D694" s="16" t="inlineStr">
        <is>
          <t>Treppenaufgang</t>
        </is>
      </c>
      <c r="E694" s="16" t="inlineStr">
        <is>
          <t>Finger- und Plakatfarben, 9 große Flaschen</t>
        </is>
      </c>
      <c r="F694" s="17" t="n">
        <v>1</v>
      </c>
      <c r="G694" s="18" t="inlineStr">
        <is>
          <t>9 große Flaschen Finger- und Plakatfarbe (Creall, Mucki, Piccolino), angebrochen, etwa zu einem Drittel bis drei Vierteln gefüllt.</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1" t="n">
        <v>15</v>
      </c>
      <c r="T694" s="19" t="inlineStr">
        <is>
          <t>Fix</t>
        </is>
      </c>
      <c r="U694" s="19" t="inlineStr">
        <is>
          <t>ok</t>
        </is>
      </c>
      <c r="V694" s="22">
        <f>O694*S694</f>
        <v/>
      </c>
      <c r="W694" s="16" t="inlineStr">
        <is>
          <t>nur Abholung</t>
        </is>
      </c>
      <c r="X694" s="16" t="inlineStr">
        <is>
          <t>F-834</t>
        </is>
      </c>
      <c r="Y694" s="19" t="inlineStr">
        <is>
          <t>ja</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Nur als Set.</t>
        </is>
      </c>
      <c r="AN694" s="23" t="inlineStr">
        <is>
          <t>Neu aus Fotos vom 21.10.2026. Preis geschätzt. Beschreibung nach Word vom 21.10.2026.</t>
        </is>
      </c>
    </row>
    <row r="695" ht="98.8" customHeight="1">
      <c r="A695" s="16" t="n"/>
      <c r="B695" s="16" t="inlineStr">
        <is>
          <t>NU05-34</t>
        </is>
      </c>
      <c r="C695" s="16" t="inlineStr">
        <is>
          <t>NU05</t>
        </is>
      </c>
      <c r="D695" s="16" t="inlineStr">
        <is>
          <t>Treppenaufgang</t>
        </is>
      </c>
      <c r="E695" s="16" t="inlineStr">
        <is>
          <t>Acrylfarbe Solo Goya Triton, 6 Flaschen à 750 ml</t>
        </is>
      </c>
      <c r="F695" s="17" t="n">
        <v>1</v>
      </c>
      <c r="G695" s="18" t="inlineStr">
        <is>
          <t>6 Flaschen Acrylfarbe Solo Goya Triton à 750 ml, Füllstand zwischen einem Drittel und drei Vierteln.</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1" t="n">
        <v>18</v>
      </c>
      <c r="T695" s="19" t="inlineStr">
        <is>
          <t>Fix</t>
        </is>
      </c>
      <c r="U695" s="19" t="inlineStr">
        <is>
          <t>ok</t>
        </is>
      </c>
      <c r="V695" s="22">
        <f>O695*S695</f>
        <v/>
      </c>
      <c r="W695" s="16" t="inlineStr">
        <is>
          <t>nur Abholung</t>
        </is>
      </c>
      <c r="X695" s="16" t="inlineStr">
        <is>
          <t>F-835</t>
        </is>
      </c>
      <c r="Y695" s="19" t="inlineStr">
        <is>
          <t>ja</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Nur als Set.</t>
        </is>
      </c>
      <c r="AN695" s="23" t="inlineStr">
        <is>
          <t>Neu aus Fotos vom 21.10.2026. Preis geschätzt. Beschreibung nach Word vom 21.10.2026.</t>
        </is>
      </c>
    </row>
    <row r="696" ht="98.8" customHeight="1">
      <c r="A696" s="16" t="n"/>
      <c r="B696" s="16" t="inlineStr">
        <is>
          <t>NU05-35</t>
        </is>
      </c>
      <c r="C696" s="16" t="inlineStr">
        <is>
          <t>NU05</t>
        </is>
      </c>
      <c r="D696" s="16" t="inlineStr">
        <is>
          <t>Treppenaufgang</t>
        </is>
      </c>
      <c r="E696" s="16" t="inlineStr">
        <is>
          <t>Fingerfarben, Farbrollen, Wasserfarben und Schaumstoffstempel</t>
        </is>
      </c>
      <c r="F696" s="17" t="n">
        <v>1</v>
      </c>
      <c r="G696" s="18" t="inlineStr">
        <is>
          <t>6 Flaschen Fingerfarbe in verschiedenen Farben (Füllstand 50 bis 90 %), Farbrollen (3 davon unbenutzt), Wasserfarben und gebrauchte Schaumstoffstempel.</t>
        </is>
      </c>
      <c r="H696" s="16" t="inlineStr">
        <is>
          <t>Verbrauchsmaterial</t>
        </is>
      </c>
      <c r="I696" s="16" t="n"/>
      <c r="J696" s="16" t="inlineStr">
        <is>
          <t>C</t>
        </is>
      </c>
      <c r="K696" s="16" t="inlineStr">
        <is>
          <t>Konvolut</t>
        </is>
      </c>
      <c r="L696" s="19" t="n"/>
      <c r="M696" s="16" t="inlineStr">
        <is>
          <t>gebraucht</t>
        </is>
      </c>
      <c r="N696" s="17" t="n"/>
      <c r="O696" s="20">
        <f>F696-IF(N696="",0,N696)</f>
        <v/>
      </c>
      <c r="P696" s="19" t="inlineStr">
        <is>
          <t>ja</t>
        </is>
      </c>
      <c r="Q696" s="19" t="n"/>
      <c r="R696" s="21" t="n"/>
      <c r="S696" s="21" t="n">
        <v>18</v>
      </c>
      <c r="T696" s="19" t="inlineStr">
        <is>
          <t>Fix</t>
        </is>
      </c>
      <c r="U696" s="19" t="inlineStr">
        <is>
          <t>ok</t>
        </is>
      </c>
      <c r="V696" s="22">
        <f>O696*S696</f>
        <v/>
      </c>
      <c r="W696" s="16" t="inlineStr">
        <is>
          <t>nur Abholung</t>
        </is>
      </c>
      <c r="X696" s="16" t="inlineStr">
        <is>
          <t>F-836</t>
        </is>
      </c>
      <c r="Y696" s="19" t="inlineStr">
        <is>
          <t>ja</t>
        </is>
      </c>
      <c r="Z696" s="19" t="inlineStr">
        <is>
          <t>verfügbar</t>
        </is>
      </c>
      <c r="AA696" s="19" t="n"/>
      <c r="AB696" s="19" t="n"/>
      <c r="AC696" s="19" t="n"/>
      <c r="AD696" s="19" t="n"/>
      <c r="AE696" s="21" t="n"/>
      <c r="AF696" s="22">
        <f>IF(N696="","",N696*AE696)</f>
        <v/>
      </c>
      <c r="AG696" s="19" t="n"/>
      <c r="AH696" s="19" t="n"/>
      <c r="AI696" s="19" t="n"/>
      <c r="AJ696" s="19" t="n"/>
      <c r="AK696" s="19" t="n"/>
      <c r="AL696" s="19" t="n"/>
      <c r="AM696" s="18" t="inlineStr">
        <is>
          <t>Nur als Set.</t>
        </is>
      </c>
      <c r="AN696" s="23" t="inlineStr">
        <is>
          <t>Neu aus Fotos vom 21.10.2026. Preis geschätzt. Beschreibung nach Word vom 21.10.2026.</t>
        </is>
      </c>
    </row>
    <row r="697" ht="98.8" customHeight="1">
      <c r="A697" s="16" t="n"/>
      <c r="B697" s="16" t="inlineStr">
        <is>
          <t>NU05-36</t>
        </is>
      </c>
      <c r="C697" s="16" t="inlineStr">
        <is>
          <t>NU05</t>
        </is>
      </c>
      <c r="D697" s="16" t="inlineStr">
        <is>
          <t>Treppenaufgang</t>
        </is>
      </c>
      <c r="E697" s="16" t="inlineStr">
        <is>
          <t>DIN-A4-Hefte kariert, 10 Stück</t>
        </is>
      </c>
      <c r="F697" s="17" t="n">
        <v>1</v>
      </c>
      <c r="G697" s="18" t="inlineStr">
        <is>
          <t>10 DIN-A4-Hefte, 48 Blatt, kariert, originalverpackt.</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entfällt</t>
        </is>
      </c>
      <c r="Q697" s="19" t="n"/>
      <c r="R697" s="21" t="n"/>
      <c r="S697" s="24" t="n">
        <v>6</v>
      </c>
      <c r="T697" s="19" t="inlineStr">
        <is>
          <t>Fix</t>
        </is>
      </c>
      <c r="U697" s="25" t="inlineStr">
        <is>
          <t>offen</t>
        </is>
      </c>
      <c r="V697" s="22">
        <f>O697*S697</f>
        <v/>
      </c>
      <c r="W697" s="16" t="inlineStr">
        <is>
          <t>nur Abholung</t>
        </is>
      </c>
      <c r="X697" s="16" t="inlineStr">
        <is>
          <t>F-839</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n"/>
      <c r="AN697" s="23" t="inlineStr">
        <is>
          <t>Neu aus Fotos vom 21.10.2026. Preis geschätzt. Beschreibung nach Word vom 21.10.2026.</t>
        </is>
      </c>
    </row>
    <row r="698" ht="98.8" customHeight="1">
      <c r="A698" s="16" t="n"/>
      <c r="B698" s="16" t="inlineStr">
        <is>
          <t>NU05-37</t>
        </is>
      </c>
      <c r="C698" s="16" t="inlineStr">
        <is>
          <t>NU05</t>
        </is>
      </c>
      <c r="D698" s="16" t="inlineStr">
        <is>
          <t>Treppenaufgang</t>
        </is>
      </c>
      <c r="E698" s="16" t="inlineStr">
        <is>
          <t>Karton mit DIN-A5-Heften liniert</t>
        </is>
      </c>
      <c r="F698" s="17" t="n">
        <v>1</v>
      </c>
      <c r="G698" s="18" t="inlineStr">
        <is>
          <t>Karton (31 × 22 × 30 cm) gefüllt mit linierten DIN-A5-Heften.</t>
        </is>
      </c>
      <c r="H698" s="16" t="inlineStr">
        <is>
          <t>Verbrauchsmaterial</t>
        </is>
      </c>
      <c r="I698" s="16" t="n"/>
      <c r="J698" s="16" t="inlineStr">
        <is>
          <t>C</t>
        </is>
      </c>
      <c r="K698" s="16" t="inlineStr">
        <is>
          <t>Konvolut</t>
        </is>
      </c>
      <c r="L698" s="19" t="n"/>
      <c r="M698" s="16" t="inlineStr">
        <is>
          <t>neuwertig</t>
        </is>
      </c>
      <c r="N698" s="17" t="n"/>
      <c r="O698" s="20">
        <f>F698-IF(N698="",0,N698)</f>
        <v/>
      </c>
      <c r="P698" s="19" t="inlineStr">
        <is>
          <t>entfällt</t>
        </is>
      </c>
      <c r="Q698" s="19" t="n"/>
      <c r="R698" s="21" t="n"/>
      <c r="S698" s="24" t="n">
        <v>8</v>
      </c>
      <c r="T698" s="19" t="inlineStr">
        <is>
          <t>Fix</t>
        </is>
      </c>
      <c r="U698" s="25" t="inlineStr">
        <is>
          <t>offen</t>
        </is>
      </c>
      <c r="V698" s="22">
        <f>O698*S698</f>
        <v/>
      </c>
      <c r="W698" s="16" t="inlineStr">
        <is>
          <t>nur Abholung</t>
        </is>
      </c>
      <c r="X698" s="16" t="inlineStr">
        <is>
          <t>F-841</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inlineStr">
        <is>
          <t>Der ganze Karton.</t>
        </is>
      </c>
      <c r="AN698" s="23" t="inlineStr">
        <is>
          <t>Neu aus Fotos vom 21.10.2026. Preis geschätzt. Beschreibung nach Word vom 21.10.2026.</t>
        </is>
      </c>
    </row>
    <row r="699" ht="98.8" customHeight="1">
      <c r="A699" s="16" t="n"/>
      <c r="B699" s="16" t="inlineStr">
        <is>
          <t>NU05-39</t>
        </is>
      </c>
      <c r="C699" s="16" t="inlineStr">
        <is>
          <t>NU05</t>
        </is>
      </c>
      <c r="D699" s="16" t="inlineStr">
        <is>
          <t>Treppenaufgang</t>
        </is>
      </c>
      <c r="E699" s="16" t="inlineStr">
        <is>
          <t>Einstern-Hefte (Cornelsen), Einsterns Schwester vollständig</t>
        </is>
      </c>
      <c r="F699" s="17" t="n">
        <v>1</v>
      </c>
      <c r="G699" s="18" t="inlineStr">
        <is>
          <t>Lern- und Übungshefte „Einstern“ und „Einsterns Schwester“ für die Grundschule. Einsterns Schwester ist vollständig.</t>
        </is>
      </c>
      <c r="H699" s="16" t="inlineStr">
        <is>
          <t>Spielzeug</t>
        </is>
      </c>
      <c r="I699" s="16" t="n"/>
      <c r="J699" s="16" t="inlineStr">
        <is>
          <t>C</t>
        </is>
      </c>
      <c r="K699" s="16" t="inlineStr">
        <is>
          <t>Konvolut</t>
        </is>
      </c>
      <c r="L699" s="19" t="n"/>
      <c r="M699" s="16" t="inlineStr">
        <is>
          <t>gut</t>
        </is>
      </c>
      <c r="N699" s="17" t="n"/>
      <c r="O699" s="20">
        <f>F699-IF(N699="",0,N699)</f>
        <v/>
      </c>
      <c r="P699" s="19" t="inlineStr">
        <is>
          <t>entfällt</t>
        </is>
      </c>
      <c r="Q699" s="19" t="n"/>
      <c r="R699" s="21" t="n"/>
      <c r="S699" s="24" t="n">
        <v>5</v>
      </c>
      <c r="T699" s="19" t="inlineStr">
        <is>
          <t>Fix</t>
        </is>
      </c>
      <c r="U699" s="25" t="inlineStr">
        <is>
          <t>offen</t>
        </is>
      </c>
      <c r="V699" s="22">
        <f>O699*S699</f>
        <v/>
      </c>
      <c r="W699" s="16" t="inlineStr">
        <is>
          <t>nur Abholung</t>
        </is>
      </c>
      <c r="X699" s="16" t="inlineStr">
        <is>
          <t>F-854</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 Beschreibung nach Word vom 21.10.2026.</t>
        </is>
      </c>
    </row>
    <row r="700" ht="98.8" customHeight="1">
      <c r="A700" s="16" t="n"/>
      <c r="B700" s="16" t="inlineStr">
        <is>
          <t>NU05-40</t>
        </is>
      </c>
      <c r="C700" s="16" t="inlineStr">
        <is>
          <t>NU05</t>
        </is>
      </c>
      <c r="D700" s="16" t="inlineStr">
        <is>
          <t>Treppenaufgang</t>
        </is>
      </c>
      <c r="E700" s="16" t="inlineStr">
        <is>
          <t>Lernhefte Vorschule, 5 Stück</t>
        </is>
      </c>
      <c r="F700" s="17" t="n">
        <v>1</v>
      </c>
      <c r="G700" s="18" t="inlineStr">
        <is>
          <t>Übungshefte zur Vorschule: Lernspaß, Lernspiele zum Schulstart u. a.</t>
        </is>
      </c>
      <c r="H700" s="16" t="inlineStr">
        <is>
          <t>Spielzeug</t>
        </is>
      </c>
      <c r="I700" s="16" t="n"/>
      <c r="J700" s="16" t="inlineStr">
        <is>
          <t>C</t>
        </is>
      </c>
      <c r="K700" s="16" t="inlineStr">
        <is>
          <t>Konvolut</t>
        </is>
      </c>
      <c r="L700" s="19" t="n"/>
      <c r="M700" s="16" t="inlineStr">
        <is>
          <t>gebraucht</t>
        </is>
      </c>
      <c r="N700" s="17" t="n"/>
      <c r="O700" s="20">
        <f>F700-IF(N700="",0,N700)</f>
        <v/>
      </c>
      <c r="P700" s="19" t="inlineStr">
        <is>
          <t>ja</t>
        </is>
      </c>
      <c r="Q700" s="19" t="n"/>
      <c r="R700" s="21" t="n"/>
      <c r="S700" s="21" t="n">
        <v>12</v>
      </c>
      <c r="T700" s="19" t="inlineStr">
        <is>
          <t>Fix</t>
        </is>
      </c>
      <c r="U700" s="19" t="inlineStr">
        <is>
          <t>ok</t>
        </is>
      </c>
      <c r="V700" s="22">
        <f>O700*S700</f>
        <v/>
      </c>
      <c r="W700" s="16" t="inlineStr">
        <is>
          <t>nur Abholung</t>
        </is>
      </c>
      <c r="X700" s="16" t="inlineStr">
        <is>
          <t>F-855</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n"/>
      <c r="AN700" s="23" t="inlineStr">
        <is>
          <t>Neu aus Fotos vom 21.10.2026. Preis geschätzt. Preis ok 23.10.; Spielzeug geht erst im November online (Nutzerin 23.10.).</t>
        </is>
      </c>
    </row>
    <row r="701" ht="98.8" customHeight="1">
      <c r="A701" s="16" t="n"/>
      <c r="B701" s="16" t="inlineStr">
        <is>
          <t>NU05-41</t>
        </is>
      </c>
      <c r="C701" s="16" t="inlineStr">
        <is>
          <t>NU05</t>
        </is>
      </c>
      <c r="D701" s="16" t="inlineStr">
        <is>
          <t>Treppenaufgang</t>
        </is>
      </c>
      <c r="E701" s="16" t="inlineStr">
        <is>
          <t>Sammelmappen DIN A3, 6 Stück</t>
        </is>
      </c>
      <c r="F701" s="17" t="n">
        <v>1</v>
      </c>
      <c r="G701" s="18" t="inlineStr">
        <is>
          <t>Sammelmappen DIN A3 mit Buntstift-Motiv, 3 Packungen à 2 Stück, originalverpackt.</t>
        </is>
      </c>
      <c r="H701" s="16" t="inlineStr">
        <is>
          <t>Verbrauchsmaterial</t>
        </is>
      </c>
      <c r="I701" s="16" t="n"/>
      <c r="J701" s="16" t="inlineStr">
        <is>
          <t>C</t>
        </is>
      </c>
      <c r="K701" s="16" t="inlineStr">
        <is>
          <t>Set</t>
        </is>
      </c>
      <c r="L701" s="19" t="n"/>
      <c r="M701" s="16" t="inlineStr">
        <is>
          <t>neuwertig</t>
        </is>
      </c>
      <c r="N701" s="17" t="n"/>
      <c r="O701" s="20">
        <f>F701-IF(N701="",0,N701)</f>
        <v/>
      </c>
      <c r="P701" s="19" t="inlineStr">
        <is>
          <t>entfällt</t>
        </is>
      </c>
      <c r="Q701" s="19" t="n"/>
      <c r="R701" s="21" t="n"/>
      <c r="S701" s="24" t="n">
        <v>8</v>
      </c>
      <c r="T701" s="19" t="inlineStr">
        <is>
          <t>Fix</t>
        </is>
      </c>
      <c r="U701" s="25" t="inlineStr">
        <is>
          <t>offen</t>
        </is>
      </c>
      <c r="V701" s="22">
        <f>O701*S701</f>
        <v/>
      </c>
      <c r="W701" s="16" t="inlineStr">
        <is>
          <t>nur Abholung</t>
        </is>
      </c>
      <c r="X701" s="16" t="inlineStr">
        <is>
          <t>F-856</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inlineStr">
        <is>
          <t>3 Packungen à 2 Stück.</t>
        </is>
      </c>
      <c r="AN701" s="23" t="inlineStr">
        <is>
          <t>Neu aus Fotos vom 21.10.2026. Preis geschätzt. Beschreibung nach Word vom 21.10.2026.</t>
        </is>
      </c>
    </row>
    <row r="702" ht="98.8" customHeight="1">
      <c r="A702" s="16" t="n"/>
      <c r="B702" s="16" t="inlineStr">
        <is>
          <t>NU05-42</t>
        </is>
      </c>
      <c r="C702" s="16" t="inlineStr">
        <is>
          <t>NU05</t>
        </is>
      </c>
      <c r="D702" s="16" t="inlineStr">
        <is>
          <t>Treppenaufgang</t>
        </is>
      </c>
      <c r="E702" s="16" t="inlineStr">
        <is>
          <t>Vorschulbücher, 8 Stück</t>
        </is>
      </c>
      <c r="F702" s="17" t="n">
        <v>1</v>
      </c>
      <c r="G702" s="18" t="inlineStr">
        <is>
          <t>8 Vorschul- und Übungshefte: Erste Zahlen, Erstes Lesen, Rund ums ABC, Zahlen-Spiele u. a.</t>
        </is>
      </c>
      <c r="H702" s="16" t="inlineStr">
        <is>
          <t>Spielzeug</t>
        </is>
      </c>
      <c r="I702" s="16" t="n"/>
      <c r="J702" s="16" t="inlineStr">
        <is>
          <t>C</t>
        </is>
      </c>
      <c r="K702" s="16" t="inlineStr">
        <is>
          <t>Konvolut</t>
        </is>
      </c>
      <c r="L702" s="19" t="n"/>
      <c r="M702" s="16" t="inlineStr">
        <is>
          <t>gebraucht</t>
        </is>
      </c>
      <c r="N702" s="17" t="n"/>
      <c r="O702" s="20">
        <f>F702-IF(N702="",0,N702)</f>
        <v/>
      </c>
      <c r="P702" s="19" t="inlineStr">
        <is>
          <t>entfällt</t>
        </is>
      </c>
      <c r="Q702" s="19" t="n"/>
      <c r="R702" s="21" t="n"/>
      <c r="S702" s="24" t="n">
        <v>8</v>
      </c>
      <c r="T702" s="19" t="inlineStr">
        <is>
          <t>Fix</t>
        </is>
      </c>
      <c r="U702" s="25" t="inlineStr">
        <is>
          <t>offen</t>
        </is>
      </c>
      <c r="V702" s="22">
        <f>O702*S702</f>
        <v/>
      </c>
      <c r="W702" s="16" t="inlineStr">
        <is>
          <t>nur Abholung</t>
        </is>
      </c>
      <c r="X702" s="16" t="inlineStr">
        <is>
          <t>F-857</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 Beschreibung nach Word vom 21.10.2026.</t>
        </is>
      </c>
    </row>
    <row r="703" ht="98.8" customHeight="1">
      <c r="A703" s="16" t="n"/>
      <c r="B703" s="16" t="inlineStr">
        <is>
          <t>NU05-43</t>
        </is>
      </c>
      <c r="C703" s="16" t="inlineStr">
        <is>
          <t>NU05</t>
        </is>
      </c>
      <c r="D703" s="16" t="inlineStr">
        <is>
          <t>Treppenaufgang</t>
        </is>
      </c>
      <c r="E703" s="16" t="inlineStr">
        <is>
          <t>3 Lernspiele: Uhrzeit, Rechnen, Zählen</t>
        </is>
      </c>
      <c r="F703" s="17" t="n">
        <v>1</v>
      </c>
      <c r="G703" s="18" t="inlineStr">
        <is>
          <t>Drei Lernspiele: Holzkasten mit Lernuhren, Rechentafeln und ein Sortierkasten mit Zählmaterial.</t>
        </is>
      </c>
      <c r="H703" s="16" t="inlineStr">
        <is>
          <t>Spielzeug</t>
        </is>
      </c>
      <c r="I703" s="16" t="n"/>
      <c r="J703" s="16" t="inlineStr">
        <is>
          <t>C</t>
        </is>
      </c>
      <c r="K703" s="16" t="inlineStr">
        <is>
          <t>Set</t>
        </is>
      </c>
      <c r="L703" s="19" t="n"/>
      <c r="M703" s="16" t="inlineStr">
        <is>
          <t>gebraucht</t>
        </is>
      </c>
      <c r="N703" s="17" t="n"/>
      <c r="O703" s="20">
        <f>F703-IF(N703="",0,N703)</f>
        <v/>
      </c>
      <c r="P703" s="19" t="inlineStr">
        <is>
          <t>entfällt</t>
        </is>
      </c>
      <c r="Q703" s="19" t="n"/>
      <c r="R703" s="21" t="n"/>
      <c r="S703" s="24" t="n">
        <v>15</v>
      </c>
      <c r="T703" s="19" t="inlineStr">
        <is>
          <t>Fix</t>
        </is>
      </c>
      <c r="U703" s="25" t="inlineStr">
        <is>
          <t>offen</t>
        </is>
      </c>
      <c r="V703" s="22">
        <f>O703*S703</f>
        <v/>
      </c>
      <c r="W703" s="16" t="inlineStr">
        <is>
          <t>nur Abholung</t>
        </is>
      </c>
      <c r="X703" s="16" t="inlineStr">
        <is>
          <t>F-858</t>
        </is>
      </c>
      <c r="Y703" s="19" t="inlineStr">
        <is>
          <t>nein</t>
        </is>
      </c>
      <c r="Z703" s="19" t="inlineStr">
        <is>
          <t>verfügbar</t>
        </is>
      </c>
      <c r="AA703" s="19" t="n"/>
      <c r="AB703" s="19" t="n"/>
      <c r="AC703" s="19" t="n"/>
      <c r="AD703" s="19" t="n"/>
      <c r="AE703" s="21" t="n"/>
      <c r="AF703" s="22">
        <f>IF(N703="","",N703*AE703)</f>
        <v/>
      </c>
      <c r="AG703" s="19" t="n"/>
      <c r="AH703" s="19" t="n"/>
      <c r="AI703" s="19" t="n"/>
      <c r="AJ703" s="19" t="n"/>
      <c r="AK703" s="19" t="n"/>
      <c r="AL703" s="19" t="n"/>
      <c r="AM703" s="18" t="n"/>
      <c r="AN703" s="23" t="inlineStr">
        <is>
          <t>Neu aus Fotos vom 21.10.2026. Preis geschätzt. Beschreibung nach Word vom 21.10.2026.</t>
        </is>
      </c>
    </row>
    <row r="704" ht="98.8" customHeight="1">
      <c r="A704" s="16" t="n"/>
      <c r="B704" s="16" t="inlineStr">
        <is>
          <t>NU05-44</t>
        </is>
      </c>
      <c r="C704" s="16" t="inlineStr">
        <is>
          <t>NU05</t>
        </is>
      </c>
      <c r="D704" s="16" t="inlineStr">
        <is>
          <t>Treppenaufgang</t>
        </is>
      </c>
      <c r="E704" s="16" t="inlineStr">
        <is>
          <t>10 Filzfiguren En Gry &amp; Sif</t>
        </is>
      </c>
      <c r="F704" s="17" t="n">
        <v>1</v>
      </c>
      <c r="G704" s="18" t="inlineStr">
        <is>
          <t>10 handgefertigte Filzfiguren im skandinavischen Stil (Eule, Igel, Reh, Fuchs, Hase) mit Aufhängeschnur.</t>
        </is>
      </c>
      <c r="H704" s="16" t="inlineStr">
        <is>
          <t>Spielzeug</t>
        </is>
      </c>
      <c r="I704" s="16" t="n"/>
      <c r="J704" s="16" t="inlineStr">
        <is>
          <t>C</t>
        </is>
      </c>
      <c r="K704" s="16" t="inlineStr">
        <is>
          <t>Konvolut</t>
        </is>
      </c>
      <c r="L704" s="19" t="n"/>
      <c r="M704" s="16" t="inlineStr">
        <is>
          <t>gut</t>
        </is>
      </c>
      <c r="N704" s="17" t="n"/>
      <c r="O704" s="20">
        <f>F704-IF(N704="",0,N704)</f>
        <v/>
      </c>
      <c r="P704" s="19" t="inlineStr">
        <is>
          <t>ja</t>
        </is>
      </c>
      <c r="Q704" s="19" t="n"/>
      <c r="R704" s="21" t="n"/>
      <c r="S704" s="21" t="n">
        <v>10</v>
      </c>
      <c r="T704" s="19" t="inlineStr">
        <is>
          <t>Fix</t>
        </is>
      </c>
      <c r="U704" s="19" t="inlineStr">
        <is>
          <t>ok</t>
        </is>
      </c>
      <c r="V704" s="22">
        <f>O704*S704</f>
        <v/>
      </c>
      <c r="W704" s="16" t="inlineStr">
        <is>
          <t>nur Abholung</t>
        </is>
      </c>
      <c r="X704" s="16" t="inlineStr">
        <is>
          <t>F-859</t>
        </is>
      </c>
      <c r="Y704" s="19" t="inlineStr">
        <is>
          <t>nein</t>
        </is>
      </c>
      <c r="Z704" s="19" t="inlineStr">
        <is>
          <t>verfügbar</t>
        </is>
      </c>
      <c r="AA704" s="19" t="inlineStr">
        <is>
          <t>En Gry &amp; Sif</t>
        </is>
      </c>
      <c r="AB704" s="19" t="n"/>
      <c r="AC704" s="19" t="n"/>
      <c r="AD704" s="19" t="n"/>
      <c r="AE704" s="21" t="n"/>
      <c r="AF704" s="22">
        <f>IF(N704="","",N704*AE704)</f>
        <v/>
      </c>
      <c r="AG704" s="19" t="n"/>
      <c r="AH704" s="19" t="n"/>
      <c r="AI704" s="19" t="n"/>
      <c r="AJ704" s="19" t="n"/>
      <c r="AK704" s="19" t="n"/>
      <c r="AL704" s="19" t="n"/>
      <c r="AM704" s="18" t="inlineStr">
        <is>
          <t>Das zweite Foto zeigt das Etikett.</t>
        </is>
      </c>
      <c r="AN704" s="23" t="inlineStr">
        <is>
          <t>Neu aus Fotos vom 21.10.2026. Preis geschätzt. Weitere Ansicht F-860. Beschreibung nach Word vom 21.10.2026. Preis ok 23.10.; Spielzeug geht erst im November online (Nutzerin 23.10.).</t>
        </is>
      </c>
    </row>
    <row r="705" ht="98.8" customHeight="1">
      <c r="A705" s="16" t="n"/>
      <c r="B705" s="16" t="inlineStr">
        <is>
          <t>NU05-45</t>
        </is>
      </c>
      <c r="C705" s="16" t="inlineStr">
        <is>
          <t>NU05</t>
        </is>
      </c>
      <c r="D705" s="16" t="inlineStr">
        <is>
          <t>Treppenaufgang</t>
        </is>
      </c>
      <c r="E705" s="16" t="inlineStr">
        <is>
          <t>IKEA Lustigt Bastelkoffer, 3 Stück</t>
        </is>
      </c>
      <c r="F705" s="17" t="n">
        <v>3</v>
      </c>
      <c r="G705" s="18" t="inlineStr">
        <is>
          <t>Bastelkoffer aus Holz mit Griff, Fächern und durchsichtigem Deckel, ca. 33 × 24 cm. Zwei mit Aufschrift „Kreativbox“, einer ohne.</t>
        </is>
      </c>
      <c r="H705" s="16" t="inlineStr">
        <is>
          <t>Kita-Ausstattung</t>
        </is>
      </c>
      <c r="I705" s="16" t="n"/>
      <c r="J705" s="16" t="inlineStr">
        <is>
          <t>C</t>
        </is>
      </c>
      <c r="K705" s="16" t="inlineStr">
        <is>
          <t>Stück</t>
        </is>
      </c>
      <c r="L705" s="19" t="inlineStr">
        <is>
          <t>ca. 33 x 24 cm</t>
        </is>
      </c>
      <c r="M705" s="16" t="inlineStr">
        <is>
          <t>gebraucht</t>
        </is>
      </c>
      <c r="N705" s="17" t="n"/>
      <c r="O705" s="20">
        <f>F705-IF(N705="",0,N705)</f>
        <v/>
      </c>
      <c r="P705" s="19" t="inlineStr">
        <is>
          <t>ja</t>
        </is>
      </c>
      <c r="Q705" s="19" t="n"/>
      <c r="R705" s="21" t="n"/>
      <c r="S705" s="21" t="n">
        <v>10</v>
      </c>
      <c r="T705" s="19" t="inlineStr">
        <is>
          <t>Fix</t>
        </is>
      </c>
      <c r="U705" s="19" t="inlineStr">
        <is>
          <t>ok</t>
        </is>
      </c>
      <c r="V705" s="22">
        <f>O705*S705</f>
        <v/>
      </c>
      <c r="W705" s="16" t="inlineStr">
        <is>
          <t>nur Abholung</t>
        </is>
      </c>
      <c r="X705" s="16" t="inlineStr">
        <is>
          <t>F-861</t>
        </is>
      </c>
      <c r="Y705" s="19" t="inlineStr">
        <is>
          <t>ja</t>
        </is>
      </c>
      <c r="Z705" s="19" t="inlineStr">
        <is>
          <t>verfügbar</t>
        </is>
      </c>
      <c r="AA705" s="19" t="inlineStr">
        <is>
          <t>IKEA</t>
        </is>
      </c>
      <c r="AB705" s="19" t="n"/>
      <c r="AC705" s="19" t="n"/>
      <c r="AD705" s="19" t="n"/>
      <c r="AE705" s="21" t="n"/>
      <c r="AF705" s="22">
        <f>IF(N705="","",N705*AE705)</f>
        <v/>
      </c>
      <c r="AG705" s="19" t="n"/>
      <c r="AH705" s="19" t="n"/>
      <c r="AI705" s="19" t="n"/>
      <c r="AJ705" s="19" t="n"/>
      <c r="AK705" s="19" t="n"/>
      <c r="AL705" s="19" t="n"/>
      <c r="AM705" s="18" t="inlineStr">
        <is>
          <t>3 Stück, Preis je Stück. Das Foto zeigt einen davon.</t>
        </is>
      </c>
      <c r="AN705" s="23" t="inlineStr">
        <is>
          <t>Neu aus Fotos vom 21.10.2026. Preis geschätzt. Beschreibung nach Word vom 21.10.2026.</t>
        </is>
      </c>
    </row>
    <row r="706" ht="98.8" customHeight="1">
      <c r="A706" s="16" t="n"/>
      <c r="B706" s="16" t="inlineStr">
        <is>
          <t>NU05-46</t>
        </is>
      </c>
      <c r="C706" s="16" t="inlineStr">
        <is>
          <t>NU05</t>
        </is>
      </c>
      <c r="D706" s="16" t="inlineStr">
        <is>
          <t>Treppenaufgang</t>
        </is>
      </c>
      <c r="E706" s="16" t="inlineStr">
        <is>
          <t>Holzbuchstaben A–Z im Setzkasten mit ABC-Würfeln</t>
        </is>
      </c>
      <c r="F706" s="17" t="n">
        <v>1</v>
      </c>
      <c r="G706" s="18" t="inlineStr">
        <is>
          <t>Bunte Holzbuchstaben im Setzkasten, dazu ein Kasten mit Buchstabenwürfeln.</t>
        </is>
      </c>
      <c r="H706" s="16" t="inlineStr">
        <is>
          <t>Spielzeug</t>
        </is>
      </c>
      <c r="I706" s="16" t="n"/>
      <c r="J706" s="16" t="inlineStr">
        <is>
          <t>C</t>
        </is>
      </c>
      <c r="K706" s="16" t="inlineStr">
        <is>
          <t>Set</t>
        </is>
      </c>
      <c r="L706" s="19" t="n"/>
      <c r="M706" s="16" t="inlineStr">
        <is>
          <t>gut</t>
        </is>
      </c>
      <c r="N706" s="17" t="n"/>
      <c r="O706" s="20">
        <f>F706-IF(N706="",0,N706)</f>
        <v/>
      </c>
      <c r="P706" s="19" t="inlineStr">
        <is>
          <t>ja</t>
        </is>
      </c>
      <c r="Q706" s="19" t="n"/>
      <c r="R706" s="21" t="n"/>
      <c r="S706" s="21" t="n">
        <v>15</v>
      </c>
      <c r="T706" s="19" t="inlineStr">
        <is>
          <t>Fix</t>
        </is>
      </c>
      <c r="U706" s="19" t="inlineStr">
        <is>
          <t>ok</t>
        </is>
      </c>
      <c r="V706" s="22">
        <f>O706*S706</f>
        <v/>
      </c>
      <c r="W706" s="16" t="inlineStr">
        <is>
          <t>nur Abholung</t>
        </is>
      </c>
      <c r="X706" s="16" t="inlineStr">
        <is>
          <t>F-862</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n"/>
      <c r="AN706" s="23" t="inlineStr">
        <is>
          <t>Neu aus Fotos vom 21.10.2026. Preis geschätzt. Preis ok 23.10.; Spielzeug geht erst im November online (Nutzerin 23.10.).</t>
        </is>
      </c>
    </row>
    <row r="707" ht="98.8" customHeight="1">
      <c r="A707" s="16" t="n"/>
      <c r="B707" s="16" t="inlineStr">
        <is>
          <t>NU05-47</t>
        </is>
      </c>
      <c r="C707" s="16" t="inlineStr">
        <is>
          <t>NU05</t>
        </is>
      </c>
      <c r="D707" s="16" t="inlineStr">
        <is>
          <t>Treppenaufgang</t>
        </is>
      </c>
      <c r="E707" s="16" t="inlineStr">
        <is>
          <t>Montessori-Steckspiele, Fädelset und Holzkugeln</t>
        </is>
      </c>
      <c r="F707" s="17" t="n">
        <v>1</v>
      </c>
      <c r="G707" s="18" t="inlineStr">
        <is>
          <t>2 Montessori-Steckspiele aus Holz, ein Fädelspiel-Set und bunte Holzkugeln.</t>
        </is>
      </c>
      <c r="H707" s="16" t="inlineStr">
        <is>
          <t>Spielzeug</t>
        </is>
      </c>
      <c r="I707" s="16" t="n"/>
      <c r="J707" s="16" t="inlineStr">
        <is>
          <t>C</t>
        </is>
      </c>
      <c r="K707" s="16" t="inlineStr">
        <is>
          <t>Konvolut</t>
        </is>
      </c>
      <c r="L707" s="19" t="n"/>
      <c r="M707" s="16" t="inlineStr">
        <is>
          <t>gut</t>
        </is>
      </c>
      <c r="N707" s="17" t="n"/>
      <c r="O707" s="20">
        <f>F707-IF(N707="",0,N707)</f>
        <v/>
      </c>
      <c r="P707" s="19" t="inlineStr">
        <is>
          <t>ja</t>
        </is>
      </c>
      <c r="Q707" s="19" t="n"/>
      <c r="R707" s="21" t="n"/>
      <c r="S707" s="21" t="n">
        <v>15</v>
      </c>
      <c r="T707" s="19" t="inlineStr">
        <is>
          <t>Fix</t>
        </is>
      </c>
      <c r="U707" s="19" t="inlineStr">
        <is>
          <t>ok</t>
        </is>
      </c>
      <c r="V707" s="22">
        <f>O707*S707</f>
        <v/>
      </c>
      <c r="W707" s="16" t="inlineStr">
        <is>
          <t>nur Abholung</t>
        </is>
      </c>
      <c r="X707" s="16" t="inlineStr">
        <is>
          <t>F-864</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inlineStr">
        <is>
          <t>Nur als Set.</t>
        </is>
      </c>
      <c r="AN707" s="23" t="inlineStr">
        <is>
          <t>Neu aus Fotos vom 21.10.2026. Preis geschätzt. Beschreibung nach Word vom 21.10.2026. Preis ok 23.10.; Spielzeug geht erst im November online (Nutzerin 23.10.).</t>
        </is>
      </c>
    </row>
    <row r="708" ht="98.8" customHeight="1">
      <c r="A708" s="16" t="n"/>
      <c r="B708" s="16" t="inlineStr">
        <is>
          <t>NU05-48</t>
        </is>
      </c>
      <c r="C708" s="16" t="inlineStr">
        <is>
          <t>NU05</t>
        </is>
      </c>
      <c r="D708" s="16" t="inlineStr">
        <is>
          <t>Treppenaufgang</t>
        </is>
      </c>
      <c r="E708" s="16" t="inlineStr">
        <is>
          <t>Tierbücher und Lexika, 6 Stück</t>
        </is>
      </c>
      <c r="F708" s="17" t="n">
        <v>1</v>
      </c>
      <c r="G708" s="18" t="inlineStr">
        <is>
          <t>Atlas der Tiere, Ravensburger Tierlexikon, Natur, Tag und Nacht im Wald, Lexikon der Tiere, Das große Winterbuch.</t>
        </is>
      </c>
      <c r="H708" s="16" t="inlineStr">
        <is>
          <t>Spielzeug</t>
        </is>
      </c>
      <c r="I708" s="16" t="n"/>
      <c r="J708" s="16" t="inlineStr">
        <is>
          <t>C</t>
        </is>
      </c>
      <c r="K708" s="16" t="inlineStr">
        <is>
          <t>Konvolut</t>
        </is>
      </c>
      <c r="L708" s="19" t="n"/>
      <c r="M708" s="16" t="inlineStr">
        <is>
          <t>gut</t>
        </is>
      </c>
      <c r="N708" s="17" t="n"/>
      <c r="O708" s="20">
        <f>F708-IF(N708="",0,N708)</f>
        <v/>
      </c>
      <c r="P708" s="19" t="inlineStr">
        <is>
          <t>ja</t>
        </is>
      </c>
      <c r="Q708" s="19" t="n"/>
      <c r="R708" s="21" t="n"/>
      <c r="S708" s="21" t="n">
        <v>25</v>
      </c>
      <c r="T708" s="19" t="inlineStr">
        <is>
          <t>Fix</t>
        </is>
      </c>
      <c r="U708" s="19" t="inlineStr">
        <is>
          <t>ok</t>
        </is>
      </c>
      <c r="V708" s="22">
        <f>O708*S708</f>
        <v/>
      </c>
      <c r="W708" s="16" t="inlineStr">
        <is>
          <t>nur Abholung</t>
        </is>
      </c>
      <c r="X708" s="16" t="inlineStr">
        <is>
          <t>F-865</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inlineStr">
        <is>
          <t>Nur als Set.</t>
        </is>
      </c>
      <c r="AN708" s="23" t="inlineStr">
        <is>
          <t>Neu aus Fotos vom 21.10.2026. Preis geschätzt. Beschreibung nach Word vom 21.10.2026. Preis ok 23.10.; Spielzeug geht erst im November online (Nutzerin 23.10.).</t>
        </is>
      </c>
    </row>
    <row r="709" ht="98.8" customHeight="1">
      <c r="A709" s="16" t="n"/>
      <c r="B709" s="16" t="inlineStr">
        <is>
          <t>NU05-49</t>
        </is>
      </c>
      <c r="C709" s="16" t="inlineStr">
        <is>
          <t>NU05</t>
        </is>
      </c>
      <c r="D709" s="16" t="inlineStr">
        <is>
          <t>Treppenaufgang</t>
        </is>
      </c>
      <c r="E709" s="16" t="inlineStr">
        <is>
          <t>Kinderbücher, 5 Stück</t>
        </is>
      </c>
      <c r="F709" s="17" t="n">
        <v>1</v>
      </c>
      <c r="G709" s="18" t="inlineStr">
        <is>
          <t>Wieso Weshalb Warum: Natur-Lexikon und Weltraum, Lernspiele 3–4 Jahre, Wortschatz-Training, Entspannung in der Grundschule.</t>
        </is>
      </c>
      <c r="H709" s="16" t="inlineStr">
        <is>
          <t>Spielzeug</t>
        </is>
      </c>
      <c r="I709" s="16" t="n"/>
      <c r="J709" s="16" t="inlineStr">
        <is>
          <t>C</t>
        </is>
      </c>
      <c r="K709" s="16" t="inlineStr">
        <is>
          <t>Konvolut</t>
        </is>
      </c>
      <c r="L709" s="19" t="n"/>
      <c r="M709" s="16" t="inlineStr">
        <is>
          <t>gut</t>
        </is>
      </c>
      <c r="N709" s="17" t="n"/>
      <c r="O709" s="20">
        <f>F709-IF(N709="",0,N709)</f>
        <v/>
      </c>
      <c r="P709" s="19" t="inlineStr">
        <is>
          <t>entfällt</t>
        </is>
      </c>
      <c r="Q709" s="19" t="n"/>
      <c r="R709" s="21" t="n"/>
      <c r="S709" s="21" t="n">
        <v>10</v>
      </c>
      <c r="T709" s="19" t="inlineStr">
        <is>
          <t>Fix</t>
        </is>
      </c>
      <c r="U709" s="19" t="inlineStr">
        <is>
          <t>ok</t>
        </is>
      </c>
      <c r="V709" s="22">
        <f>O709*S709</f>
        <v/>
      </c>
      <c r="W709" s="16" t="inlineStr">
        <is>
          <t>nur Abholung</t>
        </is>
      </c>
      <c r="X709" s="16" t="inlineStr">
        <is>
          <t>F-866</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 Beschreibung nach Word vom 21.10.2026. Preis ok 23.10.; Spielzeug geht erst im November online (Nutzerin 23.10.).</t>
        </is>
      </c>
    </row>
    <row r="710" ht="98.8" customHeight="1">
      <c r="A710" s="16" t="n"/>
      <c r="B710" s="16" t="inlineStr">
        <is>
          <t>NU05-50</t>
        </is>
      </c>
      <c r="C710" s="16" t="inlineStr">
        <is>
          <t>NU05</t>
        </is>
      </c>
      <c r="D710" s="16" t="inlineStr">
        <is>
          <t>Treppenaufgang</t>
        </is>
      </c>
      <c r="E710" s="16" t="inlineStr">
        <is>
          <t>6 Bücher Natur und Experimente und 1 Spiel</t>
        </is>
      </c>
      <c r="F710" s="17" t="n">
        <v>1</v>
      </c>
      <c r="G710" s="18" t="inlineStr">
        <is>
          <t>Unsere Erde, Naturgewalten, Experimente für Kinder, Abenteuer Wald, Spaß in der Natur, Gartenspaß für Kinder und das Kartenspiel 50 Naturexperimente.</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1" t="n">
        <v>30</v>
      </c>
      <c r="T710" s="19" t="inlineStr">
        <is>
          <t>Fix</t>
        </is>
      </c>
      <c r="U710" s="19" t="inlineStr">
        <is>
          <t>ok</t>
        </is>
      </c>
      <c r="V710" s="22">
        <f>O710*S710</f>
        <v/>
      </c>
      <c r="W710" s="16" t="inlineStr">
        <is>
          <t>nur Abholung</t>
        </is>
      </c>
      <c r="X710" s="16" t="inlineStr">
        <is>
          <t>F-867</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 Beschreibung nach Word vom 21.10.2026. Preis ok 23.10.; Spielzeug geht erst im November online (Nutzerin 23.10.).</t>
        </is>
      </c>
    </row>
    <row r="711" ht="98.8" customHeight="1">
      <c r="A711" s="16" t="n"/>
      <c r="B711" s="16" t="inlineStr">
        <is>
          <t>NU05-51</t>
        </is>
      </c>
      <c r="C711" s="16" t="inlineStr">
        <is>
          <t>NU05</t>
        </is>
      </c>
      <c r="D711" s="16" t="inlineStr">
        <is>
          <t>Treppenaufgang</t>
        </is>
      </c>
      <c r="E711" s="16" t="inlineStr">
        <is>
          <t>Naturbücher für Kinder, 7 Stück</t>
        </is>
      </c>
      <c r="F711" s="17" t="n">
        <v>1</v>
      </c>
      <c r="G711" s="18" t="inlineStr">
        <is>
          <t>Ravensburger Tierlexikon, Mein erster Naturführer, Forscherbücher, Welche Tierspur ist das?, Outdoor-Experimente, Das Naturforscher-Buch.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1" t="n">
        <v>35</v>
      </c>
      <c r="T711" s="19" t="inlineStr">
        <is>
          <t>Fix</t>
        </is>
      </c>
      <c r="U711" s="19" t="inlineStr">
        <is>
          <t>ok</t>
        </is>
      </c>
      <c r="V711" s="22">
        <f>O711*S711</f>
        <v/>
      </c>
      <c r="W711" s="16" t="inlineStr">
        <is>
          <t>nur Abholung</t>
        </is>
      </c>
      <c r="X711" s="16" t="inlineStr">
        <is>
          <t>F-868</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 Beschreibung nach Word vom 21.10.2026. Preis ok 23.10.; Spielzeug geht erst im November online (Nutzerin 23.10.).</t>
        </is>
      </c>
    </row>
    <row r="712" ht="98.8" customHeight="1">
      <c r="A712" s="16" t="n"/>
      <c r="B712" s="16" t="inlineStr">
        <is>
          <t>NU05-52</t>
        </is>
      </c>
      <c r="C712" s="16" t="inlineStr">
        <is>
          <t>NU05</t>
        </is>
      </c>
      <c r="D712" s="16" t="inlineStr">
        <is>
          <t>Treppenaufgang</t>
        </is>
      </c>
      <c r="E712" s="16" t="inlineStr">
        <is>
          <t>Kinderbücher Wald und Insekten, 5 Stück</t>
        </is>
      </c>
      <c r="F712" s="17" t="n">
        <v>1</v>
      </c>
      <c r="G712" s="18" t="inlineStr">
        <is>
          <t>Mein Taschenlampenbuch Wald sowie Insekten und Spinnen, Mein Insektenhotel, Regenwürmer und ein weiteres Buch.</t>
        </is>
      </c>
      <c r="H712" s="16" t="inlineStr">
        <is>
          <t>Spielzeug</t>
        </is>
      </c>
      <c r="I712" s="16" t="n"/>
      <c r="J712" s="16" t="inlineStr">
        <is>
          <t>C</t>
        </is>
      </c>
      <c r="K712" s="16" t="inlineStr">
        <is>
          <t>Konvolut</t>
        </is>
      </c>
      <c r="L712" s="19" t="n"/>
      <c r="M712" s="16" t="inlineStr">
        <is>
          <t>gut</t>
        </is>
      </c>
      <c r="N712" s="17" t="n"/>
      <c r="O712" s="20">
        <f>F712-IF(N712="",0,N712)</f>
        <v/>
      </c>
      <c r="P712" s="19" t="inlineStr">
        <is>
          <t>ja</t>
        </is>
      </c>
      <c r="Q712" s="19" t="n"/>
      <c r="R712" s="21" t="n"/>
      <c r="S712" s="21" t="n">
        <v>25</v>
      </c>
      <c r="T712" s="19" t="inlineStr">
        <is>
          <t>Fix</t>
        </is>
      </c>
      <c r="U712" s="19" t="inlineStr">
        <is>
          <t>ok</t>
        </is>
      </c>
      <c r="V712" s="22">
        <f>O712*S712</f>
        <v/>
      </c>
      <c r="W712" s="16" t="inlineStr">
        <is>
          <t>nur Abholung</t>
        </is>
      </c>
      <c r="X712" s="16" t="inlineStr">
        <is>
          <t>F-869</t>
        </is>
      </c>
      <c r="Y712" s="19" t="inlineStr">
        <is>
          <t>nein</t>
        </is>
      </c>
      <c r="Z712" s="19" t="inlineStr">
        <is>
          <t>verfügbar</t>
        </is>
      </c>
      <c r="AA712" s="19" t="n"/>
      <c r="AB712" s="19" t="n"/>
      <c r="AC712" s="19" t="n"/>
      <c r="AD712" s="19" t="n"/>
      <c r="AE712" s="21" t="n"/>
      <c r="AF712" s="22">
        <f>IF(N712="","",N712*AE712)</f>
        <v/>
      </c>
      <c r="AG712" s="19" t="n"/>
      <c r="AH712" s="19" t="n"/>
      <c r="AI712" s="19" t="n"/>
      <c r="AJ712" s="19" t="n"/>
      <c r="AK712" s="19" t="n"/>
      <c r="AL712" s="19" t="n"/>
      <c r="AM712" s="18" t="n"/>
      <c r="AN712" s="23" t="inlineStr">
        <is>
          <t>Neu aus Fotos vom 21.10.2026. Preis geschätzt. Beschreibung nach Word vom 21.10.2026. Preis ok 23.10.; Spielzeug geht erst im November online (Nutzerin 23.10.).</t>
        </is>
      </c>
    </row>
    <row r="713" ht="98.8" customHeight="1">
      <c r="A713" s="16" t="n"/>
      <c r="B713" s="16" t="inlineStr">
        <is>
          <t>NE05-19</t>
        </is>
      </c>
      <c r="C713" s="16" t="inlineStr">
        <is>
          <t>NE05</t>
        </is>
      </c>
      <c r="D713" s="16" t="inlineStr">
        <is>
          <t>Speisesaal</t>
        </is>
      </c>
      <c r="E713" s="16" t="inlineStr">
        <is>
          <t>Stokke Steps Baby Set schwarz</t>
        </is>
      </c>
      <c r="F713" s="17" t="n">
        <v>4</v>
      </c>
      <c r="G713" s="18" t="inlineStr">
        <is>
          <t>Babyaufsatz mit Gurt für den Stokke Steps Hochstuhl, schwarz.</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1" t="n">
        <v>20</v>
      </c>
      <c r="T713" s="19" t="inlineStr">
        <is>
          <t>Fix</t>
        </is>
      </c>
      <c r="U713" s="19" t="inlineStr">
        <is>
          <t>ok</t>
        </is>
      </c>
      <c r="V713" s="22">
        <f>O713*S713</f>
        <v/>
      </c>
      <c r="W713" s="16" t="inlineStr">
        <is>
          <t>nur Abholung</t>
        </is>
      </c>
      <c r="X713" s="16" t="inlineStr">
        <is>
          <t>F-837</t>
        </is>
      </c>
      <c r="Y713" s="19" t="inlineStr">
        <is>
          <t>ja</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4 Stück, Preis je Stück.</t>
        </is>
      </c>
      <c r="AN713" s="23" t="inlineStr">
        <is>
          <t>Neu aus Fotos vom 21.10.2026. Preis geschätzt.</t>
        </is>
      </c>
    </row>
    <row r="714" ht="98.8" customHeight="1">
      <c r="A714" s="16" t="n"/>
      <c r="B714" s="16" t="inlineStr">
        <is>
          <t>NE05-20</t>
        </is>
      </c>
      <c r="C714" s="16" t="inlineStr">
        <is>
          <t>NE05</t>
        </is>
      </c>
      <c r="D714" s="16" t="inlineStr">
        <is>
          <t>Speisesaal</t>
        </is>
      </c>
      <c r="E714" s="16" t="inlineStr">
        <is>
          <t>Stokke Steps Baby Set weiß</t>
        </is>
      </c>
      <c r="F714" s="17" t="n">
        <v>2</v>
      </c>
      <c r="G714" s="18" t="inlineStr">
        <is>
          <t>Babyaufsatz mit Gurt für den Stokke Steps Hochstuhl, weiß.</t>
        </is>
      </c>
      <c r="H714" s="16" t="inlineStr">
        <is>
          <t>Kita-Ausstattung</t>
        </is>
      </c>
      <c r="I714" s="16" t="n"/>
      <c r="J714" s="16" t="inlineStr">
        <is>
          <t>C</t>
        </is>
      </c>
      <c r="K714" s="16" t="inlineStr">
        <is>
          <t>Stück</t>
        </is>
      </c>
      <c r="L714" s="19" t="n"/>
      <c r="M714" s="16" t="inlineStr">
        <is>
          <t>gebraucht</t>
        </is>
      </c>
      <c r="N714" s="17" t="n"/>
      <c r="O714" s="20">
        <f>F714-IF(N714="",0,N714)</f>
        <v/>
      </c>
      <c r="P714" s="19" t="inlineStr">
        <is>
          <t>ja</t>
        </is>
      </c>
      <c r="Q714" s="19" t="n"/>
      <c r="R714" s="21" t="n"/>
      <c r="S714" s="21" t="n">
        <v>20</v>
      </c>
      <c r="T714" s="19" t="inlineStr">
        <is>
          <t>Fix</t>
        </is>
      </c>
      <c r="U714" s="19" t="inlineStr">
        <is>
          <t>ok</t>
        </is>
      </c>
      <c r="V714" s="22">
        <f>O714*S714</f>
        <v/>
      </c>
      <c r="W714" s="16" t="inlineStr">
        <is>
          <t>nur Abholung</t>
        </is>
      </c>
      <c r="X714" s="16" t="inlineStr">
        <is>
          <t>F-838</t>
        </is>
      </c>
      <c r="Y714" s="19" t="inlineStr">
        <is>
          <t>ja</t>
        </is>
      </c>
      <c r="Z714" s="19" t="inlineStr">
        <is>
          <t>verfügbar</t>
        </is>
      </c>
      <c r="AA714" s="19" t="inlineStr">
        <is>
          <t>Stokke</t>
        </is>
      </c>
      <c r="AB714" s="19" t="n"/>
      <c r="AC714" s="19" t="n"/>
      <c r="AD714" s="19" t="n"/>
      <c r="AE714" s="21" t="n"/>
      <c r="AF714" s="22">
        <f>IF(N714="","",N714*AE714)</f>
        <v/>
      </c>
      <c r="AG714" s="19" t="n"/>
      <c r="AH714" s="19" t="n"/>
      <c r="AI714" s="19" t="n"/>
      <c r="AJ714" s="19" t="n"/>
      <c r="AK714" s="19" t="n"/>
      <c r="AL714" s="19" t="n"/>
      <c r="AM714" s="18" t="inlineStr">
        <is>
          <t>2 Stück, Preis je Stück.</t>
        </is>
      </c>
      <c r="AN714" s="23" t="inlineStr">
        <is>
          <t>Neu aus Fotos vom 21.10.2026. Preis geschätzt.</t>
        </is>
      </c>
    </row>
    <row r="715" ht="98.8" customHeight="1">
      <c r="A715" s="16" t="n"/>
      <c r="B715" s="16" t="inlineStr">
        <is>
          <t>NU07-09</t>
        </is>
      </c>
      <c r="C715" s="16" t="inlineStr">
        <is>
          <t>NU07</t>
        </is>
      </c>
      <c r="D715" s="16" t="inlineStr">
        <is>
          <t>Gruppenraum</t>
        </is>
      </c>
      <c r="E715" s="16" t="inlineStr">
        <is>
          <t>Betonmischer Kunststoff, gelb</t>
        </is>
      </c>
      <c r="F715" s="17" t="n">
        <v>1</v>
      </c>
      <c r="G715" s="18" t="inlineStr">
        <is>
          <t>Spielzeug-Betonmischer aus Kunststoff.</t>
        </is>
      </c>
      <c r="H715" s="16" t="inlineStr">
        <is>
          <t>Spielzeug</t>
        </is>
      </c>
      <c r="I715" s="16" t="n"/>
      <c r="J715" s="16" t="inlineStr">
        <is>
          <t>C</t>
        </is>
      </c>
      <c r="K715" s="16" t="inlineStr">
        <is>
          <t>Stück</t>
        </is>
      </c>
      <c r="L715" s="19" t="inlineStr">
        <is>
          <t>ca. 38 cm lang, 27 cm hoch</t>
        </is>
      </c>
      <c r="M715" s="16" t="inlineStr">
        <is>
          <t>gut</t>
        </is>
      </c>
      <c r="N715" s="17" t="n"/>
      <c r="O715" s="20">
        <f>F715-IF(N715="",0,N715)</f>
        <v/>
      </c>
      <c r="P715" s="19" t="inlineStr">
        <is>
          <t>ja</t>
        </is>
      </c>
      <c r="Q715" s="19" t="n"/>
      <c r="R715" s="21" t="n"/>
      <c r="S715" s="21" t="n">
        <v>8</v>
      </c>
      <c r="T715" s="19" t="inlineStr">
        <is>
          <t>Fix</t>
        </is>
      </c>
      <c r="U715" s="19" t="inlineStr">
        <is>
          <t>ok</t>
        </is>
      </c>
      <c r="V715" s="22">
        <f>O715*S715</f>
        <v/>
      </c>
      <c r="W715" s="16" t="inlineStr">
        <is>
          <t>nur Abholung</t>
        </is>
      </c>
      <c r="X715" s="16" t="inlineStr">
        <is>
          <t>F-842</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  Beschreibung nach Word vom 21.10.2026. Preis ok 23.10.; Spielzeug geht erst im November online (Nutzerin 23.10.).</t>
        </is>
      </c>
    </row>
    <row r="716" ht="98.8" customHeight="1">
      <c r="A716" s="16" t="n"/>
      <c r="B716" s="16" t="inlineStr">
        <is>
          <t>NU07-10</t>
        </is>
      </c>
      <c r="C716" s="16" t="inlineStr">
        <is>
          <t>NU07</t>
        </is>
      </c>
      <c r="D716" s="16" t="inlineStr">
        <is>
          <t>Gruppenraum</t>
        </is>
      </c>
      <c r="E716" s="16" t="inlineStr">
        <is>
          <t>Holz-Kipplaster</t>
        </is>
      </c>
      <c r="F716" s="17" t="n">
        <v>1</v>
      </c>
      <c r="G716" s="18" t="inlineStr">
        <is>
          <t>Kipplaster aus Holz mit roten Felgen.</t>
        </is>
      </c>
      <c r="H716" s="16" t="inlineStr">
        <is>
          <t>Spielzeug</t>
        </is>
      </c>
      <c r="I716" s="16" t="n"/>
      <c r="J716" s="16" t="inlineStr">
        <is>
          <t>C</t>
        </is>
      </c>
      <c r="K716" s="16" t="inlineStr">
        <is>
          <t>Stück</t>
        </is>
      </c>
      <c r="L716" s="19" t="inlineStr">
        <is>
          <t>ca. 26 cm lang, 17 cm hoch</t>
        </is>
      </c>
      <c r="M716" s="16" t="inlineStr">
        <is>
          <t>gebraucht</t>
        </is>
      </c>
      <c r="N716" s="17" t="n"/>
      <c r="O716" s="20">
        <f>F716-IF(N716="",0,N716)</f>
        <v/>
      </c>
      <c r="P716" s="19" t="inlineStr">
        <is>
          <t>ja</t>
        </is>
      </c>
      <c r="Q716" s="19" t="n"/>
      <c r="R716" s="21" t="n"/>
      <c r="S716" s="21" t="n">
        <v>12</v>
      </c>
      <c r="T716" s="19" t="inlineStr">
        <is>
          <t>Fix</t>
        </is>
      </c>
      <c r="U716" s="19" t="inlineStr">
        <is>
          <t>ok</t>
        </is>
      </c>
      <c r="V716" s="22">
        <f>O716*S716</f>
        <v/>
      </c>
      <c r="W716" s="16" t="inlineStr">
        <is>
          <t>nur Abholung</t>
        </is>
      </c>
      <c r="X716" s="16" t="inlineStr">
        <is>
          <t>F-846</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  Beschreibung nach Word vom 21.10.2026. Preis ok 23.10.; Spielzeug geht erst im November online (Nutzerin 23.10.).</t>
        </is>
      </c>
    </row>
    <row r="717" ht="98.8" customHeight="1">
      <c r="A717" s="16" t="n"/>
      <c r="B717" s="16" t="inlineStr">
        <is>
          <t>NU07-11</t>
        </is>
      </c>
      <c r="C717" s="16" t="inlineStr">
        <is>
          <t>NU07</t>
        </is>
      </c>
      <c r="D717" s="16" t="inlineStr">
        <is>
          <t>Gruppenraum</t>
        </is>
      </c>
      <c r="E717" s="16" t="inlineStr">
        <is>
          <t>Kipplaster Kunststoff, gelb</t>
        </is>
      </c>
      <c r="F717" s="17" t="n">
        <v>1</v>
      </c>
      <c r="G717" s="18" t="inlineStr">
        <is>
          <t>Spielzeug-Kipplaster aus Kunststoff.</t>
        </is>
      </c>
      <c r="H717" s="16" t="inlineStr">
        <is>
          <t>Spielzeug</t>
        </is>
      </c>
      <c r="I717" s="16" t="n"/>
      <c r="J717" s="16" t="inlineStr">
        <is>
          <t>C</t>
        </is>
      </c>
      <c r="K717" s="16" t="inlineStr">
        <is>
          <t>Stück</t>
        </is>
      </c>
      <c r="L717" s="19" t="inlineStr">
        <is>
          <t>ca. 35 cm lang, 23 cm hoch</t>
        </is>
      </c>
      <c r="M717" s="16" t="inlineStr">
        <is>
          <t>gut</t>
        </is>
      </c>
      <c r="N717" s="17" t="n"/>
      <c r="O717" s="20">
        <f>F717-IF(N717="",0,N717)</f>
        <v/>
      </c>
      <c r="P717" s="19" t="inlineStr">
        <is>
          <t>ja</t>
        </is>
      </c>
      <c r="Q717" s="19" t="n"/>
      <c r="R717" s="21" t="n"/>
      <c r="S717" s="21" t="n">
        <v>6</v>
      </c>
      <c r="T717" s="19" t="inlineStr">
        <is>
          <t>Fix</t>
        </is>
      </c>
      <c r="U717" s="19" t="inlineStr">
        <is>
          <t>ok</t>
        </is>
      </c>
      <c r="V717" s="22">
        <f>O717*S717</f>
        <v/>
      </c>
      <c r="W717" s="16" t="inlineStr">
        <is>
          <t>nur Abholung</t>
        </is>
      </c>
      <c r="X717" s="16" t="inlineStr">
        <is>
          <t>F-847</t>
        </is>
      </c>
      <c r="Y717" s="19" t="inlineStr">
        <is>
          <t>nein</t>
        </is>
      </c>
      <c r="Z717" s="19" t="inlineStr">
        <is>
          <t>verfügbar</t>
        </is>
      </c>
      <c r="AA717" s="19" t="n"/>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  Beschreibung nach Word vom 21.10.2026. Preis ok 23.10.; Spielzeug geht erst im November online (Nutzerin 23.10.).</t>
        </is>
      </c>
    </row>
    <row r="718" ht="98.8" customHeight="1">
      <c r="A718" s="16" t="n"/>
      <c r="B718" s="16" t="inlineStr">
        <is>
          <t>NU07-12</t>
        </is>
      </c>
      <c r="C718" s="16" t="inlineStr">
        <is>
          <t>NU07</t>
        </is>
      </c>
      <c r="D718" s="16" t="inlineStr">
        <is>
          <t>Gruppenraum</t>
        </is>
      </c>
      <c r="E718" s="16" t="inlineStr">
        <is>
          <t>Pintoy Holzbagger</t>
        </is>
      </c>
      <c r="F718" s="17" t="n">
        <v>1</v>
      </c>
      <c r="G718" s="18" t="inlineStr">
        <is>
          <t>Bagger aus Holz mit beweglichem Arm.</t>
        </is>
      </c>
      <c r="H718" s="16" t="inlineStr">
        <is>
          <t>Spielzeug</t>
        </is>
      </c>
      <c r="I718" s="16" t="n"/>
      <c r="J718" s="16" t="inlineStr">
        <is>
          <t>C</t>
        </is>
      </c>
      <c r="K718" s="16" t="inlineStr">
        <is>
          <t>Stück</t>
        </is>
      </c>
      <c r="L718" s="19" t="inlineStr">
        <is>
          <t>ca. 32 cm lang (mit Arm), 17 cm hoch</t>
        </is>
      </c>
      <c r="M718" s="16" t="inlineStr">
        <is>
          <t>gebraucht</t>
        </is>
      </c>
      <c r="N718" s="17" t="n"/>
      <c r="O718" s="20">
        <f>F718-IF(N718="",0,N718)</f>
        <v/>
      </c>
      <c r="P718" s="19" t="inlineStr">
        <is>
          <t>ja</t>
        </is>
      </c>
      <c r="Q718" s="19" t="n"/>
      <c r="R718" s="21" t="n"/>
      <c r="S718" s="21" t="n">
        <v>15</v>
      </c>
      <c r="T718" s="19" t="inlineStr">
        <is>
          <t>Fix</t>
        </is>
      </c>
      <c r="U718" s="19" t="inlineStr">
        <is>
          <t>ok</t>
        </is>
      </c>
      <c r="V718" s="22">
        <f>O718*S718</f>
        <v/>
      </c>
      <c r="W718" s="16" t="inlineStr">
        <is>
          <t>nur Abholung</t>
        </is>
      </c>
      <c r="X718" s="16" t="inlineStr">
        <is>
          <t>F-845</t>
        </is>
      </c>
      <c r="Y718" s="19" t="inlineStr">
        <is>
          <t>nein</t>
        </is>
      </c>
      <c r="Z718" s="19" t="inlineStr">
        <is>
          <t>verfügbar</t>
        </is>
      </c>
      <c r="AA718" s="19" t="inlineStr">
        <is>
          <t>Pintoy</t>
        </is>
      </c>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  Beschreibung nach Word vom 21.10.2026. Preis ok 23.10.; Spielzeug geht erst im November online (Nutzerin 23.10.).</t>
        </is>
      </c>
    </row>
    <row r="719" ht="98.8" customHeight="1">
      <c r="A719" s="16" t="n"/>
      <c r="B719" s="16" t="inlineStr">
        <is>
          <t>NU07-13</t>
        </is>
      </c>
      <c r="C719" s="16" t="inlineStr">
        <is>
          <t>NU07</t>
        </is>
      </c>
      <c r="D719" s="16" t="inlineStr">
        <is>
          <t>Gruppenraum</t>
        </is>
      </c>
      <c r="E719" s="16" t="inlineStr">
        <is>
          <t>Spielzeug-Planierraupe Caterpillar</t>
        </is>
      </c>
      <c r="F719" s="17" t="n">
        <v>1</v>
      </c>
      <c r="G719" s="18" t="inlineStr">
        <is>
          <t>Planierraupe aus Kunststoff mit Schild.</t>
        </is>
      </c>
      <c r="H719" s="16" t="inlineStr">
        <is>
          <t>Spielzeug</t>
        </is>
      </c>
      <c r="I719" s="16" t="n"/>
      <c r="J719" s="16" t="inlineStr">
        <is>
          <t>C</t>
        </is>
      </c>
      <c r="K719" s="16" t="inlineStr">
        <is>
          <t>Stück</t>
        </is>
      </c>
      <c r="L719" s="19" t="inlineStr">
        <is>
          <t>ca. 30 cm lang, 19 cm hoch</t>
        </is>
      </c>
      <c r="M719" s="16" t="inlineStr">
        <is>
          <t>gebraucht</t>
        </is>
      </c>
      <c r="N719" s="17" t="n"/>
      <c r="O719" s="20">
        <f>F719-IF(N719="",0,N719)</f>
        <v/>
      </c>
      <c r="P719" s="19" t="inlineStr">
        <is>
          <t>ja</t>
        </is>
      </c>
      <c r="Q719" s="19" t="n"/>
      <c r="R719" s="21" t="n"/>
      <c r="S719" s="21" t="n">
        <v>8</v>
      </c>
      <c r="T719" s="19" t="inlineStr">
        <is>
          <t>Fix</t>
        </is>
      </c>
      <c r="U719" s="19" t="inlineStr">
        <is>
          <t>ok</t>
        </is>
      </c>
      <c r="V719" s="22">
        <f>O719*S719</f>
        <v/>
      </c>
      <c r="W719" s="16" t="inlineStr">
        <is>
          <t>nur Abholung</t>
        </is>
      </c>
      <c r="X719" s="16" t="inlineStr">
        <is>
          <t>F-848</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n"/>
      <c r="AN719" s="23" t="inlineStr">
        <is>
          <t>Neu aus Fotos vom 21.10.2026. Preis geschätzt.  Beschreibung nach Word vom 21.10.2026. Preis ok 23.10.; Spielzeug geht erst im November online (Nutzerin 23.10.).</t>
        </is>
      </c>
    </row>
    <row r="720" ht="98.8" customHeight="1">
      <c r="A720" s="16" t="n"/>
      <c r="B720" s="16" t="inlineStr">
        <is>
          <t>NU07-14</t>
        </is>
      </c>
      <c r="C720" s="16" t="inlineStr">
        <is>
          <t>NU07</t>
        </is>
      </c>
      <c r="D720" s="16" t="inlineStr">
        <is>
          <t>Gruppenraum</t>
        </is>
      </c>
      <c r="E720" s="16" t="inlineStr">
        <is>
          <t>Lege- und Lernspiele ab 3 Jahren, 5 Stück</t>
        </is>
      </c>
      <c r="F720" s="17" t="n">
        <v>1</v>
      </c>
      <c r="G720" s="18" t="inlineStr">
        <is>
          <t>Fädelspaß, Wer passt zu wem?, Was kommt zuerst?, Mimik Memo (HABA), Was gehört zusammen?</t>
        </is>
      </c>
      <c r="H720" s="16" t="inlineStr">
        <is>
          <t>Spielzeug</t>
        </is>
      </c>
      <c r="I720" s="16" t="n"/>
      <c r="J720" s="16" t="inlineStr">
        <is>
          <t>C</t>
        </is>
      </c>
      <c r="K720" s="16" t="inlineStr">
        <is>
          <t>Konvolut</t>
        </is>
      </c>
      <c r="L720" s="19" t="n"/>
      <c r="M720" s="16" t="inlineStr">
        <is>
          <t>gut</t>
        </is>
      </c>
      <c r="N720" s="17" t="n"/>
      <c r="O720" s="20">
        <f>F720-IF(N720="",0,N720)</f>
        <v/>
      </c>
      <c r="P720" s="19" t="inlineStr">
        <is>
          <t>ja</t>
        </is>
      </c>
      <c r="Q720" s="19" t="n"/>
      <c r="R720" s="21" t="n"/>
      <c r="S720" s="21" t="n">
        <v>15</v>
      </c>
      <c r="T720" s="19" t="inlineStr">
        <is>
          <t>Fix</t>
        </is>
      </c>
      <c r="U720" s="19" t="inlineStr">
        <is>
          <t>ok</t>
        </is>
      </c>
      <c r="V720" s="22">
        <f>O720*S720</f>
        <v/>
      </c>
      <c r="W720" s="16" t="inlineStr">
        <is>
          <t>nur Abholung</t>
        </is>
      </c>
      <c r="X720" s="16" t="inlineStr">
        <is>
          <t>F-849</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  Beschreibung nach Word vom 21.10.2026. Preis ok 23.10.; Spielzeug geht erst im November online (Nutzerin 23.10.).</t>
        </is>
      </c>
    </row>
    <row r="721" ht="98.8" customHeight="1">
      <c r="A721" s="16" t="n"/>
      <c r="B721" s="16" t="inlineStr">
        <is>
          <t>NU07-15</t>
        </is>
      </c>
      <c r="C721" s="16" t="inlineStr">
        <is>
          <t>NU07</t>
        </is>
      </c>
      <c r="D721" s="16" t="inlineStr">
        <is>
          <t>Gruppenraum</t>
        </is>
      </c>
      <c r="E721" s="16" t="inlineStr">
        <is>
          <t>Kinderspiele ab 4 Jahren, 3 Stück</t>
        </is>
      </c>
      <c r="F721" s="17" t="n">
        <v>1</v>
      </c>
      <c r="G721" s="18" t="inlineStr">
        <is>
          <t>Ratz Fatz auf dem Bauernhof (HABA), Sicher zur Schule, Kinder memory (Ravensburger).</t>
        </is>
      </c>
      <c r="H721" s="16" t="inlineStr">
        <is>
          <t>Spielzeug</t>
        </is>
      </c>
      <c r="I721" s="16" t="n"/>
      <c r="J721" s="16" t="inlineStr">
        <is>
          <t>C</t>
        </is>
      </c>
      <c r="K721" s="16" t="inlineStr">
        <is>
          <t>Konvolut</t>
        </is>
      </c>
      <c r="L721" s="19" t="n"/>
      <c r="M721" s="16" t="inlineStr">
        <is>
          <t>gut</t>
        </is>
      </c>
      <c r="N721" s="17" t="n"/>
      <c r="O721" s="20">
        <f>F721-IF(N721="",0,N721)</f>
        <v/>
      </c>
      <c r="P721" s="19" t="inlineStr">
        <is>
          <t>ja</t>
        </is>
      </c>
      <c r="Q721" s="19" t="n"/>
      <c r="R721" s="21" t="n"/>
      <c r="S721" s="21" t="n">
        <v>12</v>
      </c>
      <c r="T721" s="19" t="inlineStr">
        <is>
          <t>Fix</t>
        </is>
      </c>
      <c r="U721" s="19" t="inlineStr">
        <is>
          <t>ok</t>
        </is>
      </c>
      <c r="V721" s="22">
        <f>O721*S721</f>
        <v/>
      </c>
      <c r="W721" s="16" t="inlineStr">
        <is>
          <t>nur Abholung</t>
        </is>
      </c>
      <c r="X721" s="16" t="inlineStr">
        <is>
          <t>F-850</t>
        </is>
      </c>
      <c r="Y721" s="19" t="inlineStr">
        <is>
          <t>nein</t>
        </is>
      </c>
      <c r="Z721" s="19" t="inlineStr">
        <is>
          <t>verfügbar</t>
        </is>
      </c>
      <c r="AA721" s="19" t="n"/>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  Beschreibung nach Word vom 21.10.2026. Preis ok 23.10.; Spielzeug geht erst im November online (Nutzerin 23.10.).</t>
        </is>
      </c>
    </row>
    <row r="722" ht="98.8" customHeight="1">
      <c r="A722" s="16" t="n"/>
      <c r="B722" s="16" t="inlineStr">
        <is>
          <t>NU07-16</t>
        </is>
      </c>
      <c r="C722" s="16" t="inlineStr">
        <is>
          <t>NU07</t>
        </is>
      </c>
      <c r="D722" s="16" t="inlineStr">
        <is>
          <t>Gruppenraum</t>
        </is>
      </c>
      <c r="E722" s="16" t="inlineStr">
        <is>
          <t>Kosmos Magic Zauberhut Junior</t>
        </is>
      </c>
      <c r="F722" s="17" t="n">
        <v>1</v>
      </c>
      <c r="G722" s="18" t="inlineStr">
        <is>
          <t>Zauberkasten für Kinder ab 6 Jahren.</t>
        </is>
      </c>
      <c r="H722" s="16" t="inlineStr">
        <is>
          <t>Spielzeug</t>
        </is>
      </c>
      <c r="I722" s="16" t="n"/>
      <c r="J722" s="16" t="inlineStr">
        <is>
          <t>C</t>
        </is>
      </c>
      <c r="K722" s="16" t="inlineStr">
        <is>
          <t>Stück</t>
        </is>
      </c>
      <c r="L722" s="19" t="n"/>
      <c r="M722" s="16" t="inlineStr">
        <is>
          <t>gut</t>
        </is>
      </c>
      <c r="N722" s="17" t="n"/>
      <c r="O722" s="20">
        <f>F722-IF(N722="",0,N722)</f>
        <v/>
      </c>
      <c r="P722" s="19" t="inlineStr">
        <is>
          <t>ja</t>
        </is>
      </c>
      <c r="Q722" s="19" t="n"/>
      <c r="R722" s="21" t="n"/>
      <c r="S722" s="21" t="n">
        <v>10</v>
      </c>
      <c r="T722" s="19" t="inlineStr">
        <is>
          <t>Fix</t>
        </is>
      </c>
      <c r="U722" s="19" t="inlineStr">
        <is>
          <t>ok</t>
        </is>
      </c>
      <c r="V722" s="22">
        <f>O722*S722</f>
        <v/>
      </c>
      <c r="W722" s="16" t="inlineStr">
        <is>
          <t>nur Abholung</t>
        </is>
      </c>
      <c r="X722" s="16" t="inlineStr">
        <is>
          <t>F-851</t>
        </is>
      </c>
      <c r="Y722" s="19" t="inlineStr">
        <is>
          <t>nein</t>
        </is>
      </c>
      <c r="Z722" s="19" t="inlineStr">
        <is>
          <t>verfügbar</t>
        </is>
      </c>
      <c r="AA722" s="19" t="inlineStr">
        <is>
          <t>Kosmos</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 Preis ok 23.10.; Spielzeug geht erst im November online (Nutzerin 23.10.).</t>
        </is>
      </c>
    </row>
    <row r="723" ht="98.8" customHeight="1">
      <c r="A723" s="16" t="n"/>
      <c r="B723" s="16" t="inlineStr">
        <is>
          <t>NU07-17</t>
        </is>
      </c>
      <c r="C723" s="16" t="inlineStr">
        <is>
          <t>NU07</t>
        </is>
      </c>
      <c r="D723" s="16" t="inlineStr">
        <is>
          <t>Gruppenraum</t>
        </is>
      </c>
      <c r="E723" s="16" t="inlineStr">
        <is>
          <t>HABA Feuerdrachen</t>
        </is>
      </c>
      <c r="F723" s="17" t="n">
        <v>1</v>
      </c>
      <c r="G723" s="18" t="inlineStr">
        <is>
          <t>Brettspiel, Kinderspiel des Jahres 2014 (Deutscher Spielepreis).</t>
        </is>
      </c>
      <c r="H723" s="16" t="inlineStr">
        <is>
          <t>Spielzeug</t>
        </is>
      </c>
      <c r="I723" s="16" t="n"/>
      <c r="J723" s="16" t="inlineStr">
        <is>
          <t>C</t>
        </is>
      </c>
      <c r="K723" s="16" t="inlineStr">
        <is>
          <t>Stück</t>
        </is>
      </c>
      <c r="L723" s="19" t="n"/>
      <c r="M723" s="16" t="inlineStr">
        <is>
          <t>gut</t>
        </is>
      </c>
      <c r="N723" s="17" t="n"/>
      <c r="O723" s="20">
        <f>F723-IF(N723="",0,N723)</f>
        <v/>
      </c>
      <c r="P723" s="19" t="inlineStr">
        <is>
          <t>ja</t>
        </is>
      </c>
      <c r="Q723" s="19" t="n"/>
      <c r="R723" s="21" t="n"/>
      <c r="S723" s="21" t="n">
        <v>10</v>
      </c>
      <c r="T723" s="19" t="inlineStr">
        <is>
          <t>Fix</t>
        </is>
      </c>
      <c r="U723" s="19" t="inlineStr">
        <is>
          <t>ok</t>
        </is>
      </c>
      <c r="V723" s="22">
        <f>O723*S723</f>
        <v/>
      </c>
      <c r="W723" s="16" t="inlineStr">
        <is>
          <t>nur Abholung</t>
        </is>
      </c>
      <c r="X723" s="16" t="inlineStr">
        <is>
          <t>F-852</t>
        </is>
      </c>
      <c r="Y723" s="19" t="inlineStr">
        <is>
          <t>nein</t>
        </is>
      </c>
      <c r="Z723" s="19" t="inlineStr">
        <is>
          <t>verfügbar</t>
        </is>
      </c>
      <c r="AA723" s="19" t="inlineStr">
        <is>
          <t>HABA</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 Preis ok 23.10.; Spielzeug geht erst im November online (Nutzerin 23.10.).</t>
        </is>
      </c>
    </row>
    <row r="724" ht="98.8" customHeight="1">
      <c r="A724" s="16" t="n"/>
      <c r="B724" s="16" t="inlineStr">
        <is>
          <t>NU07-18</t>
        </is>
      </c>
      <c r="C724" s="16" t="inlineStr">
        <is>
          <t>NU07</t>
        </is>
      </c>
      <c r="D724" s="16" t="inlineStr">
        <is>
          <t>Gruppenraum</t>
        </is>
      </c>
      <c r="E724" s="16" t="inlineStr">
        <is>
          <t>Twister</t>
        </is>
      </c>
      <c r="F724" s="17" t="n">
        <v>1</v>
      </c>
      <c r="G724" s="18" t="inlineStr">
        <is>
          <t>Bewegungsspiel von Hasbro.</t>
        </is>
      </c>
      <c r="H724" s="16" t="inlineStr">
        <is>
          <t>Spielzeug</t>
        </is>
      </c>
      <c r="I724" s="16" t="n"/>
      <c r="J724" s="16" t="inlineStr">
        <is>
          <t>C</t>
        </is>
      </c>
      <c r="K724" s="16" t="inlineStr">
        <is>
          <t>Stück</t>
        </is>
      </c>
      <c r="L724" s="19" t="n"/>
      <c r="M724" s="16" t="inlineStr">
        <is>
          <t>gebraucht</t>
        </is>
      </c>
      <c r="N724" s="17" t="n"/>
      <c r="O724" s="20">
        <f>F724-IF(N724="",0,N724)</f>
        <v/>
      </c>
      <c r="P724" s="19" t="inlineStr">
        <is>
          <t>ja</t>
        </is>
      </c>
      <c r="Q724" s="19" t="n"/>
      <c r="R724" s="21" t="n"/>
      <c r="S724" s="21" t="n">
        <v>8</v>
      </c>
      <c r="T724" s="19" t="inlineStr">
        <is>
          <t>Fix</t>
        </is>
      </c>
      <c r="U724" s="19" t="inlineStr">
        <is>
          <t>ok</t>
        </is>
      </c>
      <c r="V724" s="22">
        <f>O724*S724</f>
        <v/>
      </c>
      <c r="W724" s="16" t="inlineStr">
        <is>
          <t>nur Abholung</t>
        </is>
      </c>
      <c r="X724" s="16" t="inlineStr">
        <is>
          <t>F-853</t>
        </is>
      </c>
      <c r="Y724" s="19" t="inlineStr">
        <is>
          <t>nein</t>
        </is>
      </c>
      <c r="Z724" s="19" t="inlineStr">
        <is>
          <t>verfügbar</t>
        </is>
      </c>
      <c r="AA724" s="19" t="inlineStr">
        <is>
          <t>Hasbro</t>
        </is>
      </c>
      <c r="AB724" s="19" t="n"/>
      <c r="AC724" s="19" t="n"/>
      <c r="AD724" s="19" t="n"/>
      <c r="AE724" s="21" t="n"/>
      <c r="AF724" s="22">
        <f>IF(N724="","",N724*AE724)</f>
        <v/>
      </c>
      <c r="AG724" s="19" t="n"/>
      <c r="AH724" s="19" t="n"/>
      <c r="AI724" s="19" t="n"/>
      <c r="AJ724" s="19" t="n"/>
      <c r="AK724" s="19" t="n"/>
      <c r="AL724" s="19" t="n"/>
      <c r="AM724" s="18" t="inlineStr">
        <is>
          <t>Vollständigkeit nicht geprüft.</t>
        </is>
      </c>
      <c r="AN724" s="23" t="inlineStr">
        <is>
          <t>Neu aus Fotos vom 21.10.2026. Preis geschätzt. Preis ok 23.10.; Spielzeug geht erst im November online (Nutzerin 23.10.).</t>
        </is>
      </c>
    </row>
    <row r="725" ht="98.8" customHeight="1">
      <c r="A725" s="16" t="n"/>
      <c r="B725" s="16" t="inlineStr">
        <is>
          <t>NU05-38</t>
        </is>
      </c>
      <c r="C725" s="16" t="inlineStr">
        <is>
          <t>NU05</t>
        </is>
      </c>
      <c r="D725" s="16" t="inlineStr">
        <is>
          <t>Treppenaufgang</t>
        </is>
      </c>
      <c r="E725" s="16" t="inlineStr">
        <is>
          <t>IKEA Aufbewahrungseinsatz weiß, 50 × 20 cm, 11 Stück</t>
        </is>
      </c>
      <c r="F725" s="17" t="n">
        <v>13</v>
      </c>
      <c r="G725" s="18" t="inlineStr">
        <is>
          <t>Weißer Schubladen Einsatz bzw. Schale von IKEA , Artikelnummer 401.772.28, ca. 50 × 20 cm.</t>
        </is>
      </c>
      <c r="H725" s="16" t="inlineStr">
        <is>
          <t>Kita-Ausstattung</t>
        </is>
      </c>
      <c r="I725" s="16" t="n"/>
      <c r="J725" s="16" t="inlineStr">
        <is>
          <t>C</t>
        </is>
      </c>
      <c r="K725" s="16" t="inlineStr">
        <is>
          <t>Stück</t>
        </is>
      </c>
      <c r="L725" s="19" t="inlineStr">
        <is>
          <t>ca. 50 x 20 cm</t>
        </is>
      </c>
      <c r="M725" s="16" t="inlineStr">
        <is>
          <t>gut</t>
        </is>
      </c>
      <c r="N725" s="17" t="n"/>
      <c r="O725" s="20">
        <f>F725-IF(N725="",0,N725)</f>
        <v/>
      </c>
      <c r="P725" s="19" t="inlineStr">
        <is>
          <t>ja</t>
        </is>
      </c>
      <c r="Q725" s="19" t="n"/>
      <c r="R725" s="21" t="n"/>
      <c r="S725" s="21" t="n">
        <v>3</v>
      </c>
      <c r="T725" s="19" t="inlineStr">
        <is>
          <t>Fix</t>
        </is>
      </c>
      <c r="U725" s="19" t="inlineStr">
        <is>
          <t>ok</t>
        </is>
      </c>
      <c r="V725" s="22">
        <f>O725*S725</f>
        <v/>
      </c>
      <c r="W725" s="16" t="inlineStr">
        <is>
          <t>nur Abholung</t>
        </is>
      </c>
      <c r="X725" s="16" t="inlineStr">
        <is>
          <t>F-840</t>
        </is>
      </c>
      <c r="Y725" s="19" t="inlineStr">
        <is>
          <t>ja</t>
        </is>
      </c>
      <c r="Z725" s="19" t="inlineStr">
        <is>
          <t>verfügbar</t>
        </is>
      </c>
      <c r="AA725" s="19" t="inlineStr">
        <is>
          <t>IKEA</t>
        </is>
      </c>
      <c r="AB725" s="19" t="n"/>
      <c r="AC725" s="19" t="n"/>
      <c r="AD725" s="19" t="n"/>
      <c r="AE725" s="21" t="n"/>
      <c r="AF725" s="22">
        <f>IF(N725="","",N725*AE725)</f>
        <v/>
      </c>
      <c r="AG725" s="19" t="n"/>
      <c r="AH725" s="19" t="n"/>
      <c r="AI725" s="19" t="n"/>
      <c r="AJ725" s="19" t="n"/>
      <c r="AK725" s="19" t="n"/>
      <c r="AL725" s="19" t="n"/>
      <c r="AM725" s="18" t="inlineStr">
        <is>
          <t>11 Stück, Preis je Stück. Das Foto zeigt einen davon.</t>
        </is>
      </c>
      <c r="AN725" s="23" t="inlineStr">
        <is>
          <t>Neu aus Fotos vom 21.10.2026. Preis geschätzt. Post-it unleserlich, Nummer laut Nutzerin. Beschreibung nach Word vom 21.10.2026. Menge 11 (Nutzerin 22.10.).</t>
        </is>
      </c>
    </row>
    <row r="726" ht="98.8" customHeight="1">
      <c r="A726" s="16" t="n"/>
      <c r="B726" s="16" t="inlineStr">
        <is>
          <t>NU05-46A</t>
        </is>
      </c>
      <c r="C726" s="16" t="inlineStr">
        <is>
          <t>NU05</t>
        </is>
      </c>
      <c r="D726" s="16" t="inlineStr">
        <is>
          <t>Treppenaufgang</t>
        </is>
      </c>
      <c r="E726" s="16" t="inlineStr">
        <is>
          <t>Montessori geometrische Körper mit Buch „Boooox“</t>
        </is>
      </c>
      <c r="F726" s="17" t="n">
        <v>1</v>
      </c>
      <c r="G726" s="18" t="inlineStr">
        <is>
          <t>Montessori-Spiel geometrische Körper aus Holz im Korb mit Anleitung, dazu das Buch „Boooox“ (Katsu Kimura’s Works).</t>
        </is>
      </c>
      <c r="H726" s="16" t="inlineStr">
        <is>
          <t>Spielzeug</t>
        </is>
      </c>
      <c r="I726" s="16" t="n"/>
      <c r="J726" s="16" t="inlineStr">
        <is>
          <t>C</t>
        </is>
      </c>
      <c r="K726" s="16" t="inlineStr">
        <is>
          <t>Set</t>
        </is>
      </c>
      <c r="L726" s="19" t="n"/>
      <c r="M726" s="16" t="inlineStr">
        <is>
          <t>gebraucht</t>
        </is>
      </c>
      <c r="N726" s="17" t="n"/>
      <c r="O726" s="20">
        <f>F726-IF(N726="",0,N726)</f>
        <v/>
      </c>
      <c r="P726" s="19" t="inlineStr">
        <is>
          <t>ja</t>
        </is>
      </c>
      <c r="Q726" s="19" t="n"/>
      <c r="R726" s="21" t="n"/>
      <c r="S726" s="21" t="n">
        <v>15</v>
      </c>
      <c r="T726" s="19" t="inlineStr">
        <is>
          <t>Fix</t>
        </is>
      </c>
      <c r="U726" s="19" t="inlineStr">
        <is>
          <t>ok</t>
        </is>
      </c>
      <c r="V726" s="22">
        <f>O726*S726</f>
        <v/>
      </c>
      <c r="W726" s="16" t="inlineStr">
        <is>
          <t>nur Abholung</t>
        </is>
      </c>
      <c r="X726" s="16" t="inlineStr">
        <is>
          <t>F-863</t>
        </is>
      </c>
      <c r="Y726" s="19" t="inlineStr">
        <is>
          <t>nein</t>
        </is>
      </c>
      <c r="Z726" s="19" t="inlineStr">
        <is>
          <t>verfügbar</t>
        </is>
      </c>
      <c r="AA726" s="19" t="n"/>
      <c r="AB726" s="19" t="n"/>
      <c r="AC726" s="19" t="n"/>
      <c r="AD726" s="19" t="n"/>
      <c r="AE726" s="21" t="n"/>
      <c r="AF726" s="22">
        <f>IF(N726="","",N726*AE726)</f>
        <v/>
      </c>
      <c r="AG726" s="19" t="n"/>
      <c r="AH726" s="19" t="n"/>
      <c r="AI726" s="19" t="n"/>
      <c r="AJ726" s="19" t="n"/>
      <c r="AK726" s="19" t="n"/>
      <c r="AL726" s="19" t="n"/>
      <c r="AM726" s="18" t="n"/>
      <c r="AN726" s="23" t="inlineStr">
        <is>
          <t>Neu aus Fotos vom 21.10.2026. Preis geschätzt. Nummer 46A vergeben, weil NU05-46 (Holzbuchstaben) schon so beschriftet ist. Beschreibung nach Word vom 21.10.2026. Preis ok 23.10.; Spielzeug geht erst im November online (Nutzerin 23.10.).</t>
        </is>
      </c>
    </row>
    <row r="727" ht="98.8" customHeight="1">
      <c r="A727" s="16" t="n"/>
      <c r="B727" s="16" t="inlineStr">
        <is>
          <t>NU07-14A</t>
        </is>
      </c>
      <c r="C727" s="16" t="inlineStr">
        <is>
          <t>NU07</t>
        </is>
      </c>
      <c r="D727" s="16" t="inlineStr">
        <is>
          <t>Gruppenraum</t>
        </is>
      </c>
      <c r="E727" s="16" t="inlineStr">
        <is>
          <t>PlanToys Holz-Kipplaster</t>
        </is>
      </c>
      <c r="F727" s="17" t="n">
        <v>1</v>
      </c>
      <c r="G727" s="18" t="inlineStr">
        <is>
          <t>Kipplaster aus Holz mit Gummireifen, Marke PlanToys (Prägung).</t>
        </is>
      </c>
      <c r="H727" s="16" t="inlineStr">
        <is>
          <t>Spielzeug</t>
        </is>
      </c>
      <c r="I727" s="16" t="n"/>
      <c r="J727" s="16" t="inlineStr">
        <is>
          <t>C</t>
        </is>
      </c>
      <c r="K727" s="16" t="inlineStr">
        <is>
          <t>Stück</t>
        </is>
      </c>
      <c r="L727" s="19" t="inlineStr">
        <is>
          <t>ca. 30 cm lang, 19 cm hoch</t>
        </is>
      </c>
      <c r="M727" s="16" t="inlineStr">
        <is>
          <t>gut</t>
        </is>
      </c>
      <c r="N727" s="17" t="n"/>
      <c r="O727" s="20">
        <f>F727-IF(N727="",0,N727)</f>
        <v/>
      </c>
      <c r="P727" s="19" t="inlineStr">
        <is>
          <t>ja</t>
        </is>
      </c>
      <c r="Q727" s="19" t="n"/>
      <c r="R727" s="21" t="n"/>
      <c r="S727" s="21" t="n">
        <v>15</v>
      </c>
      <c r="T727" s="19" t="inlineStr">
        <is>
          <t>Fix</t>
        </is>
      </c>
      <c r="U727" s="19" t="inlineStr">
        <is>
          <t>ok</t>
        </is>
      </c>
      <c r="V727" s="22">
        <f>O727*S727</f>
        <v/>
      </c>
      <c r="W727" s="16" t="inlineStr">
        <is>
          <t>nur Abholung</t>
        </is>
      </c>
      <c r="X727" s="16" t="inlineStr">
        <is>
          <t>F-843</t>
        </is>
      </c>
      <c r="Y727" s="19" t="inlineStr">
        <is>
          <t>nein</t>
        </is>
      </c>
      <c r="Z727" s="19" t="inlineStr">
        <is>
          <t>verfügbar</t>
        </is>
      </c>
      <c r="AA727" s="19" t="inlineStr">
        <is>
          <t>PlanToys</t>
        </is>
      </c>
      <c r="AB727" s="19" t="n"/>
      <c r="AC727" s="19" t="n"/>
      <c r="AD727" s="19" t="n"/>
      <c r="AE727" s="21" t="n"/>
      <c r="AF727" s="22">
        <f>IF(N727="","",N727*AE727)</f>
        <v/>
      </c>
      <c r="AG727" s="19" t="n"/>
      <c r="AH727" s="19" t="n"/>
      <c r="AI727" s="19" t="n"/>
      <c r="AJ727" s="19" t="n"/>
      <c r="AK727" s="19" t="n"/>
      <c r="AL727" s="19" t="n"/>
      <c r="AM727" s="18" t="inlineStr">
        <is>
          <t>Das zweite Foto zeigt die Prägung.</t>
        </is>
      </c>
      <c r="AN727" s="23" t="inlineStr">
        <is>
          <t>Neu aus Fotos vom 21.10.2026. Preis geschätzt. Weitere Ansicht F-844. Post-it „07-14“ doppelt, daher 14A (Nutzerin 21.10.).  Beschreibung nach Word vom 21.10.2026. Preis ok 23.10.; Spielzeug geht erst im November online (Nutzerin 23.10.).</t>
        </is>
      </c>
    </row>
    <row r="728" ht="98.8" customHeight="1">
      <c r="A728" s="16" t="n"/>
      <c r="B728" s="16" t="inlineStr">
        <is>
          <t>NE01-27</t>
        </is>
      </c>
      <c r="C728" s="16" t="inlineStr">
        <is>
          <t>NE01</t>
        </is>
      </c>
      <c r="D728" s="16" t="inlineStr">
        <is>
          <t>Flur</t>
        </is>
      </c>
      <c r="E728" s="16" t="inlineStr">
        <is>
          <t>Toniebox rot</t>
        </is>
      </c>
      <c r="F728" s="17" t="n">
        <v>1</v>
      </c>
      <c r="G728" s="18" t="inlineStr">
        <is>
          <t>Toniebox in Rot, ohne Figuren.</t>
        </is>
      </c>
      <c r="H728" s="16" t="inlineStr">
        <is>
          <t>Spielzeug</t>
        </is>
      </c>
      <c r="I728" s="16" t="n"/>
      <c r="J728" s="16" t="inlineStr">
        <is>
          <t>C</t>
        </is>
      </c>
      <c r="K728" s="16" t="inlineStr">
        <is>
          <t>Set</t>
        </is>
      </c>
      <c r="L728" s="19" t="n"/>
      <c r="M728" s="16" t="inlineStr">
        <is>
          <t>gut</t>
        </is>
      </c>
      <c r="N728" s="17" t="n"/>
      <c r="O728" s="20">
        <f>F728-IF(N728="",0,N728)</f>
        <v/>
      </c>
      <c r="P728" s="19" t="inlineStr">
        <is>
          <t>ja</t>
        </is>
      </c>
      <c r="Q728" s="19" t="n"/>
      <c r="R728" s="21" t="n"/>
      <c r="S728" s="21" t="n">
        <v>35</v>
      </c>
      <c r="T728" s="19" t="inlineStr">
        <is>
          <t>Fix</t>
        </is>
      </c>
      <c r="U728" s="19" t="inlineStr">
        <is>
          <t>ok</t>
        </is>
      </c>
      <c r="V728" s="22">
        <f>O728*S728</f>
        <v/>
      </c>
      <c r="W728" s="16" t="inlineStr">
        <is>
          <t>nur Abholung</t>
        </is>
      </c>
      <c r="X728" s="16" t="inlineStr">
        <is>
          <t>F-872</t>
        </is>
      </c>
      <c r="Y728" s="19" t="inlineStr">
        <is>
          <t>nein</t>
        </is>
      </c>
      <c r="Z728" s="19" t="inlineStr">
        <is>
          <t>verfügbar</t>
        </is>
      </c>
      <c r="AA728" s="19" t="inlineStr">
        <is>
          <t>Tonies</t>
        </is>
      </c>
      <c r="AB728" s="19" t="n"/>
      <c r="AC728" s="19" t="n"/>
      <c r="AD728" s="19" t="n"/>
      <c r="AE728" s="21" t="n"/>
      <c r="AF728" s="22">
        <f>IF(N728="","",N728*AE728)</f>
        <v/>
      </c>
      <c r="AG728" s="19" t="n"/>
      <c r="AH728" s="19" t="n"/>
      <c r="AI728" s="19" t="n"/>
      <c r="AJ728" s="19" t="n"/>
      <c r="AK728" s="19" t="n"/>
      <c r="AL728" s="19" t="n"/>
      <c r="AM728" s="18" t="inlineStr">
        <is>
          <t>Ohne Figuren und ohne Wandregal. Die Figuren gibt es einzeln.</t>
        </is>
      </c>
      <c r="AN728" s="23" t="inlineStr">
        <is>
          <t>Neu aus Fotos vom 22.10.2026 (Chat-Bilder). Preis geschätzt.  Gruppenfoto F-819 nicht mehr verwendet. Preis ok 23.10.; Spielzeug geht erst im November online (Nutzerin 23.10.).</t>
        </is>
      </c>
    </row>
    <row r="729" ht="98.8" customHeight="1">
      <c r="A729" s="16" t="n"/>
      <c r="B729" s="16" t="inlineStr">
        <is>
          <t>NE01-28</t>
        </is>
      </c>
      <c r="C729" s="16" t="inlineStr">
        <is>
          <t>NE01</t>
        </is>
      </c>
      <c r="D729" s="16" t="inlineStr">
        <is>
          <t>Flur</t>
        </is>
      </c>
      <c r="E729" s="16" t="inlineStr">
        <is>
          <t>Toniebox schwarz, Deckel „Die drei ???“</t>
        </is>
      </c>
      <c r="F729" s="17" t="n">
        <v>1</v>
      </c>
      <c r="G729" s="18" t="inlineStr">
        <is>
          <t>Toniebox in Schwarz mit Deckel im Design „Die drei ???“, ohne Figuren.</t>
        </is>
      </c>
      <c r="H729" s="16" t="inlineStr">
        <is>
          <t>Spielzeug</t>
        </is>
      </c>
      <c r="I729" s="16" t="n"/>
      <c r="J729" s="16" t="inlineStr">
        <is>
          <t>C</t>
        </is>
      </c>
      <c r="K729" s="16" t="inlineStr">
        <is>
          <t>Set</t>
        </is>
      </c>
      <c r="L729" s="19" t="n"/>
      <c r="M729" s="16" t="inlineStr">
        <is>
          <t>gut</t>
        </is>
      </c>
      <c r="N729" s="17" t="n"/>
      <c r="O729" s="20">
        <f>F729-IF(N729="",0,N729)</f>
        <v/>
      </c>
      <c r="P729" s="19" t="inlineStr">
        <is>
          <t>ja</t>
        </is>
      </c>
      <c r="Q729" s="19" t="n"/>
      <c r="R729" s="21" t="n"/>
      <c r="S729" s="21" t="n">
        <v>35</v>
      </c>
      <c r="T729" s="19" t="inlineStr">
        <is>
          <t>Fix</t>
        </is>
      </c>
      <c r="U729" s="19" t="inlineStr">
        <is>
          <t>ok</t>
        </is>
      </c>
      <c r="V729" s="22">
        <f>O729*S729</f>
        <v/>
      </c>
      <c r="W729" s="16" t="inlineStr">
        <is>
          <t>nur Abholung</t>
        </is>
      </c>
      <c r="X729" s="16" t="inlineStr">
        <is>
          <t>F-873</t>
        </is>
      </c>
      <c r="Y729" s="19" t="inlineStr">
        <is>
          <t>nein</t>
        </is>
      </c>
      <c r="Z729" s="19" t="inlineStr">
        <is>
          <t>verfügbar</t>
        </is>
      </c>
      <c r="AA729" s="19" t="inlineStr">
        <is>
          <t>Tonies</t>
        </is>
      </c>
      <c r="AB729" s="19" t="n"/>
      <c r="AC729" s="19" t="n"/>
      <c r="AD729" s="19" t="n"/>
      <c r="AE729" s="21" t="n"/>
      <c r="AF729" s="22">
        <f>IF(N729="","",N729*AE729)</f>
        <v/>
      </c>
      <c r="AG729" s="19" t="n"/>
      <c r="AH729" s="19" t="n"/>
      <c r="AI729" s="19" t="n"/>
      <c r="AJ729" s="19" t="n"/>
      <c r="AK729" s="19" t="n"/>
      <c r="AL729" s="19" t="n"/>
      <c r="AM729" s="18" t="inlineStr">
        <is>
          <t>Ohne Figuren und ohne Wandregal. Die Figuren gibt es einzeln.</t>
        </is>
      </c>
      <c r="AN729" s="23" t="inlineStr">
        <is>
          <t>Neu aus Fotos vom 22.10.2026 (Chat-Bilder). Preis geschätzt.  Gruppenfoto F-820 nicht mehr verwendet. Preis ok 23.10.; Spielzeug geht erst im November online (Nutzerin 23.10.).</t>
        </is>
      </c>
    </row>
    <row r="730" ht="98.8" customHeight="1">
      <c r="A730" s="16" t="n"/>
      <c r="B730" s="16" t="inlineStr">
        <is>
          <t>NE01-29</t>
        </is>
      </c>
      <c r="C730" s="16" t="inlineStr">
        <is>
          <t>NE01</t>
        </is>
      </c>
      <c r="D730" s="16" t="inlineStr">
        <is>
          <t>Flur</t>
        </is>
      </c>
      <c r="E730" s="16" t="inlineStr">
        <is>
          <t>Tonie-Figur Bär mit Mikrofon und Union-Jack-Shirt</t>
        </is>
      </c>
      <c r="F730" s="17" t="n">
        <v>2</v>
      </c>
      <c r="G730" s="18" t="inlineStr">
        <is>
          <t>Tonie-Hörfigur: Bär mit Mikrofon und T-Shirt mit britischer Flagge.</t>
        </is>
      </c>
      <c r="H730" s="16" t="inlineStr">
        <is>
          <t>Spielzeug</t>
        </is>
      </c>
      <c r="I730" s="16" t="n"/>
      <c r="J730" s="16" t="inlineStr">
        <is>
          <t>C</t>
        </is>
      </c>
      <c r="K730" s="16" t="inlineStr">
        <is>
          <t>Stück</t>
        </is>
      </c>
      <c r="L730" s="19" t="n"/>
      <c r="M730" s="16" t="inlineStr">
        <is>
          <t>gut</t>
        </is>
      </c>
      <c r="N730" s="17" t="n"/>
      <c r="O730" s="20">
        <f>F730-IF(N730="",0,N730)</f>
        <v/>
      </c>
      <c r="P730" s="19" t="inlineStr">
        <is>
          <t>ja</t>
        </is>
      </c>
      <c r="Q730" s="19" t="n"/>
      <c r="R730" s="21" t="n"/>
      <c r="S730" s="21" t="n">
        <v>8</v>
      </c>
      <c r="T730" s="19" t="inlineStr">
        <is>
          <t>Fix</t>
        </is>
      </c>
      <c r="U730" s="19" t="inlineStr">
        <is>
          <t>ok</t>
        </is>
      </c>
      <c r="V730" s="22">
        <f>O730*S730</f>
        <v/>
      </c>
      <c r="W730" s="16" t="inlineStr">
        <is>
          <t>nur Abholung</t>
        </is>
      </c>
      <c r="X730" s="16" t="inlineStr">
        <is>
          <t>F-874</t>
        </is>
      </c>
      <c r="Y730" s="19" t="inlineStr">
        <is>
          <t>nein</t>
        </is>
      </c>
      <c r="Z730" s="19" t="inlineStr">
        <is>
          <t>verfügbar</t>
        </is>
      </c>
      <c r="AA730" s="19" t="inlineStr">
        <is>
          <t>Tonies</t>
        </is>
      </c>
      <c r="AB730" s="19" t="n"/>
      <c r="AC730" s="19" t="n"/>
      <c r="AD730" s="19" t="n"/>
      <c r="AE730" s="21" t="n"/>
      <c r="AF730" s="22">
        <f>IF(N730="","",N730*AE730)</f>
        <v/>
      </c>
      <c r="AG730" s="19" t="n"/>
      <c r="AH730" s="19" t="n"/>
      <c r="AI730" s="19" t="n"/>
      <c r="AJ730" s="19" t="n"/>
      <c r="AK730" s="19" t="n"/>
      <c r="AL730" s="19" t="n"/>
      <c r="AM730" s="18" t="inlineStr">
        <is>
          <t>2 Stück, Preis je Figur.</t>
        </is>
      </c>
      <c r="AN730" s="23" t="inlineStr">
        <is>
          <t>Neu aus Fotos vom 22.10.2026 (Chat-Bilder). Preis geschätzt.  Titel der Figur bitte bestätigen. Preis ok 23.10.; Spielzeug geht erst im November online (Nutzerin 23.10.).</t>
        </is>
      </c>
    </row>
    <row r="731" ht="98.8" customHeight="1">
      <c r="A731" s="16" t="n"/>
      <c r="B731" s="16" t="inlineStr">
        <is>
          <t>NE01-30</t>
        </is>
      </c>
      <c r="C731" s="16" t="inlineStr">
        <is>
          <t>NE01</t>
        </is>
      </c>
      <c r="D731" s="16" t="inlineStr">
        <is>
          <t>Flur</t>
        </is>
      </c>
      <c r="E731" s="16" t="inlineStr">
        <is>
          <t>Tonie-Figur rote Katze mit kleiner schwarzer Katze</t>
        </is>
      </c>
      <c r="F731" s="17" t="n">
        <v>1</v>
      </c>
      <c r="G731" s="18" t="inlineStr">
        <is>
          <t>Tonie-Hörfigur: rote Katze mit Sternen und kleiner schwarzer Katze mit Mond.</t>
        </is>
      </c>
      <c r="H731" s="16" t="inlineStr">
        <is>
          <t>Spielzeug</t>
        </is>
      </c>
      <c r="I731" s="16" t="n"/>
      <c r="J731" s="16" t="inlineStr">
        <is>
          <t>C</t>
        </is>
      </c>
      <c r="K731" s="16" t="inlineStr">
        <is>
          <t>Stück</t>
        </is>
      </c>
      <c r="L731" s="19" t="n"/>
      <c r="M731" s="16" t="inlineStr">
        <is>
          <t>gut</t>
        </is>
      </c>
      <c r="N731" s="17" t="n"/>
      <c r="O731" s="20">
        <f>F731-IF(N731="",0,N731)</f>
        <v/>
      </c>
      <c r="P731" s="19" t="inlineStr">
        <is>
          <t>ja</t>
        </is>
      </c>
      <c r="Q731" s="19" t="n"/>
      <c r="R731" s="21" t="n"/>
      <c r="S731" s="21" t="n">
        <v>8</v>
      </c>
      <c r="T731" s="19" t="inlineStr">
        <is>
          <t>Fix</t>
        </is>
      </c>
      <c r="U731" s="19" t="inlineStr">
        <is>
          <t>ok</t>
        </is>
      </c>
      <c r="V731" s="22">
        <f>O731*S731</f>
        <v/>
      </c>
      <c r="W731" s="16" t="inlineStr">
        <is>
          <t>nur Abholung</t>
        </is>
      </c>
      <c r="X731" s="16" t="inlineStr">
        <is>
          <t>F-875</t>
        </is>
      </c>
      <c r="Y731" s="19" t="inlineStr">
        <is>
          <t>nein</t>
        </is>
      </c>
      <c r="Z731" s="19" t="inlineStr">
        <is>
          <t>verfügbar</t>
        </is>
      </c>
      <c r="AA731" s="19" t="inlineStr">
        <is>
          <t>Tonies</t>
        </is>
      </c>
      <c r="AB731" s="19" t="n"/>
      <c r="AC731" s="19" t="n"/>
      <c r="AD731" s="19" t="n"/>
      <c r="AE731" s="21" t="n"/>
      <c r="AF731" s="22">
        <f>IF(N731="","",N731*AE731)</f>
        <v/>
      </c>
      <c r="AG731" s="19" t="n"/>
      <c r="AH731" s="19" t="n"/>
      <c r="AI731" s="19" t="n"/>
      <c r="AJ731" s="19" t="n"/>
      <c r="AK731" s="19" t="n"/>
      <c r="AL731" s="19" t="n"/>
      <c r="AM731" s="18" t="n"/>
      <c r="AN731" s="23" t="inlineStr">
        <is>
          <t>Neu aus Fotos vom 22.10.2026 (Chat-Bilder). Preis geschätzt.  Titel der Figur bitte bestätigen. Preis ok 23.10.; Spielzeug geht erst im November online (Nutzerin 23.10.).</t>
        </is>
      </c>
    </row>
    <row r="732" ht="98.8" customHeight="1">
      <c r="A732" s="16" t="n"/>
      <c r="B732" s="16" t="inlineStr">
        <is>
          <t>NE01-31</t>
        </is>
      </c>
      <c r="C732" s="16" t="inlineStr">
        <is>
          <t>NE01</t>
        </is>
      </c>
      <c r="D732" s="16" t="inlineStr">
        <is>
          <t>Flur</t>
        </is>
      </c>
      <c r="E732" s="16" t="inlineStr">
        <is>
          <t>Tonie-Figur Mädchen mit Teekanne</t>
        </is>
      </c>
      <c r="F732" s="17" t="n">
        <v>1</v>
      </c>
      <c r="G732" s="18" t="inlineStr">
        <is>
          <t>Tonie-Hörfigur: Mädchen mit roten Haaren, gelbem Pullover und gepunkteter Teekanne.</t>
        </is>
      </c>
      <c r="H732" s="16" t="inlineStr">
        <is>
          <t>Spielzeug</t>
        </is>
      </c>
      <c r="I732" s="16" t="n"/>
      <c r="J732" s="16" t="inlineStr">
        <is>
          <t>C</t>
        </is>
      </c>
      <c r="K732" s="16" t="inlineStr">
        <is>
          <t>Stück</t>
        </is>
      </c>
      <c r="L732" s="19" t="n"/>
      <c r="M732" s="16" t="inlineStr">
        <is>
          <t>gut</t>
        </is>
      </c>
      <c r="N732" s="17" t="n"/>
      <c r="O732" s="20">
        <f>F732-IF(N732="",0,N732)</f>
        <v/>
      </c>
      <c r="P732" s="19" t="inlineStr">
        <is>
          <t>ja</t>
        </is>
      </c>
      <c r="Q732" s="19" t="n"/>
      <c r="R732" s="21" t="n"/>
      <c r="S732" s="21" t="n">
        <v>8</v>
      </c>
      <c r="T732" s="19" t="inlineStr">
        <is>
          <t>Fix</t>
        </is>
      </c>
      <c r="U732" s="19" t="inlineStr">
        <is>
          <t>ok</t>
        </is>
      </c>
      <c r="V732" s="22">
        <f>O732*S732</f>
        <v/>
      </c>
      <c r="W732" s="16" t="inlineStr">
        <is>
          <t>nur Abholung</t>
        </is>
      </c>
      <c r="X732" s="16" t="inlineStr">
        <is>
          <t>F-871</t>
        </is>
      </c>
      <c r="Y732" s="19" t="inlineStr">
        <is>
          <t>nein</t>
        </is>
      </c>
      <c r="Z732" s="19" t="inlineStr">
        <is>
          <t>verfügbar</t>
        </is>
      </c>
      <c r="AA732" s="19" t="inlineStr">
        <is>
          <t>Tonies</t>
        </is>
      </c>
      <c r="AB732" s="19" t="n"/>
      <c r="AC732" s="19" t="n"/>
      <c r="AD732" s="19" t="n"/>
      <c r="AE732" s="21" t="n"/>
      <c r="AF732" s="22">
        <f>IF(N732="","",N732*AE732)</f>
        <v/>
      </c>
      <c r="AG732" s="19" t="n"/>
      <c r="AH732" s="19" t="n"/>
      <c r="AI732" s="19" t="n"/>
      <c r="AJ732" s="19" t="n"/>
      <c r="AK732" s="19" t="n"/>
      <c r="AL732" s="19" t="n"/>
      <c r="AM732" s="18" t="n"/>
      <c r="AN732" s="23" t="inlineStr">
        <is>
          <t>Neu aus Fotos vom 22.10.2026 (Chat-Bilder). Preis geschätzt.  Titel der Figur bitte bestätigen. Preis ok 23.10.; Spielzeug geht erst im November online (Nutzerin 23.10.).</t>
        </is>
      </c>
    </row>
    <row r="733" ht="98.8" customHeight="1">
      <c r="A733" s="16" t="n"/>
      <c r="B733" s="16" t="inlineStr">
        <is>
          <t>NE01-32</t>
        </is>
      </c>
      <c r="C733" s="16" t="inlineStr">
        <is>
          <t>NE01</t>
        </is>
      </c>
      <c r="D733" s="16" t="inlineStr">
        <is>
          <t>Flur</t>
        </is>
      </c>
      <c r="E733" s="16" t="inlineStr">
        <is>
          <t>Kreativ-Tonie grau</t>
        </is>
      </c>
      <c r="F733" s="17" t="n">
        <v>2</v>
      </c>
      <c r="G733" s="18" t="inlineStr">
        <is>
          <t>Kreativ-Tonie in Grau zum selbst Bespielen.</t>
        </is>
      </c>
      <c r="H733" s="16" t="inlineStr">
        <is>
          <t>Spielzeug</t>
        </is>
      </c>
      <c r="I733" s="16" t="n"/>
      <c r="J733" s="16" t="inlineStr">
        <is>
          <t>C</t>
        </is>
      </c>
      <c r="K733" s="16" t="inlineStr">
        <is>
          <t>Stück</t>
        </is>
      </c>
      <c r="L733" s="19" t="n"/>
      <c r="M733" s="16" t="inlineStr">
        <is>
          <t>gut</t>
        </is>
      </c>
      <c r="N733" s="17" t="n"/>
      <c r="O733" s="20">
        <f>F733-IF(N733="",0,N733)</f>
        <v/>
      </c>
      <c r="P733" s="19" t="inlineStr">
        <is>
          <t>ja</t>
        </is>
      </c>
      <c r="Q733" s="19" t="n"/>
      <c r="R733" s="21" t="n"/>
      <c r="S733" s="21" t="n">
        <v>6</v>
      </c>
      <c r="T733" s="19" t="inlineStr">
        <is>
          <t>Fix</t>
        </is>
      </c>
      <c r="U733" s="19" t="inlineStr">
        <is>
          <t>ok</t>
        </is>
      </c>
      <c r="V733" s="22">
        <f>O733*S733</f>
        <v/>
      </c>
      <c r="W733" s="16" t="inlineStr">
        <is>
          <t>nur Abholung</t>
        </is>
      </c>
      <c r="X733" s="16" t="inlineStr">
        <is>
          <t>F-877</t>
        </is>
      </c>
      <c r="Y733" s="19" t="inlineStr">
        <is>
          <t>nein</t>
        </is>
      </c>
      <c r="Z733" s="19" t="inlineStr">
        <is>
          <t>verfügbar</t>
        </is>
      </c>
      <c r="AA733" s="19" t="inlineStr">
        <is>
          <t>Tonies</t>
        </is>
      </c>
      <c r="AB733" s="19" t="n"/>
      <c r="AC733" s="19" t="n"/>
      <c r="AD733" s="19" t="n"/>
      <c r="AE733" s="21" t="n"/>
      <c r="AF733" s="22">
        <f>IF(N733="","",N733*AE733)</f>
        <v/>
      </c>
      <c r="AG733" s="19" t="n"/>
      <c r="AH733" s="19" t="n"/>
      <c r="AI733" s="19" t="n"/>
      <c r="AJ733" s="19" t="n"/>
      <c r="AK733" s="19" t="n"/>
      <c r="AL733" s="19" t="n"/>
      <c r="AM733" s="18" t="inlineStr">
        <is>
          <t>2 Stück, Preis je Figur.</t>
        </is>
      </c>
      <c r="AN733" s="23" t="inlineStr">
        <is>
          <t>Neu aus Fotos vom 22.10.2026 (Chat-Bilder). Preis geschätzt.  Titel der Figur bitte bestätigen. Preis ok 23.10.; Spielzeug geht erst im November online (Nutzerin 23.10.).</t>
        </is>
      </c>
    </row>
    <row r="734" ht="98.8" customHeight="1">
      <c r="A734" s="16" t="n"/>
      <c r="B734" s="16" t="inlineStr">
        <is>
          <t>NE01-33</t>
        </is>
      </c>
      <c r="C734" s="16" t="inlineStr">
        <is>
          <t>NE01</t>
        </is>
      </c>
      <c r="D734" s="16" t="inlineStr">
        <is>
          <t>Flur</t>
        </is>
      </c>
      <c r="E734" s="16" t="inlineStr">
        <is>
          <t>Kreativ-Tonie rot</t>
        </is>
      </c>
      <c r="F734" s="17" t="n">
        <v>1</v>
      </c>
      <c r="G734" s="18" t="inlineStr">
        <is>
          <t>Kreativ-Tonie in Rot mit Stern zum selbst Bespielen.</t>
        </is>
      </c>
      <c r="H734" s="16" t="inlineStr">
        <is>
          <t>Spielzeug</t>
        </is>
      </c>
      <c r="I734" s="16" t="n"/>
      <c r="J734" s="16" t="inlineStr">
        <is>
          <t>C</t>
        </is>
      </c>
      <c r="K734" s="16" t="inlineStr">
        <is>
          <t>Stück</t>
        </is>
      </c>
      <c r="L734" s="19" t="n"/>
      <c r="M734" s="16" t="inlineStr">
        <is>
          <t>gut</t>
        </is>
      </c>
      <c r="N734" s="17" t="n"/>
      <c r="O734" s="20">
        <f>F734-IF(N734="",0,N734)</f>
        <v/>
      </c>
      <c r="P734" s="19" t="inlineStr">
        <is>
          <t>ja</t>
        </is>
      </c>
      <c r="Q734" s="19" t="n"/>
      <c r="R734" s="21" t="n"/>
      <c r="S734" s="21" t="n">
        <v>6</v>
      </c>
      <c r="T734" s="19" t="inlineStr">
        <is>
          <t>Fix</t>
        </is>
      </c>
      <c r="U734" s="19" t="inlineStr">
        <is>
          <t>ok</t>
        </is>
      </c>
      <c r="V734" s="22">
        <f>O734*S734</f>
        <v/>
      </c>
      <c r="W734" s="16" t="inlineStr">
        <is>
          <t>nur Abholung</t>
        </is>
      </c>
      <c r="X734" s="16" t="inlineStr">
        <is>
          <t>F-880</t>
        </is>
      </c>
      <c r="Y734" s="19" t="inlineStr">
        <is>
          <t>nein</t>
        </is>
      </c>
      <c r="Z734" s="19" t="inlineStr">
        <is>
          <t>verfügbar</t>
        </is>
      </c>
      <c r="AA734" s="19" t="inlineStr">
        <is>
          <t>Tonies</t>
        </is>
      </c>
      <c r="AB734" s="19" t="n"/>
      <c r="AC734" s="19" t="n"/>
      <c r="AD734" s="19" t="n"/>
      <c r="AE734" s="21" t="n"/>
      <c r="AF734" s="22">
        <f>IF(N734="","",N734*AE734)</f>
        <v/>
      </c>
      <c r="AG734" s="19" t="n"/>
      <c r="AH734" s="19" t="n"/>
      <c r="AI734" s="19" t="n"/>
      <c r="AJ734" s="19" t="n"/>
      <c r="AK734" s="19" t="n"/>
      <c r="AL734" s="19" t="n"/>
      <c r="AM734" s="18" t="n"/>
      <c r="AN734" s="23" t="inlineStr">
        <is>
          <t>Neu aus Fotos vom 22.10.2026 (Chat-Bilder). Preis geschätzt.  Titel der Figur bitte bestätigen. Preis ok 23.10.; Spielzeug geht erst im November online (Nutzerin 23.10.).</t>
        </is>
      </c>
    </row>
    <row r="735" ht="98.8" customHeight="1">
      <c r="A735" s="16" t="n"/>
      <c r="B735" s="16" t="inlineStr">
        <is>
          <t>NE01-34</t>
        </is>
      </c>
      <c r="C735" s="16" t="inlineStr">
        <is>
          <t>NE01</t>
        </is>
      </c>
      <c r="D735" s="16" t="inlineStr">
        <is>
          <t>Flur</t>
        </is>
      </c>
      <c r="E735" s="16" t="inlineStr">
        <is>
          <t>Tonie-Figur Teddy im Koffer</t>
        </is>
      </c>
      <c r="F735" s="17" t="n">
        <v>1</v>
      </c>
      <c r="G735" s="18" t="inlineStr">
        <is>
          <t>Tonie-Hörfigur: orangefarbener Teddy mit Schleife in einem roten Koffer.</t>
        </is>
      </c>
      <c r="H735" s="16" t="inlineStr">
        <is>
          <t>Spielzeug</t>
        </is>
      </c>
      <c r="I735" s="16" t="n"/>
      <c r="J735" s="16" t="inlineStr">
        <is>
          <t>C</t>
        </is>
      </c>
      <c r="K735" s="16" t="inlineStr">
        <is>
          <t>Stück</t>
        </is>
      </c>
      <c r="L735" s="19" t="n"/>
      <c r="M735" s="16" t="inlineStr">
        <is>
          <t>gut</t>
        </is>
      </c>
      <c r="N735" s="17" t="n"/>
      <c r="O735" s="20">
        <f>F735-IF(N735="",0,N735)</f>
        <v/>
      </c>
      <c r="P735" s="19" t="inlineStr">
        <is>
          <t>ja</t>
        </is>
      </c>
      <c r="Q735" s="19" t="n"/>
      <c r="R735" s="21" t="n"/>
      <c r="S735" s="21" t="n">
        <v>8</v>
      </c>
      <c r="T735" s="19" t="inlineStr">
        <is>
          <t>Fix</t>
        </is>
      </c>
      <c r="U735" s="19" t="inlineStr">
        <is>
          <t>ok</t>
        </is>
      </c>
      <c r="V735" s="22">
        <f>O735*S735</f>
        <v/>
      </c>
      <c r="W735" s="16" t="inlineStr">
        <is>
          <t>nur Abholung</t>
        </is>
      </c>
      <c r="X735" s="16" t="inlineStr">
        <is>
          <t>F-878</t>
        </is>
      </c>
      <c r="Y735" s="19" t="inlineStr">
        <is>
          <t>nein</t>
        </is>
      </c>
      <c r="Z735" s="19" t="inlineStr">
        <is>
          <t>verfügbar</t>
        </is>
      </c>
      <c r="AA735" s="19" t="inlineStr">
        <is>
          <t>Tonies</t>
        </is>
      </c>
      <c r="AB735" s="19" t="n"/>
      <c r="AC735" s="19" t="n"/>
      <c r="AD735" s="19" t="n"/>
      <c r="AE735" s="21" t="n"/>
      <c r="AF735" s="22">
        <f>IF(N735="","",N735*AE735)</f>
        <v/>
      </c>
      <c r="AG735" s="19" t="n"/>
      <c r="AH735" s="19" t="n"/>
      <c r="AI735" s="19" t="n"/>
      <c r="AJ735" s="19" t="n"/>
      <c r="AK735" s="19" t="n"/>
      <c r="AL735" s="19" t="n"/>
      <c r="AM735" s="18" t="n"/>
      <c r="AN735" s="23" t="inlineStr">
        <is>
          <t>Neu aus Fotos vom 22.10.2026 (Chat-Bilder). Preis geschätzt.  Titel der Figur bitte bestätigen. Preis ok 23.10.; Spielzeug geht erst im November online (Nutzerin 23.10.).</t>
        </is>
      </c>
    </row>
    <row r="736" ht="98.8" customHeight="1">
      <c r="A736" s="16" t="n"/>
      <c r="B736" s="16" t="inlineStr">
        <is>
          <t>NE01-35</t>
        </is>
      </c>
      <c r="C736" s="16" t="inlineStr">
        <is>
          <t>NE01</t>
        </is>
      </c>
      <c r="D736" s="16" t="inlineStr">
        <is>
          <t>Flur</t>
        </is>
      </c>
      <c r="E736" s="16" t="inlineStr">
        <is>
          <t>Tonie-Figur Kind im Zebra-Kostüm mit Trompete</t>
        </is>
      </c>
      <c r="F736" s="17" t="n">
        <v>1</v>
      </c>
      <c r="G736" s="18" t="inlineStr">
        <is>
          <t>Tonie-Hörfigur: Kind im gestreiften Zebra-Kostüm mit Trompete auf einem Koffer.</t>
        </is>
      </c>
      <c r="H736" s="16" t="inlineStr">
        <is>
          <t>Spielzeug</t>
        </is>
      </c>
      <c r="I736" s="16" t="n"/>
      <c r="J736" s="16" t="inlineStr">
        <is>
          <t>C</t>
        </is>
      </c>
      <c r="K736" s="16" t="inlineStr">
        <is>
          <t>Stück</t>
        </is>
      </c>
      <c r="L736" s="19" t="n"/>
      <c r="M736" s="16" t="inlineStr">
        <is>
          <t>gut</t>
        </is>
      </c>
      <c r="N736" s="17" t="n"/>
      <c r="O736" s="20">
        <f>F736-IF(N736="",0,N736)</f>
        <v/>
      </c>
      <c r="P736" s="19" t="inlineStr">
        <is>
          <t>ja</t>
        </is>
      </c>
      <c r="Q736" s="19" t="n"/>
      <c r="R736" s="21" t="n"/>
      <c r="S736" s="21" t="n">
        <v>8</v>
      </c>
      <c r="T736" s="19" t="inlineStr">
        <is>
          <t>Fix</t>
        </is>
      </c>
      <c r="U736" s="19" t="inlineStr">
        <is>
          <t>ok</t>
        </is>
      </c>
      <c r="V736" s="22">
        <f>O736*S736</f>
        <v/>
      </c>
      <c r="W736" s="16" t="inlineStr">
        <is>
          <t>nur Abholung</t>
        </is>
      </c>
      <c r="X736" s="16" t="inlineStr">
        <is>
          <t>F-879</t>
        </is>
      </c>
      <c r="Y736" s="19" t="inlineStr">
        <is>
          <t>nein</t>
        </is>
      </c>
      <c r="Z736" s="19" t="inlineStr">
        <is>
          <t>verfügbar</t>
        </is>
      </c>
      <c r="AA736" s="19" t="inlineStr">
        <is>
          <t>Tonies</t>
        </is>
      </c>
      <c r="AB736" s="19" t="n"/>
      <c r="AC736" s="19" t="n"/>
      <c r="AD736" s="19" t="n"/>
      <c r="AE736" s="21" t="n"/>
      <c r="AF736" s="22">
        <f>IF(N736="","",N736*AE736)</f>
        <v/>
      </c>
      <c r="AG736" s="19" t="n"/>
      <c r="AH736" s="19" t="n"/>
      <c r="AI736" s="19" t="n"/>
      <c r="AJ736" s="19" t="n"/>
      <c r="AK736" s="19" t="n"/>
      <c r="AL736" s="19" t="n"/>
      <c r="AM736" s="18" t="n"/>
      <c r="AN736" s="23" t="inlineStr">
        <is>
          <t>Neu aus Fotos vom 22.10.2026 (Chat-Bilder). Preis geschätzt.  Titel der Figur bitte bestätigen. Preis ok 23.10.; Spielzeug geht erst im November online (Nutzerin 23.10.).</t>
        </is>
      </c>
    </row>
    <row r="737" ht="98.8" customHeight="1">
      <c r="A737" s="16" t="n"/>
      <c r="B737" s="16" t="inlineStr">
        <is>
          <t>NE01-36</t>
        </is>
      </c>
      <c r="C737" s="16" t="inlineStr">
        <is>
          <t>NE01</t>
        </is>
      </c>
      <c r="D737" s="16" t="inlineStr">
        <is>
          <t>Flur</t>
        </is>
      </c>
      <c r="E737" s="16" t="inlineStr">
        <is>
          <t>Tonie-Figur Kiwi auf Verstärker</t>
        </is>
      </c>
      <c r="F737" s="17" t="n">
        <v>1</v>
      </c>
      <c r="G737" s="18" t="inlineStr">
        <is>
          <t>Tonie-Hörfigur: Kiwi-Vogel mit Strickpullover auf einem Gitarrenverstärker.</t>
        </is>
      </c>
      <c r="H737" s="16" t="inlineStr">
        <is>
          <t>Spielzeug</t>
        </is>
      </c>
      <c r="I737" s="16" t="n"/>
      <c r="J737" s="16" t="inlineStr">
        <is>
          <t>C</t>
        </is>
      </c>
      <c r="K737" s="16" t="inlineStr">
        <is>
          <t>Stück</t>
        </is>
      </c>
      <c r="L737" s="19" t="n"/>
      <c r="M737" s="16" t="inlineStr">
        <is>
          <t>gut</t>
        </is>
      </c>
      <c r="N737" s="17" t="n"/>
      <c r="O737" s="20">
        <f>F737-IF(N737="",0,N737)</f>
        <v/>
      </c>
      <c r="P737" s="19" t="inlineStr">
        <is>
          <t>ja</t>
        </is>
      </c>
      <c r="Q737" s="19" t="n"/>
      <c r="R737" s="21" t="n"/>
      <c r="S737" s="21" t="n">
        <v>8</v>
      </c>
      <c r="T737" s="19" t="inlineStr">
        <is>
          <t>Fix</t>
        </is>
      </c>
      <c r="U737" s="19" t="inlineStr">
        <is>
          <t>ok</t>
        </is>
      </c>
      <c r="V737" s="22">
        <f>O737*S737</f>
        <v/>
      </c>
      <c r="W737" s="16" t="inlineStr">
        <is>
          <t>nur Abholung</t>
        </is>
      </c>
      <c r="X737" s="16" t="inlineStr">
        <is>
          <t>F-876</t>
        </is>
      </c>
      <c r="Y737" s="19" t="inlineStr">
        <is>
          <t>nein</t>
        </is>
      </c>
      <c r="Z737" s="19" t="inlineStr">
        <is>
          <t>verfügbar</t>
        </is>
      </c>
      <c r="AA737" s="19" t="inlineStr">
        <is>
          <t>Tonies</t>
        </is>
      </c>
      <c r="AB737" s="19" t="n"/>
      <c r="AC737" s="19" t="n"/>
      <c r="AD737" s="19" t="n"/>
      <c r="AE737" s="21" t="n"/>
      <c r="AF737" s="22">
        <f>IF(N737="","",N737*AE737)</f>
        <v/>
      </c>
      <c r="AG737" s="19" t="n"/>
      <c r="AH737" s="19" t="n"/>
      <c r="AI737" s="19" t="n"/>
      <c r="AJ737" s="19" t="n"/>
      <c r="AK737" s="19" t="n"/>
      <c r="AL737" s="19" t="n"/>
      <c r="AM737" s="18" t="n"/>
      <c r="AN737" s="23" t="inlineStr">
        <is>
          <t>Neu aus Fotos vom 22.10.2026 (Chat-Bilder). Preis geschätzt.  Titel der Figur bitte bestätigen. Preis ok 23.10.; Spielzeug geht erst im November online (Nutzerin 23.10.).</t>
        </is>
      </c>
    </row>
    <row r="738" ht="98.8" customHeight="1">
      <c r="A738" s="16" t="n"/>
      <c r="B738" s="16" t="inlineStr">
        <is>
          <t>NE01-37</t>
        </is>
      </c>
      <c r="C738" s="16" t="inlineStr">
        <is>
          <t>NE01</t>
        </is>
      </c>
      <c r="D738" s="16" t="inlineStr">
        <is>
          <t>Flur</t>
        </is>
      </c>
      <c r="E738" s="16" t="inlineStr">
        <is>
          <t>Tonie-Figur Roboter mit rotem Koffer</t>
        </is>
      </c>
      <c r="F738" s="17" t="n">
        <v>1</v>
      </c>
      <c r="G738" s="18" t="inlineStr">
        <is>
          <t>Tonie-Hörfigur: hellblauer Roboter mit gelben Augen und rotem Koffer.</t>
        </is>
      </c>
      <c r="H738" s="16" t="inlineStr">
        <is>
          <t>Spielzeug</t>
        </is>
      </c>
      <c r="I738" s="16" t="n"/>
      <c r="J738" s="16" t="inlineStr">
        <is>
          <t>C</t>
        </is>
      </c>
      <c r="K738" s="16" t="inlineStr">
        <is>
          <t>Stück</t>
        </is>
      </c>
      <c r="L738" s="19" t="n"/>
      <c r="M738" s="16" t="inlineStr">
        <is>
          <t>gebraucht</t>
        </is>
      </c>
      <c r="N738" s="17" t="n"/>
      <c r="O738" s="20">
        <f>F738-IF(N738="",0,N738)</f>
        <v/>
      </c>
      <c r="P738" s="19" t="inlineStr">
        <is>
          <t>ja</t>
        </is>
      </c>
      <c r="Q738" s="19" t="n"/>
      <c r="R738" s="21" t="n"/>
      <c r="S738" s="21" t="n">
        <v>8</v>
      </c>
      <c r="T738" s="19" t="inlineStr">
        <is>
          <t>Fix</t>
        </is>
      </c>
      <c r="U738" s="19" t="inlineStr">
        <is>
          <t>ok</t>
        </is>
      </c>
      <c r="V738" s="22">
        <f>O738*S738</f>
        <v/>
      </c>
      <c r="W738" s="16" t="inlineStr">
        <is>
          <t>nur Abholung</t>
        </is>
      </c>
      <c r="X738" s="16" t="inlineStr">
        <is>
          <t>F-882</t>
        </is>
      </c>
      <c r="Y738" s="19" t="inlineStr">
        <is>
          <t>nein</t>
        </is>
      </c>
      <c r="Z738" s="19" t="inlineStr">
        <is>
          <t>verfügbar</t>
        </is>
      </c>
      <c r="AA738" s="19" t="inlineStr">
        <is>
          <t>Tonies</t>
        </is>
      </c>
      <c r="AB738" s="19" t="n"/>
      <c r="AC738" s="19" t="n"/>
      <c r="AD738" s="19" t="n"/>
      <c r="AE738" s="21" t="n"/>
      <c r="AF738" s="22">
        <f>IF(N738="","",N738*AE738)</f>
        <v/>
      </c>
      <c r="AG738" s="19" t="n"/>
      <c r="AH738" s="19" t="n"/>
      <c r="AI738" s="19" t="n"/>
      <c r="AJ738" s="19" t="n"/>
      <c r="AK738" s="19" t="n"/>
      <c r="AL738" s="19" t="n"/>
      <c r="AM738" s="18" t="n"/>
      <c r="AN738" s="23" t="inlineStr">
        <is>
          <t>Neu aus Chat-Bild vom 22.10.2026. Preis geschätzt. Preis ok 23.10.; Spielzeug geht erst im November online (Nutzerin 23.10.).</t>
        </is>
      </c>
    </row>
    <row r="739" ht="98.8" customHeight="1">
      <c r="A739" s="16" t="n"/>
      <c r="B739" s="16" t="inlineStr">
        <is>
          <t>NE01-38</t>
        </is>
      </c>
      <c r="C739" s="16" t="inlineStr">
        <is>
          <t>NE01</t>
        </is>
      </c>
      <c r="D739" s="16" t="inlineStr">
        <is>
          <t>Flur</t>
        </is>
      </c>
      <c r="E739" s="16" t="inlineStr">
        <is>
          <t>Tonie-Figur Maus mit Kuchen und Blumenkorb</t>
        </is>
      </c>
      <c r="F739" s="17" t="n">
        <v>1</v>
      </c>
      <c r="G739" s="18" t="inlineStr">
        <is>
          <t>Tonie-Hörfigur: weiße Maus mit rosa Ohren, Erdbeerkuchen und Blumenkorb.</t>
        </is>
      </c>
      <c r="H739" s="16" t="inlineStr">
        <is>
          <t>Spielzeug</t>
        </is>
      </c>
      <c r="I739" s="16" t="n"/>
      <c r="J739" s="16" t="inlineStr">
        <is>
          <t>C</t>
        </is>
      </c>
      <c r="K739" s="16" t="inlineStr">
        <is>
          <t>Stück</t>
        </is>
      </c>
      <c r="L739" s="19" t="n"/>
      <c r="M739" s="16" t="inlineStr">
        <is>
          <t>gebraucht</t>
        </is>
      </c>
      <c r="N739" s="17" t="n"/>
      <c r="O739" s="20">
        <f>F739-IF(N739="",0,N739)</f>
        <v/>
      </c>
      <c r="P739" s="19" t="inlineStr">
        <is>
          <t>ja</t>
        </is>
      </c>
      <c r="Q739" s="19" t="n"/>
      <c r="R739" s="21" t="n"/>
      <c r="S739" s="21" t="n">
        <v>8</v>
      </c>
      <c r="T739" s="19" t="inlineStr">
        <is>
          <t>Fix</t>
        </is>
      </c>
      <c r="U739" s="19" t="inlineStr">
        <is>
          <t>ok</t>
        </is>
      </c>
      <c r="V739" s="22">
        <f>O739*S739</f>
        <v/>
      </c>
      <c r="W739" s="16" t="inlineStr">
        <is>
          <t>nur Abholung</t>
        </is>
      </c>
      <c r="X739" s="16" t="inlineStr">
        <is>
          <t>F-881</t>
        </is>
      </c>
      <c r="Y739" s="19" t="inlineStr">
        <is>
          <t>nein</t>
        </is>
      </c>
      <c r="Z739" s="19" t="inlineStr">
        <is>
          <t>verfügbar</t>
        </is>
      </c>
      <c r="AA739" s="19" t="inlineStr">
        <is>
          <t>Tonies</t>
        </is>
      </c>
      <c r="AB739" s="19" t="n"/>
      <c r="AC739" s="19" t="n"/>
      <c r="AD739" s="19" t="n"/>
      <c r="AE739" s="21" t="n"/>
      <c r="AF739" s="22">
        <f>IF(N739="","",N739*AE739)</f>
        <v/>
      </c>
      <c r="AG739" s="19" t="n"/>
      <c r="AH739" s="19" t="n"/>
      <c r="AI739" s="19" t="n"/>
      <c r="AJ739" s="19" t="n"/>
      <c r="AK739" s="19" t="n"/>
      <c r="AL739" s="19" t="n"/>
      <c r="AM739" s="18" t="n"/>
      <c r="AN739" s="23" t="inlineStr">
        <is>
          <t>Neu aus Chat-Bild vom 22.10.2026. Preis geschätzt. Preis ok 23.10.; Spielzeug geht erst im November online (Nutzerin 23.10.).</t>
        </is>
      </c>
    </row>
  </sheetData>
  <sheetProtection selectLockedCells="0" selectUnlockedCells="0" sheet="1" objects="0" insertRows="1" insertHyperlinks="1" autoFilter="0" scenarios="0" formatColumns="0" deleteColumns="1" insertColumns="1" pivotTables="1" deleteRows="1" formatCells="0" formatRows="0" sort="1"/>
  <autoFilter ref="A2:AN739"/>
  <mergeCells count="7">
    <mergeCell ref="AI1:AL1"/>
    <mergeCell ref="AM1:AN1"/>
    <mergeCell ref="Q1:R1"/>
    <mergeCell ref="A1:P1"/>
    <mergeCell ref="W1:AD1"/>
    <mergeCell ref="AE1:AH1"/>
    <mergeCell ref="S1:V1"/>
  </mergeCells>
  <conditionalFormatting sqref="Z3:Z73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39">
    <cfRule type="cellIs" priority="4" operator="equal" dxfId="3">
      <formula>"A"</formula>
    </cfRule>
  </conditionalFormatting>
  <conditionalFormatting sqref="P3:P73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COUNTA(Artikelstamm!$B$3:$B$739)</f>
        <v/>
      </c>
    </row>
    <row r="6">
      <c r="A6" s="29" t="inlineStr">
        <is>
          <t>davon verfügbar</t>
        </is>
      </c>
      <c r="B6" s="30">
        <f>COUNTIF(Artikelstamm!$Z$3:$Z$739,"verfügbar")</f>
        <v/>
      </c>
    </row>
    <row r="7">
      <c r="A7" s="29" t="inlineStr">
        <is>
          <t>davon reserviert</t>
        </is>
      </c>
      <c r="B7" s="30">
        <f>COUNTIF(Artikelstamm!$Z$3:$Z$739,"reserviert")</f>
        <v/>
      </c>
    </row>
    <row r="8">
      <c r="A8" s="29" t="inlineStr">
        <is>
          <t>davon teilverkauft</t>
        </is>
      </c>
      <c r="B8" s="30">
        <f>COUNTIF(Artikelstamm!$Z$3:$Z$739,"teilverkauft")</f>
        <v/>
      </c>
    </row>
    <row r="9">
      <c r="A9" s="29" t="inlineStr">
        <is>
          <t>davon verkauft</t>
        </is>
      </c>
      <c r="B9" s="30">
        <f>COUNTIF(Artikelstamm!$Z$3:$Z$739,"verkauft")</f>
        <v/>
      </c>
    </row>
    <row r="10">
      <c r="A10" s="29" t="inlineStr">
        <is>
          <t>Einheiten noch im Bestand</t>
        </is>
      </c>
      <c r="B10" s="30">
        <f>SUM(Artikelstamm!$O$3:$O$739)</f>
        <v/>
      </c>
    </row>
    <row r="11">
      <c r="A11" s="31" t="inlineStr">
        <is>
          <t>Restbestand zu Wunschpreisen</t>
        </is>
      </c>
      <c r="B11" s="32">
        <f>SUM(Artikelstamm!$V$3:$V$739)</f>
        <v/>
      </c>
    </row>
    <row r="12">
      <c r="A12" s="28" t="inlineStr">
        <is>
          <t>Erlöse</t>
        </is>
      </c>
    </row>
    <row r="13">
      <c r="A13" s="29" t="inlineStr">
        <is>
          <t>Verkaufte Einheiten</t>
        </is>
      </c>
      <c r="B13" s="30">
        <f>SUM(Artikelstamm!$N$3:$N$739)</f>
        <v/>
      </c>
    </row>
    <row r="14">
      <c r="A14" s="29" t="inlineStr">
        <is>
          <t>Umsatz</t>
        </is>
      </c>
      <c r="B14" s="33">
        <f>SUMPRODUCT(Artikelstamm!$N$3:$N$739,Artikelstamm!$AE$3:$AE$739)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SUMPRODUCT((Artikelstamm!$AJ$3:$AJ$739="bezahlt")*Artikelstamm!$N$3:$N$739*Artikelstamm!$AE$3:$AE$739)</f>
        <v/>
      </c>
    </row>
    <row r="18">
      <c r="A18" s="29" t="inlineStr">
        <is>
          <t>noch offen</t>
        </is>
      </c>
      <c r="B18" s="33">
        <f>B14-B17</f>
        <v/>
      </c>
    </row>
    <row r="20">
      <c r="A20" s="28" t="inlineStr">
        <is>
          <t>To-do</t>
        </is>
      </c>
    </row>
    <row r="21">
      <c r="A21" s="31" t="inlineStr">
        <is>
          <t>Rechnungen noch zu schreiben</t>
        </is>
      </c>
      <c r="B21" s="34">
        <f>COUNTIFS(Artikelstamm!$Z$3:$Z$739,"*verkauft",Artikelstamm!$AI$3:$AI$739,"")</f>
        <v/>
      </c>
    </row>
    <row r="22">
      <c r="A22" s="31" t="inlineStr">
        <is>
          <t>Rechnungen offen (unbezahlt)</t>
        </is>
      </c>
      <c r="B22" s="34">
        <f>COUNTIFS(Artikelstamm!$Z$3:$Z$739,"*verkauft",Artikelstamm!$AJ$3:$AJ$739,"offen")</f>
        <v/>
      </c>
    </row>
    <row r="23">
      <c r="A23" s="29" t="inlineStr">
        <is>
          <t>Reservierungen ohne Abholtermin</t>
        </is>
      </c>
      <c r="B23" s="30">
        <f>COUNTIFS(Artikelstamm!$Z$3:$Z$739,"reserviert",Artikelstamm!$AL$3:$AL$739,"")</f>
        <v/>
      </c>
    </row>
    <row r="24">
      <c r="A24" s="29" t="inlineStr">
        <is>
          <t>Artikel ohne Preis</t>
        </is>
      </c>
      <c r="B24" s="30">
        <f>COUNTIFS(Artikelstamm!$S$3:$S$739,"")</f>
        <v/>
      </c>
    </row>
    <row r="25">
      <c r="A25" s="29" t="inlineStr">
        <is>
          <t>Artikel ohne Maßangabe</t>
        </is>
      </c>
      <c r="B25" s="30">
        <f>COUNTIFS(Artikelstamm!$L$3:$L$739,"")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COUNTIF(Artikelstamm!$J$3:$J$739,$A30)</f>
        <v/>
      </c>
      <c r="C30" s="37">
        <f>SUMPRODUCT((Artikelstamm!$J$3:$J$739=$A30)*Artikelstamm!$N$3:$N$739*Artikelstamm!$AE$3:$AE$739)</f>
        <v/>
      </c>
      <c r="D30" s="37">
        <f>SUMIF(Artikelstamm!$J$3:$J$739,$A30,Artikelstamm!$V$3:$V$739)</f>
        <v/>
      </c>
    </row>
    <row r="31">
      <c r="A31" s="29" t="inlineStr">
        <is>
          <t>B</t>
        </is>
      </c>
      <c r="B31" s="36">
        <f>COUNTIF(Artikelstamm!$J$3:$J$739,$A31)</f>
        <v/>
      </c>
      <c r="C31" s="37">
        <f>SUMPRODUCT((Artikelstamm!$J$3:$J$739=$A31)*Artikelstamm!$N$3:$N$739*Artikelstamm!$AE$3:$AE$739)</f>
        <v/>
      </c>
      <c r="D31" s="37">
        <f>SUMIF(Artikelstamm!$J$3:$J$739,$A31,Artikelstamm!$V$3:$V$739)</f>
        <v/>
      </c>
    </row>
    <row r="32">
      <c r="A32" s="29" t="inlineStr">
        <is>
          <t>C</t>
        </is>
      </c>
      <c r="B32" s="36">
        <f>COUNTIF(Artikelstamm!$J$3:$J$739,$A32)</f>
        <v/>
      </c>
      <c r="C32" s="37">
        <f>SUMPRODUCT((Artikelstamm!$J$3:$J$739=$A32)*Artikelstamm!$N$3:$N$739*Artikelstamm!$AE$3:$AE$739)</f>
        <v/>
      </c>
      <c r="D32" s="37">
        <f>SUMIF(Artikelstamm!$J$3:$J$739,$A32,Artikelstamm!$V$3:$V$739)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COUNTIF(Artikelstamm!$H$3:$H$739,$A37)</f>
        <v/>
      </c>
      <c r="C37" s="37">
        <f>SUMPRODUCT((Artikelstamm!$H$3:$H$739=$A37)*Artikelstamm!$N$3:$N$739*Artikelstamm!$AE$3:$AE$739)</f>
        <v/>
      </c>
      <c r="D37" s="37">
        <f>SUMIF(Artikelstamm!$H$3:$H$739,$A37,Artikelstamm!$V$3:$V$739)</f>
        <v/>
      </c>
    </row>
    <row r="38">
      <c r="A38" s="29" t="inlineStr">
        <is>
          <t>Deko</t>
        </is>
      </c>
      <c r="B38" s="36">
        <f>COUNTIF(Artikelstamm!$H$3:$H$739,$A38)</f>
        <v/>
      </c>
      <c r="C38" s="37">
        <f>SUMPRODUCT((Artikelstamm!$H$3:$H$739=$A38)*Artikelstamm!$N$3:$N$739*Artikelstamm!$AE$3:$AE$739)</f>
        <v/>
      </c>
      <c r="D38" s="37">
        <f>SUMIF(Artikelstamm!$H$3:$H$739,$A38,Artikelstamm!$V$3:$V$739)</f>
        <v/>
      </c>
    </row>
    <row r="39">
      <c r="A39" s="29" t="inlineStr">
        <is>
          <t>Garten</t>
        </is>
      </c>
      <c r="B39" s="36">
        <f>COUNTIF(Artikelstamm!$H$3:$H$739,$A39)</f>
        <v/>
      </c>
      <c r="C39" s="37">
        <f>SUMPRODUCT((Artikelstamm!$H$3:$H$739=$A39)*Artikelstamm!$N$3:$N$739*Artikelstamm!$AE$3:$AE$739)</f>
        <v/>
      </c>
      <c r="D39" s="37">
        <f>SUMIF(Artikelstamm!$H$3:$H$739,$A39,Artikelstamm!$V$3:$V$739)</f>
        <v/>
      </c>
    </row>
    <row r="40">
      <c r="A40" s="29" t="inlineStr">
        <is>
          <t>Kita-Ausstattung</t>
        </is>
      </c>
      <c r="B40" s="36">
        <f>COUNTIF(Artikelstamm!$H$3:$H$739,$A40)</f>
        <v/>
      </c>
      <c r="C40" s="37">
        <f>SUMPRODUCT((Artikelstamm!$H$3:$H$739=$A40)*Artikelstamm!$N$3:$N$739*Artikelstamm!$AE$3:$AE$739)</f>
        <v/>
      </c>
      <c r="D40" s="37">
        <f>SUMIF(Artikelstamm!$H$3:$H$739,$A40,Artikelstamm!$V$3:$V$739)</f>
        <v/>
      </c>
    </row>
    <row r="41">
      <c r="A41" s="29" t="inlineStr">
        <is>
          <t>Kunst</t>
        </is>
      </c>
      <c r="B41" s="36">
        <f>COUNTIF(Artikelstamm!$H$3:$H$739,$A41)</f>
        <v/>
      </c>
      <c r="C41" s="37">
        <f>SUMPRODUCT((Artikelstamm!$H$3:$H$739=$A41)*Artikelstamm!$N$3:$N$739*Artikelstamm!$AE$3:$AE$739)</f>
        <v/>
      </c>
      <c r="D41" s="37">
        <f>SUMIF(Artikelstamm!$H$3:$H$739,$A41,Artikelstamm!$V$3:$V$739)</f>
        <v/>
      </c>
    </row>
    <row r="42">
      <c r="A42" s="29" t="inlineStr">
        <is>
          <t>Küchentechnik</t>
        </is>
      </c>
      <c r="B42" s="36">
        <f>COUNTIF(Artikelstamm!$H$3:$H$739,$A42)</f>
        <v/>
      </c>
      <c r="C42" s="37">
        <f>SUMPRODUCT((Artikelstamm!$H$3:$H$739=$A42)*Artikelstamm!$N$3:$N$739*Artikelstamm!$AE$3:$AE$739)</f>
        <v/>
      </c>
      <c r="D42" s="37">
        <f>SUMIF(Artikelstamm!$H$3:$H$739,$A42,Artikelstamm!$V$3:$V$739)</f>
        <v/>
      </c>
    </row>
    <row r="43">
      <c r="A43" s="29" t="inlineStr">
        <is>
          <t>Leuchten</t>
        </is>
      </c>
      <c r="B43" s="36">
        <f>COUNTIF(Artikelstamm!$H$3:$H$739,$A43)</f>
        <v/>
      </c>
      <c r="C43" s="37">
        <f>SUMPRODUCT((Artikelstamm!$H$3:$H$739=$A43)*Artikelstamm!$N$3:$N$739*Artikelstamm!$AE$3:$AE$739)</f>
        <v/>
      </c>
      <c r="D43" s="37">
        <f>SUMIF(Artikelstamm!$H$3:$H$739,$A43,Artikelstamm!$V$3:$V$739)</f>
        <v/>
      </c>
    </row>
    <row r="44">
      <c r="A44" s="29" t="inlineStr">
        <is>
          <t>Möbel</t>
        </is>
      </c>
      <c r="B44" s="36">
        <f>COUNTIF(Artikelstamm!$H$3:$H$739,$A44)</f>
        <v/>
      </c>
      <c r="C44" s="37">
        <f>SUMPRODUCT((Artikelstamm!$H$3:$H$739=$A44)*Artikelstamm!$N$3:$N$739*Artikelstamm!$AE$3:$AE$739)</f>
        <v/>
      </c>
      <c r="D44" s="37">
        <f>SUMIF(Artikelstamm!$H$3:$H$739,$A44,Artikelstamm!$V$3:$V$739)</f>
        <v/>
      </c>
    </row>
    <row r="45">
      <c r="A45" s="29" t="inlineStr">
        <is>
          <t>Pflanzen</t>
        </is>
      </c>
      <c r="B45" s="36">
        <f>COUNTIF(Artikelstamm!$H$3:$H$739,$A45)</f>
        <v/>
      </c>
      <c r="C45" s="37">
        <f>SUMPRODUCT((Artikelstamm!$H$3:$H$739=$A45)*Artikelstamm!$N$3:$N$739*Artikelstamm!$AE$3:$AE$739)</f>
        <v/>
      </c>
      <c r="D45" s="37">
        <f>SUMIF(Artikelstamm!$H$3:$H$739,$A45,Artikelstamm!$V$3:$V$739)</f>
        <v/>
      </c>
    </row>
    <row r="46">
      <c r="A46" s="29" t="inlineStr">
        <is>
          <t>Sonstiges</t>
        </is>
      </c>
      <c r="B46" s="36">
        <f>COUNTIF(Artikelstamm!$H$3:$H$739,$A46)</f>
        <v/>
      </c>
      <c r="C46" s="37">
        <f>SUMPRODUCT((Artikelstamm!$H$3:$H$739=$A46)*Artikelstamm!$N$3:$N$739*Artikelstamm!$AE$3:$AE$739)</f>
        <v/>
      </c>
      <c r="D46" s="37">
        <f>SUMIF(Artikelstamm!$H$3:$H$739,$A46,Artikelstamm!$V$3:$V$739)</f>
        <v/>
      </c>
    </row>
    <row r="47">
      <c r="A47" s="29" t="inlineStr">
        <is>
          <t>Spielzeug</t>
        </is>
      </c>
      <c r="B47" s="36">
        <f>COUNTIF(Artikelstamm!$H$3:$H$739,$A47)</f>
        <v/>
      </c>
      <c r="C47" s="37">
        <f>SUMPRODUCT((Artikelstamm!$H$3:$H$739=$A47)*Artikelstamm!$N$3:$N$739*Artikelstamm!$AE$3:$AE$739)</f>
        <v/>
      </c>
      <c r="D47" s="37">
        <f>SUMIF(Artikelstamm!$H$3:$H$739,$A47,Artikelstamm!$V$3:$V$739)</f>
        <v/>
      </c>
    </row>
    <row r="48">
      <c r="A48" s="29" t="inlineStr">
        <is>
          <t>Technik</t>
        </is>
      </c>
      <c r="B48" s="36">
        <f>COUNTIF(Artikelstamm!$H$3:$H$739,$A48)</f>
        <v/>
      </c>
      <c r="C48" s="37">
        <f>SUMPRODUCT((Artikelstamm!$H$3:$H$739=$A48)*Artikelstamm!$N$3:$N$739*Artikelstamm!$AE$3:$AE$739)</f>
        <v/>
      </c>
      <c r="D48" s="37">
        <f>SUMIF(Artikelstamm!$H$3:$H$739,$A48,Artikelstamm!$V$3:$V$739)</f>
        <v/>
      </c>
    </row>
    <row r="49">
      <c r="A49" s="29" t="inlineStr">
        <is>
          <t>Textilien</t>
        </is>
      </c>
      <c r="B49" s="36">
        <f>COUNTIF(Artikelstamm!$H$3:$H$739,$A49)</f>
        <v/>
      </c>
      <c r="C49" s="37">
        <f>SUMPRODUCT((Artikelstamm!$H$3:$H$739=$A49)*Artikelstamm!$N$3:$N$739*Artikelstamm!$AE$3:$AE$739)</f>
        <v/>
      </c>
      <c r="D49" s="37">
        <f>SUMIF(Artikelstamm!$H$3:$H$739,$A49,Artikelstamm!$V$3:$V$739)</f>
        <v/>
      </c>
    </row>
    <row r="50">
      <c r="A50" s="29" t="inlineStr">
        <is>
          <t>Uhren</t>
        </is>
      </c>
      <c r="B50" s="36">
        <f>COUNTIF(Artikelstamm!$H$3:$H$739,$A50)</f>
        <v/>
      </c>
      <c r="C50" s="37">
        <f>SUMPRODUCT((Artikelstamm!$H$3:$H$739=$A50)*Artikelstamm!$N$3:$N$739*Artikelstamm!$AE$3:$AE$739)</f>
        <v/>
      </c>
      <c r="D50" s="37">
        <f>SUMIF(Artikelstamm!$H$3:$H$739,$A50,Artikelstamm!$V$3:$V$739)</f>
        <v/>
      </c>
    </row>
    <row r="51">
      <c r="A51" s="29" t="inlineStr">
        <is>
          <t>Verbrauchsmaterial</t>
        </is>
      </c>
      <c r="B51" s="36">
        <f>COUNTIF(Artikelstamm!$H$3:$H$739,$A51)</f>
        <v/>
      </c>
      <c r="C51" s="37">
        <f>SUMPRODUCT((Artikelstamm!$H$3:$H$739=$A51)*Artikelstamm!$N$3:$N$739*Artikelstamm!$AE$3:$AE$739)</f>
        <v/>
      </c>
      <c r="D51" s="37">
        <f>SUMIF(Artikelstamm!$H$3:$H$739,$A51,Artikelstamm!$V$3:$V$739)</f>
        <v/>
      </c>
    </row>
    <row r="52">
      <c r="A52" s="29" t="inlineStr">
        <is>
          <t>zu verschenken</t>
        </is>
      </c>
      <c r="B52" s="36">
        <f>COUNTIF(Artikelstamm!$H$3:$H$739,$A52)</f>
        <v/>
      </c>
      <c r="C52" s="37">
        <f>SUMPRODUCT((Artikelstamm!$H$3:$H$739=$A52)*Artikelstamm!$N$3:$N$739*Artikelstamm!$AE$3:$AE$739)</f>
        <v/>
      </c>
      <c r="D52" s="37">
        <f>SUMIF(Artikelstamm!$H$3:$H$739,$A52,Artikelstamm!$V$3:$V$739)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COUNTIF(Artikelstamm!$D$3:$D$739,$A57)</f>
        <v/>
      </c>
      <c r="C57" s="37">
        <f>SUMPRODUCT((Artikelstamm!$D$3:$D$739=$A57)*Artikelstamm!$N$3:$N$739*Artikelstamm!$AE$3:$AE$739)</f>
        <v/>
      </c>
      <c r="D57" s="37">
        <f>SUMIF(Artikelstamm!$D$3:$D$739,$A57,Artikelstamm!$V$3:$V$739)</f>
        <v/>
      </c>
    </row>
    <row r="58">
      <c r="A58" s="29" t="inlineStr">
        <is>
          <t>Atelier</t>
        </is>
      </c>
      <c r="B58" s="36">
        <f>COUNTIF(Artikelstamm!$D$3:$D$739,$A58)</f>
        <v/>
      </c>
      <c r="C58" s="37">
        <f>SUMPRODUCT((Artikelstamm!$D$3:$D$739=$A58)*Artikelstamm!$N$3:$N$739*Artikelstamm!$AE$3:$AE$739)</f>
        <v/>
      </c>
      <c r="D58" s="37">
        <f>SUMIF(Artikelstamm!$D$3:$D$739,$A58,Artikelstamm!$V$3:$V$739)</f>
        <v/>
      </c>
    </row>
    <row r="59">
      <c r="A59" s="29" t="inlineStr">
        <is>
          <t>Büro</t>
        </is>
      </c>
      <c r="B59" s="36">
        <f>COUNTIF(Artikelstamm!$D$3:$D$739,$A59)</f>
        <v/>
      </c>
      <c r="C59" s="37">
        <f>SUMPRODUCT((Artikelstamm!$D$3:$D$739=$A59)*Artikelstamm!$N$3:$N$739*Artikelstamm!$AE$3:$AE$739)</f>
        <v/>
      </c>
      <c r="D59" s="37">
        <f>SUMIF(Artikelstamm!$D$3:$D$739,$A59,Artikelstamm!$V$3:$V$739)</f>
        <v/>
      </c>
    </row>
    <row r="60">
      <c r="A60" s="29" t="inlineStr">
        <is>
          <t>Büro und Besprechung</t>
        </is>
      </c>
      <c r="B60" s="36">
        <f>COUNTIF(Artikelstamm!$D$3:$D$739,$A60)</f>
        <v/>
      </c>
      <c r="C60" s="37">
        <f>SUMPRODUCT((Artikelstamm!$D$3:$D$739=$A60)*Artikelstamm!$N$3:$N$739*Artikelstamm!$AE$3:$AE$739)</f>
        <v/>
      </c>
      <c r="D60" s="37">
        <f>SUMIF(Artikelstamm!$D$3:$D$739,$A60,Artikelstamm!$V$3:$V$739)</f>
        <v/>
      </c>
    </row>
    <row r="61">
      <c r="A61" s="29" t="inlineStr">
        <is>
          <t>Dachterrasse</t>
        </is>
      </c>
      <c r="B61" s="36">
        <f>COUNTIF(Artikelstamm!$D$3:$D$739,$A61)</f>
        <v/>
      </c>
      <c r="C61" s="37">
        <f>SUMPRODUCT((Artikelstamm!$D$3:$D$739=$A61)*Artikelstamm!$N$3:$N$739*Artikelstamm!$AE$3:$AE$739)</f>
        <v/>
      </c>
      <c r="D61" s="37">
        <f>SUMIF(Artikelstamm!$D$3:$D$739,$A61,Artikelstamm!$V$3:$V$739)</f>
        <v/>
      </c>
    </row>
    <row r="62">
      <c r="A62" s="29" t="inlineStr">
        <is>
          <t>Eingang und Elternlounge</t>
        </is>
      </c>
      <c r="B62" s="36">
        <f>COUNTIF(Artikelstamm!$D$3:$D$739,$A62)</f>
        <v/>
      </c>
      <c r="C62" s="37">
        <f>SUMPRODUCT((Artikelstamm!$D$3:$D$739=$A62)*Artikelstamm!$N$3:$N$739*Artikelstamm!$AE$3:$AE$739)</f>
        <v/>
      </c>
      <c r="D62" s="37">
        <f>SUMIF(Artikelstamm!$D$3:$D$739,$A62,Artikelstamm!$V$3:$V$739)</f>
        <v/>
      </c>
    </row>
    <row r="63">
      <c r="A63" s="29" t="inlineStr">
        <is>
          <t>Flur</t>
        </is>
      </c>
      <c r="B63" s="36">
        <f>COUNTIF(Artikelstamm!$D$3:$D$739,$A63)</f>
        <v/>
      </c>
      <c r="C63" s="37">
        <f>SUMPRODUCT((Artikelstamm!$D$3:$D$739=$A63)*Artikelstamm!$N$3:$N$739*Artikelstamm!$AE$3:$AE$739)</f>
        <v/>
      </c>
      <c r="D63" s="37">
        <f>SUMIF(Artikelstamm!$D$3:$D$739,$A63,Artikelstamm!$V$3:$V$739)</f>
        <v/>
      </c>
    </row>
    <row r="64">
      <c r="A64" s="29" t="inlineStr">
        <is>
          <t>Galerie</t>
        </is>
      </c>
      <c r="B64" s="36">
        <f>COUNTIF(Artikelstamm!$D$3:$D$739,$A64)</f>
        <v/>
      </c>
      <c r="C64" s="37">
        <f>SUMPRODUCT((Artikelstamm!$D$3:$D$739=$A64)*Artikelstamm!$N$3:$N$739*Artikelstamm!$AE$3:$AE$739)</f>
        <v/>
      </c>
      <c r="D64" s="37">
        <f>SUMIF(Artikelstamm!$D$3:$D$739,$A64,Artikelstamm!$V$3:$V$739)</f>
        <v/>
      </c>
    </row>
    <row r="65">
      <c r="A65" s="29" t="inlineStr">
        <is>
          <t>Garderobenflur</t>
        </is>
      </c>
      <c r="B65" s="36">
        <f>COUNTIF(Artikelstamm!$D$3:$D$739,$A65)</f>
        <v/>
      </c>
      <c r="C65" s="37">
        <f>SUMPRODUCT((Artikelstamm!$D$3:$D$739=$A65)*Artikelstamm!$N$3:$N$739*Artikelstamm!$AE$3:$AE$739)</f>
        <v/>
      </c>
      <c r="D65" s="37">
        <f>SUMIF(Artikelstamm!$D$3:$D$739,$A65,Artikelstamm!$V$3:$V$739)</f>
        <v/>
      </c>
    </row>
    <row r="66">
      <c r="A66" s="29" t="inlineStr">
        <is>
          <t>Garten</t>
        </is>
      </c>
      <c r="B66" s="36">
        <f>COUNTIF(Artikelstamm!$D$3:$D$739,$A66)</f>
        <v/>
      </c>
      <c r="C66" s="37">
        <f>SUMPRODUCT((Artikelstamm!$D$3:$D$739=$A66)*Artikelstamm!$N$3:$N$739*Artikelstamm!$AE$3:$AE$739)</f>
        <v/>
      </c>
      <c r="D66" s="37">
        <f>SUMIF(Artikelstamm!$D$3:$D$739,$A66,Artikelstamm!$V$3:$V$739)</f>
        <v/>
      </c>
    </row>
    <row r="67">
      <c r="A67" s="29" t="inlineStr">
        <is>
          <t>Gruppenraum</t>
        </is>
      </c>
      <c r="B67" s="36">
        <f>COUNTIF(Artikelstamm!$D$3:$D$739,$A67)</f>
        <v/>
      </c>
      <c r="C67" s="37">
        <f>SUMPRODUCT((Artikelstamm!$D$3:$D$739=$A67)*Artikelstamm!$N$3:$N$739*Artikelstamm!$AE$3:$AE$739)</f>
        <v/>
      </c>
      <c r="D67" s="37">
        <f>SUMIF(Artikelstamm!$D$3:$D$739,$A67,Artikelstamm!$V$3:$V$739)</f>
        <v/>
      </c>
    </row>
    <row r="68">
      <c r="A68" s="29" t="inlineStr">
        <is>
          <t>Heizung</t>
        </is>
      </c>
      <c r="B68" s="36">
        <f>COUNTIF(Artikelstamm!$D$3:$D$739,$A68)</f>
        <v/>
      </c>
      <c r="C68" s="37">
        <f>SUMPRODUCT((Artikelstamm!$D$3:$D$739=$A68)*Artikelstamm!$N$3:$N$739*Artikelstamm!$AE$3:$AE$739)</f>
        <v/>
      </c>
      <c r="D68" s="37">
        <f>SUMIF(Artikelstamm!$D$3:$D$739,$A68,Artikelstamm!$V$3:$V$739)</f>
        <v/>
      </c>
    </row>
    <row r="69">
      <c r="A69" s="29" t="inlineStr">
        <is>
          <t>Krippenschlafraum</t>
        </is>
      </c>
      <c r="B69" s="36">
        <f>COUNTIF(Artikelstamm!$D$3:$D$739,$A69)</f>
        <v/>
      </c>
      <c r="C69" s="37">
        <f>SUMPRODUCT((Artikelstamm!$D$3:$D$739=$A69)*Artikelstamm!$N$3:$N$739*Artikelstamm!$AE$3:$AE$739)</f>
        <v/>
      </c>
      <c r="D69" s="37">
        <f>SUMIF(Artikelstamm!$D$3:$D$739,$A69,Artikelstamm!$V$3:$V$739)</f>
        <v/>
      </c>
    </row>
    <row r="70">
      <c r="A70" s="29" t="inlineStr">
        <is>
          <t>Küche</t>
        </is>
      </c>
      <c r="B70" s="36">
        <f>COUNTIF(Artikelstamm!$D$3:$D$739,$A70)</f>
        <v/>
      </c>
      <c r="C70" s="37">
        <f>SUMPRODUCT((Artikelstamm!$D$3:$D$739=$A70)*Artikelstamm!$N$3:$N$739*Artikelstamm!$AE$3:$AE$739)</f>
        <v/>
      </c>
      <c r="D70" s="37">
        <f>SUMIF(Artikelstamm!$D$3:$D$739,$A70,Artikelstamm!$V$3:$V$739)</f>
        <v/>
      </c>
    </row>
    <row r="71">
      <c r="A71" s="29" t="inlineStr">
        <is>
          <t>Küche und Essbereich</t>
        </is>
      </c>
      <c r="B71" s="36">
        <f>COUNTIF(Artikelstamm!$D$3:$D$739,$A71)</f>
        <v/>
      </c>
      <c r="C71" s="37">
        <f>SUMPRODUCT((Artikelstamm!$D$3:$D$739=$A71)*Artikelstamm!$N$3:$N$739*Artikelstamm!$AE$3:$AE$739)</f>
        <v/>
      </c>
      <c r="D71" s="37">
        <f>SUMIF(Artikelstamm!$D$3:$D$739,$A71,Artikelstamm!$V$3:$V$739)</f>
        <v/>
      </c>
    </row>
    <row r="72">
      <c r="A72" s="29" t="inlineStr">
        <is>
          <t>Lernraum</t>
        </is>
      </c>
      <c r="B72" s="36">
        <f>COUNTIF(Artikelstamm!$D$3:$D$739,$A72)</f>
        <v/>
      </c>
      <c r="C72" s="37">
        <f>SUMPRODUCT((Artikelstamm!$D$3:$D$739=$A72)*Artikelstamm!$N$3:$N$739*Artikelstamm!$AE$3:$AE$739)</f>
        <v/>
      </c>
      <c r="D72" s="37">
        <f>SUMIF(Artikelstamm!$D$3:$D$739,$A72,Artikelstamm!$V$3:$V$739)</f>
        <v/>
      </c>
    </row>
    <row r="73">
      <c r="A73" s="29" t="inlineStr">
        <is>
          <t>Material</t>
        </is>
      </c>
      <c r="B73" s="36">
        <f>COUNTIF(Artikelstamm!$D$3:$D$739,$A73)</f>
        <v/>
      </c>
      <c r="C73" s="37">
        <f>SUMPRODUCT((Artikelstamm!$D$3:$D$739=$A73)*Artikelstamm!$N$3:$N$739*Artikelstamm!$AE$3:$AE$739)</f>
        <v/>
      </c>
      <c r="D73" s="37">
        <f>SUMIF(Artikelstamm!$D$3:$D$739,$A73,Artikelstamm!$V$3:$V$739)</f>
        <v/>
      </c>
    </row>
    <row r="74">
      <c r="A74" s="29" t="inlineStr">
        <is>
          <t>Materialraum</t>
        </is>
      </c>
      <c r="B74" s="36">
        <f>COUNTIF(Artikelstamm!$D$3:$D$739,$A74)</f>
        <v/>
      </c>
      <c r="C74" s="37">
        <f>SUMPRODUCT((Artikelstamm!$D$3:$D$739=$A74)*Artikelstamm!$N$3:$N$739*Artikelstamm!$AE$3:$AE$739)</f>
        <v/>
      </c>
      <c r="D74" s="37">
        <f>SUMIF(Artikelstamm!$D$3:$D$739,$A74,Artikelstamm!$V$3:$V$739)</f>
        <v/>
      </c>
    </row>
    <row r="75">
      <c r="A75" s="29" t="inlineStr">
        <is>
          <t>Matschraum</t>
        </is>
      </c>
      <c r="B75" s="36">
        <f>COUNTIF(Artikelstamm!$D$3:$D$739,$A75)</f>
        <v/>
      </c>
      <c r="C75" s="37">
        <f>SUMPRODUCT((Artikelstamm!$D$3:$D$739=$A75)*Artikelstamm!$N$3:$N$739*Artikelstamm!$AE$3:$AE$739)</f>
        <v/>
      </c>
      <c r="D75" s="37">
        <f>SUMIF(Artikelstamm!$D$3:$D$739,$A75,Artikelstamm!$V$3:$V$739)</f>
        <v/>
      </c>
    </row>
    <row r="76">
      <c r="A76" s="29" t="inlineStr">
        <is>
          <t>Personal-WC</t>
        </is>
      </c>
      <c r="B76" s="36">
        <f>COUNTIF(Artikelstamm!$D$3:$D$739,$A76)</f>
        <v/>
      </c>
      <c r="C76" s="37">
        <f>SUMPRODUCT((Artikelstamm!$D$3:$D$739=$A76)*Artikelstamm!$N$3:$N$739*Artikelstamm!$AE$3:$AE$739)</f>
        <v/>
      </c>
      <c r="D76" s="37">
        <f>SUMIF(Artikelstamm!$D$3:$D$739,$A76,Artikelstamm!$V$3:$V$739)</f>
        <v/>
      </c>
    </row>
    <row r="77">
      <c r="A77" s="29" t="inlineStr">
        <is>
          <t>Personalraum</t>
        </is>
      </c>
      <c r="B77" s="36">
        <f>COUNTIF(Artikelstamm!$D$3:$D$739,$A77)</f>
        <v/>
      </c>
      <c r="C77" s="37">
        <f>SUMPRODUCT((Artikelstamm!$D$3:$D$739=$A77)*Artikelstamm!$N$3:$N$739*Artikelstamm!$AE$3:$AE$739)</f>
        <v/>
      </c>
      <c r="D77" s="37">
        <f>SUMIF(Artikelstamm!$D$3:$D$739,$A77,Artikelstamm!$V$3:$V$739)</f>
        <v/>
      </c>
    </row>
    <row r="78">
      <c r="A78" s="29" t="inlineStr">
        <is>
          <t>Ruheraum</t>
        </is>
      </c>
      <c r="B78" s="36">
        <f>COUNTIF(Artikelstamm!$D$3:$D$739,$A78)</f>
        <v/>
      </c>
      <c r="C78" s="37">
        <f>SUMPRODUCT((Artikelstamm!$D$3:$D$739=$A78)*Artikelstamm!$N$3:$N$739*Artikelstamm!$AE$3:$AE$739)</f>
        <v/>
      </c>
      <c r="D78" s="37">
        <f>SUMIF(Artikelstamm!$D$3:$D$739,$A78,Artikelstamm!$V$3:$V$739)</f>
        <v/>
      </c>
    </row>
    <row r="79">
      <c r="A79" s="29" t="inlineStr">
        <is>
          <t>Schlafraum</t>
        </is>
      </c>
      <c r="B79" s="36">
        <f>COUNTIF(Artikelstamm!$D$3:$D$739,$A79)</f>
        <v/>
      </c>
      <c r="C79" s="37">
        <f>SUMPRODUCT((Artikelstamm!$D$3:$D$739=$A79)*Artikelstamm!$N$3:$N$739*Artikelstamm!$AE$3:$AE$739)</f>
        <v/>
      </c>
      <c r="D79" s="37">
        <f>SUMIF(Artikelstamm!$D$3:$D$739,$A79,Artikelstamm!$V$3:$V$739)</f>
        <v/>
      </c>
    </row>
    <row r="80">
      <c r="A80" s="29" t="inlineStr">
        <is>
          <t>Speisesaal</t>
        </is>
      </c>
      <c r="B80" s="36">
        <f>COUNTIF(Artikelstamm!$D$3:$D$739,$A80)</f>
        <v/>
      </c>
      <c r="C80" s="37">
        <f>SUMPRODUCT((Artikelstamm!$D$3:$D$739=$A80)*Artikelstamm!$N$3:$N$739*Artikelstamm!$AE$3:$AE$739)</f>
        <v/>
      </c>
      <c r="D80" s="37">
        <f>SUMIF(Artikelstamm!$D$3:$D$739,$A80,Artikelstamm!$V$3:$V$739)</f>
        <v/>
      </c>
    </row>
    <row r="81">
      <c r="A81" s="29" t="inlineStr">
        <is>
          <t>Terrasse</t>
        </is>
      </c>
      <c r="B81" s="36">
        <f>COUNTIF(Artikelstamm!$D$3:$D$739,$A81)</f>
        <v/>
      </c>
      <c r="C81" s="37">
        <f>SUMPRODUCT((Artikelstamm!$D$3:$D$739=$A81)*Artikelstamm!$N$3:$N$739*Artikelstamm!$AE$3:$AE$739)</f>
        <v/>
      </c>
      <c r="D81" s="37">
        <f>SUMIF(Artikelstamm!$D$3:$D$739,$A81,Artikelstamm!$V$3:$V$739)</f>
        <v/>
      </c>
    </row>
    <row r="82">
      <c r="A82" s="29" t="inlineStr">
        <is>
          <t>Treppenaufgang</t>
        </is>
      </c>
      <c r="B82" s="36">
        <f>COUNTIF(Artikelstamm!$D$3:$D$739,$A82)</f>
        <v/>
      </c>
      <c r="C82" s="37">
        <f>SUMPRODUCT((Artikelstamm!$D$3:$D$739=$A82)*Artikelstamm!$N$3:$N$739*Artikelstamm!$AE$3:$AE$739)</f>
        <v/>
      </c>
      <c r="D82" s="37">
        <f>SUMIF(Artikelstamm!$D$3:$D$739,$A82,Artikelstamm!$V$3:$V$739)</f>
        <v/>
      </c>
    </row>
    <row r="83">
      <c r="A83" s="29" t="inlineStr">
        <is>
          <t>Turnraum</t>
        </is>
      </c>
      <c r="B83" s="36">
        <f>COUNTIF(Artikelstamm!$D$3:$D$739,$A83)</f>
        <v/>
      </c>
      <c r="C83" s="37">
        <f>SUMPRODUCT((Artikelstamm!$D$3:$D$739=$A83)*Artikelstamm!$N$3:$N$739*Artikelstamm!$AE$3:$AE$739)</f>
        <v/>
      </c>
      <c r="D83" s="37">
        <f>SUMIF(Artikelstamm!$D$3:$D$739,$A83,Artikelstamm!$V$3:$V$739)</f>
        <v/>
      </c>
    </row>
    <row r="84">
      <c r="A84" s="29" t="inlineStr">
        <is>
          <t>Werkraum</t>
        </is>
      </c>
      <c r="B84" s="36">
        <f>COUNTIF(Artikelstamm!$D$3:$D$739,$A84)</f>
        <v/>
      </c>
      <c r="C84" s="37">
        <f>SUMPRODUCT((Artikelstamm!$D$3:$D$739=$A84)*Artikelstamm!$N$3:$N$739*Artikelstamm!$AE$3:$AE$739)</f>
        <v/>
      </c>
      <c r="D84" s="37">
        <f>SUMIF(Artikelstamm!$D$3:$D$739,$A84,Artikelstamm!$V$3:$V$739)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COUNTIF(Artikelstamm!$AC$3:$AC$739,$A89)</f>
        <v/>
      </c>
      <c r="C89" s="37">
        <f>SUMPRODUCT((Artikelstamm!$AC$3:$AC$739=$A89)*Artikelstamm!$N$3:$N$739*Artikelstamm!$AE$3:$AE$739)</f>
        <v/>
      </c>
    </row>
    <row r="90">
      <c r="A90" s="29" t="inlineStr">
        <is>
          <t>Kleinanzeigen</t>
        </is>
      </c>
      <c r="B90" s="36">
        <f>COUNTIF(Artikelstamm!$AC$3:$AC$739,$A90)</f>
        <v/>
      </c>
      <c r="C90" s="37">
        <f>SUMPRODUCT((Artikelstamm!$AC$3:$AC$739=$A90)*Artikelstamm!$N$3:$N$739*Artikelstamm!$AE$3:$AE$739)</f>
        <v/>
      </c>
    </row>
    <row r="91">
      <c r="A91" s="29" t="inlineStr">
        <is>
          <t>eBay</t>
        </is>
      </c>
      <c r="B91" s="36">
        <f>COUNTIF(Artikelstamm!$AC$3:$AC$739,$A91)</f>
        <v/>
      </c>
      <c r="C91" s="37">
        <f>SUMPRODUCT((Artikelstamm!$AC$3:$AC$739=$A91)*Artikelstamm!$N$3:$N$739*Artikelstamm!$AE$3:$AE$739)</f>
        <v/>
      </c>
    </row>
    <row r="92">
      <c r="A92" s="29" t="inlineStr">
        <is>
          <t>Direkt</t>
        </is>
      </c>
      <c r="B92" s="36">
        <f>COUNTIF(Artikelstamm!$AC$3:$AC$739,$A92)</f>
        <v/>
      </c>
      <c r="C92" s="37">
        <f>SUMPRODUCT((Artikelstamm!$AC$3:$AC$739=$A92)*Artikelstamm!$N$3:$N$739*Artikelstamm!$AE$3:$AE$739)</f>
        <v/>
      </c>
    </row>
    <row r="93">
      <c r="A93" s="29" t="inlineStr">
        <is>
          <t>Händler</t>
        </is>
      </c>
      <c r="B93" s="36">
        <f>COUNTIF(Artikelstamm!$AC$3:$AC$739,$A93)</f>
        <v/>
      </c>
      <c r="C93" s="37">
        <f>SUMPRODUCT((Artikelstamm!$AC$3:$AC$739=$A93)*Artikelstamm!$N$3:$N$739*Artikelstamm!$AE$3:$AE$739)</f>
        <v/>
      </c>
    </row>
    <row r="94">
      <c r="A94" s="29" t="inlineStr">
        <is>
          <t>Verkaufstag</t>
        </is>
      </c>
      <c r="B94" s="36">
        <f>COUNTIF(Artikelstamm!$AC$3:$AC$739,$A94)</f>
        <v/>
      </c>
      <c r="C94" s="37">
        <f>SUMPRODUCT((Artikelstamm!$AC$3:$AC$739=$A94)*Artikelstamm!$N$3:$N$739*Artikelstamm!$AE$3:$AE$739)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4" t="n">
        <v>46315</v>
      </c>
      <c r="B13" s="45" t="n">
        <v>4000144</v>
      </c>
      <c r="C13" s="45" t="inlineStr">
        <is>
          <t>Stadbibliothek Bad Dürrheim</t>
        </is>
      </c>
      <c r="D13" s="46" t="n">
        <v>70</v>
      </c>
      <c r="E13" s="47">
        <f>IF(D13="","",D13-D13/1.0)</f>
        <v/>
      </c>
      <c r="F13" s="47">
        <f>IF(D13="","",D13/1.0)</f>
        <v/>
      </c>
      <c r="G13" s="46" t="n"/>
      <c r="H13" s="47">
        <f>H12+IF(D13="",0,D13)-IF(G13="",0,G13)</f>
        <v/>
      </c>
    </row>
    <row r="14">
      <c r="A14" s="44" t="n">
        <v>46315</v>
      </c>
      <c r="B14" s="45" t="n">
        <v>4000148</v>
      </c>
      <c r="C14" s="45" t="inlineStr">
        <is>
          <t>Sandra Ziegler / Schule</t>
        </is>
      </c>
      <c r="D14" s="46" t="n">
        <v>45</v>
      </c>
      <c r="E14" s="47">
        <f>IF(D14="","",D14-D14/1.0)</f>
        <v/>
      </c>
      <c r="F14" s="47">
        <f>IF(D14="","",D14/1.0)</f>
        <v/>
      </c>
      <c r="G14" s="46" t="n"/>
      <c r="H14" s="47">
        <f>H13+IF(D14="",0,D14)-IF(G14="",0,G14)</f>
        <v/>
      </c>
    </row>
    <row r="15">
      <c r="A15" s="44" t="n">
        <v>46317</v>
      </c>
      <c r="B15" s="45" t="n">
        <v>4000152</v>
      </c>
      <c r="C15" s="45" t="inlineStr">
        <is>
          <t>Mercan Ayce</t>
        </is>
      </c>
      <c r="D15" s="46" t="n">
        <v>40</v>
      </c>
      <c r="E15" s="47">
        <f>IF(D15="","",D15-D15/1.0)</f>
        <v/>
      </c>
      <c r="F15" s="47">
        <f>IF(D15="","",D15/1.0)</f>
        <v/>
      </c>
      <c r="G15" s="46" t="n"/>
      <c r="H15" s="47">
        <f>H14+IF(D15="",0,D15)-IF(G15="",0,G15)</f>
        <v/>
      </c>
    </row>
    <row r="16">
      <c r="A16" s="44" t="n">
        <v>46317</v>
      </c>
      <c r="B16" s="45" t="n">
        <v>4000151</v>
      </c>
      <c r="C16" s="45" t="inlineStr">
        <is>
          <t>Ann Katrin Fischer</t>
        </is>
      </c>
      <c r="D16" s="46" t="n">
        <v>150</v>
      </c>
      <c r="E16" s="47">
        <f>IF(D16="","",D16-D16/1.0)</f>
        <v/>
      </c>
      <c r="F16" s="47">
        <f>IF(D16="","",D16/1.0)</f>
        <v/>
      </c>
      <c r="G16" s="46" t="n"/>
      <c r="H16" s="47">
        <f>H15+IF(D16="",0,D16)-IF(G16="",0,G16)</f>
        <v/>
      </c>
    </row>
    <row r="17">
      <c r="A17" s="44" t="n">
        <v>46317</v>
      </c>
      <c r="B17" s="45" t="n">
        <v>4000135</v>
      </c>
      <c r="C17" s="45" t="inlineStr">
        <is>
          <t>Christian Migowski</t>
        </is>
      </c>
      <c r="D17" s="46" t="n">
        <v>370</v>
      </c>
      <c r="E17" s="47">
        <f>IF(D17="","",D17-D17/1.0)</f>
        <v/>
      </c>
      <c r="F17" s="47">
        <f>IF(D17="","",D17/1.0)</f>
        <v/>
      </c>
      <c r="G17" s="46" t="n"/>
      <c r="H17" s="47">
        <f>H16+IF(D17="",0,D17)-IF(G17="",0,G17)</f>
        <v/>
      </c>
    </row>
    <row r="18">
      <c r="A18" s="45" t="n"/>
      <c r="B18" s="45" t="n"/>
      <c r="C18" s="45" t="inlineStr">
        <is>
          <t>Einzahlung 23.10.2026</t>
        </is>
      </c>
      <c r="D18" s="46" t="n"/>
      <c r="E18" s="47">
        <f>IF(D18="","",D18-D18/1.0)</f>
        <v/>
      </c>
      <c r="F18" s="47">
        <f>IF(D18="","",D18/1.0)</f>
        <v/>
      </c>
      <c r="G18" s="46" t="n"/>
      <c r="H18" s="47">
        <f>H17+IF(D18="",0,D18)-IF(G18="",0,G18)</f>
        <v/>
      </c>
    </row>
    <row r="19">
      <c r="A19" s="45" t="n"/>
      <c r="B19" s="45" t="n"/>
      <c r="C19" s="45" t="inlineStr">
        <is>
          <t>Konto Commerzbank</t>
        </is>
      </c>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2026-10-23T11:01:05Z</dcterms:created>
  <dcterms:modified xmlns:dcterms="http://purl.org/dc/terms/" xmlns:xsi="http://www.w3.org/2001/XMLSchema-instance" xsi:type="dcterms:W3CDTF">2026-10-23T11:01:09Z</dcterms:modified>
</cp:coreProperties>
</file>