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'Artikelstamm'!$A$2:$AM$608</definedName>
  </definedNames>
  <calcPr calcId="124519" fullCalcOnLoad="1"/>
</workbook>
</file>

<file path=xl/styles.xml><?xml version="1.0" encoding="utf-8"?>
<styleSheet xmlns="http://schemas.openxmlformats.org/spreadsheetml/2006/main">
  <numFmts count="1">
    <numFmt numFmtId="164" formatCode="#,##0.00 &quot;€&quot;"/>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58">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0" borderId="1" pivotButton="0" quotePrefix="0" xfId="0"/>
    <xf numFmtId="0" fontId="16" fillId="11" borderId="1" pivotButton="0" quotePrefix="0" xfId="0"/>
    <xf numFmtId="0" fontId="16" fillId="12" borderId="1" pivotButton="0" quotePrefix="0" xfId="0"/>
    <xf numFmtId="0" fontId="16" fillId="9" borderId="1" pivotButton="0" quotePrefix="0" xfId="0"/>
    <xf numFmtId="0" fontId="16"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4" t="inlineStr">
        <is>
          <t>Markenware</t>
        </is>
      </c>
      <c r="B19" s="5" t="inlineStr">
        <is>
          <t>Vitra, Stokke, USM Haller und Kartell sind dort vermerkt, wo die Marke am Stück belegt ist. Für diese Stücke gibt es einen eigenen Gebrauchtmarkt mit Fachhändlern – dort sind höhere Preise erzielbar als im Sammelangebot.</t>
        </is>
      </c>
    </row>
    <row r="20" ht="30" customHeight="1">
      <c r="A20" s="4" t="inlineStr">
        <is>
          <t>Kunst</t>
        </is>
      </c>
      <c r="B20" s="5" t="inlineStr">
        <is>
          <t>Die Acrylbilder sind Eigenarbeiten einer Privatperson, die Schwarzwald-Trachtenmotive sind Kaufware. Beides ist in der Beschreibung vermerkt.</t>
        </is>
      </c>
    </row>
    <row r="21" ht="12" customHeight="1">
      <c r="A21" s="7" t="inlineStr"/>
      <c r="B21" s="5" t="inlineStr"/>
    </row>
    <row r="22" ht="12" customHeight="1">
      <c r="A22" s="4" t="inlineStr">
        <is>
          <t>Für die Prüfrunde</t>
        </is>
      </c>
      <c r="B22" s="5" t="inlineStr"/>
    </row>
    <row r="23" ht="30" customHeight="1">
      <c r="A23" s="6" t="inlineStr">
        <is>
          <t xml:space="preserve">  So geht es am schnellsten</t>
        </is>
      </c>
      <c r="B23" s="5" t="inlineStr">
        <is>
          <t>Von oben nach unten durchgehen: Bild und Bezeichnung ansehen, Preis_netto prüfen oder überschreiben, weiter. Die Räume stehen zusammen, es ist also ein Rundgang durchs Haus.</t>
        </is>
      </c>
    </row>
    <row r="24" ht="30" customHeight="1">
      <c r="A24" s="6" t="inlineStr">
        <is>
          <t xml:space="preserve">  Was angefasst wird</t>
        </is>
      </c>
      <c r="B24" s="5" t="inlineStr">
        <is>
          <t>Nur vier Spalten: Preis_netto, Anlagennr, Anschaffungswert_netto und – falls etwas gar nicht angeboten werden soll – Im_Katalog auf „nein“. Alles andere kann so bleiben.</t>
        </is>
      </c>
    </row>
    <row r="25" ht="30" customHeight="1">
      <c r="A25" s="6" t="inlineStr">
        <is>
          <t xml:space="preserve">  Was man lassen sollte</t>
        </is>
      </c>
      <c r="B25" s="5" t="inlineStr">
        <is>
          <t>Keine Zeilen löschen. Eine fehlende Zeile wird beim Einlesen als „entfällt“ gewertet und verschwindet aus dem Katalog. Soll etwas raus, bitte Aktiv auf „entfällt“ setzen.</t>
        </is>
      </c>
    </row>
    <row r="26" ht="30" customHeight="1">
      <c r="A26" s="6" t="inlineStr">
        <is>
          <t xml:space="preserve">  Das Bild in Spalte A</t>
        </is>
      </c>
      <c r="B26" s="5" t="inlineStr">
        <is>
          <t>Jede Zeile zeigt links das Foto des Artikels – dasselbe Bild, das später im Webkatalog steht. So lässt sich der Preis direkt am Stück beurteilen, ohne die Fotos daneben zu öffnen.</t>
        </is>
      </c>
    </row>
    <row r="27" ht="30" customHeight="1">
      <c r="A27" s="6" t="inlineStr">
        <is>
          <t xml:space="preserve">  Filtern statt Sortieren</t>
        </is>
      </c>
      <c r="B27" s="5" t="inlineStr">
        <is>
          <t>Zum Eingrenzen bitte den Filter in Zeile 2 benutzen (z. B. nur ein Raum). Sortieren ist in diesem Blatt gesperrt: Excel ordnet dabei zwar die Zeilen um, lässt die Bilder aber stehen – danach stünde jedes Foto beim falschen Artikel.</t>
        </is>
      </c>
    </row>
    <row r="28" ht="30" customHeight="1">
      <c r="A28" s="6" t="inlineStr">
        <is>
          <t xml:space="preserve">  Zugeklappte Spalten</t>
        </is>
      </c>
      <c r="B28" s="5" t="inlineStr">
        <is>
          <t>Zweimal sind Spalten als Gruppe zugeklappt: die Detailangaben (Kategorie bis Maße) und ganz rechts die Verkaufsspalten. So steht Preis_netto gleich neben Bild und Bezeichnung. Das Plus über der Spaltenleiste klappt sie auf.</t>
        </is>
      </c>
    </row>
    <row r="29" ht="30" customHeight="1">
      <c r="A29" s="6" t="inlineStr">
        <is>
          <t xml:space="preserve">  Formeln</t>
        </is>
      </c>
      <c r="B29"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608"/>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22">
        <f>O4*S4</f>
        <v/>
      </c>
      <c r="V4" s="16" t="inlineStr">
        <is>
          <t>nur Abholung</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ja</t>
        </is>
      </c>
      <c r="Q6" s="19" t="n"/>
      <c r="R6" s="21" t="n"/>
      <c r="S6" s="21" t="n">
        <v>48</v>
      </c>
      <c r="T6" s="19" t="inlineStr">
        <is>
          <t>Fix</t>
        </is>
      </c>
      <c r="U6" s="22">
        <f>O6*S6</f>
        <v/>
      </c>
      <c r="V6" s="16" t="inlineStr">
        <is>
          <t>nur Abholung</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22">
        <f>O13*S13</f>
        <v/>
      </c>
      <c r="V13" s="16" t="inlineStr">
        <is>
          <t>nur Abholung</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22">
        <f>O16*S16</f>
        <v/>
      </c>
      <c r="V16" s="16" t="inlineStr">
        <is>
          <t>nur Abholung</t>
        </is>
      </c>
      <c r="W16" s="16" t="inlineStr">
        <is>
          <t>F-591</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22">
        <f>O17*S17</f>
        <v/>
      </c>
      <c r="V17" s="16" t="inlineStr">
        <is>
          <t>nur Abholung</t>
        </is>
      </c>
      <c r="W17" s="16" t="inlineStr">
        <is>
          <t>F-592</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22">
        <f>O18*S18</f>
        <v/>
      </c>
      <c r="V18" s="16" t="inlineStr">
        <is>
          <t>nur Abholung</t>
        </is>
      </c>
      <c r="W18" s="16" t="inlineStr">
        <is>
          <t>F-594</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22">
        <f>O19*S19</f>
        <v/>
      </c>
      <c r="V19" s="16" t="inlineStr">
        <is>
          <t>nur Abholung</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22">
        <f>O20*S20</f>
        <v/>
      </c>
      <c r="V20" s="16" t="inlineStr">
        <is>
          <t>nur Abholung</t>
        </is>
      </c>
      <c r="W20" s="16" t="inlineStr">
        <is>
          <t>F-593</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22">
        <f>O21*S21</f>
        <v/>
      </c>
      <c r="V21" s="16" t="inlineStr">
        <is>
          <t>nur Abholung</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22">
        <f>O23*S23</f>
        <v/>
      </c>
      <c r="V23" s="16" t="inlineStr">
        <is>
          <t>nur Abholung</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22">
        <f>O24*S24</f>
        <v/>
      </c>
      <c r="V24" s="16" t="inlineStr">
        <is>
          <t>nur Abholung</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22">
        <f>O25*S25</f>
        <v/>
      </c>
      <c r="V25" s="16" t="inlineStr">
        <is>
          <t>nur Abholung</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22">
        <f>O31*S31</f>
        <v/>
      </c>
      <c r="V31" s="16" t="inlineStr">
        <is>
          <t>nur Abholung</t>
        </is>
      </c>
      <c r="W31" s="16" t="inlineStr">
        <is>
          <t>F-616</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22">
        <f>O34*S34</f>
        <v/>
      </c>
      <c r="V34" s="16" t="inlineStr">
        <is>
          <t>nur Abholung</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22">
        <f>O39*S39</f>
        <v/>
      </c>
      <c r="V39" s="16" t="inlineStr">
        <is>
          <t>nur Abholung</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22">
        <f>O42*S42</f>
        <v/>
      </c>
      <c r="V42" s="16" t="inlineStr">
        <is>
          <t>nur Abholung</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22">
        <f>O44*S44</f>
        <v/>
      </c>
      <c r="V44" s="16" t="inlineStr">
        <is>
          <t>nur Abholung</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22">
        <f>O45*S45</f>
        <v/>
      </c>
      <c r="V45" s="16" t="inlineStr">
        <is>
          <t>nur Abholung</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22">
        <f>O46*S46</f>
        <v/>
      </c>
      <c r="V46" s="16" t="inlineStr">
        <is>
          <t>nur Abholung</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22">
        <f>O53*S53</f>
        <v/>
      </c>
      <c r="V53" s="16" t="inlineStr">
        <is>
          <t>nur Abholung</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22">
        <f>O54*S54</f>
        <v/>
      </c>
      <c r="V54" s="16" t="inlineStr">
        <is>
          <t>nur Abholung</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22">
        <f>O55*S55</f>
        <v/>
      </c>
      <c r="V55" s="16" t="inlineStr">
        <is>
          <t>nur Abholung</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22">
        <f>O56*S56</f>
        <v/>
      </c>
      <c r="V56" s="16" t="inlineStr">
        <is>
          <t>nur Abholung</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22">
        <f>O58*S58</f>
        <v/>
      </c>
      <c r="V58" s="16" t="inlineStr">
        <is>
          <t>nur Abholung</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22">
        <f>O60*S60</f>
        <v/>
      </c>
      <c r="V60" s="16" t="inlineStr">
        <is>
          <t>nur Abholung</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22">
        <f>O62*S62</f>
        <v/>
      </c>
      <c r="V62" s="16" t="inlineStr">
        <is>
          <t>nur Abholung</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22">
        <f>O64*S64</f>
        <v/>
      </c>
      <c r="V64" s="16" t="inlineStr">
        <is>
          <t>nur Abholung</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22">
        <f>O65*S65</f>
        <v/>
      </c>
      <c r="V65" s="16" t="inlineStr">
        <is>
          <t>nur Abholung</t>
        </is>
      </c>
      <c r="W65" s="16" t="inlineStr">
        <is>
          <t>F-617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22">
        <f>O66*S66</f>
        <v/>
      </c>
      <c r="V66" s="16" t="inlineStr">
        <is>
          <t>nur Abholung</t>
        </is>
      </c>
      <c r="W66" s="16" t="inlineStr">
        <is>
          <t>F-636</t>
        </is>
      </c>
      <c r="X66" s="19" t="inlineStr">
        <is>
          <t>ja</t>
        </is>
      </c>
      <c r="Y66" s="19" t="inlineStr">
        <is>
          <t>verfügbar</t>
        </is>
      </c>
      <c r="Z66" s="19" t="inlineStr">
        <is>
          <t>IKEA</t>
        </is>
      </c>
      <c r="AA66" s="19" t="n"/>
      <c r="AB66" s="19" t="n"/>
      <c r="AC66" s="19" t="n"/>
      <c r="AD66" s="21" t="n"/>
      <c r="AE66" s="22">
        <f>IF(N66="","",N66*AD66)</f>
        <v/>
      </c>
      <c r="AF66" s="19" t="n"/>
      <c r="AG66" s="19" t="n"/>
      <c r="AH66" s="19" t="n"/>
      <c r="AI66" s="19" t="n"/>
      <c r="AJ66" s="19" t="n"/>
      <c r="AK66" s="19" t="n"/>
      <c r="AL66" s="18" t="inlineStr">
        <is>
          <t>Ohne Inhalt.</t>
        </is>
      </c>
      <c r="AM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22">
        <f>O67*S67</f>
        <v/>
      </c>
      <c r="V67" s="16" t="inlineStr">
        <is>
          <t>nur Abholung</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22">
        <f>O68*S68</f>
        <v/>
      </c>
      <c r="V68" s="16" t="inlineStr">
        <is>
          <t>nur Abholung</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22">
        <f>O69*S69</f>
        <v/>
      </c>
      <c r="V69" s="16" t="inlineStr">
        <is>
          <t>nur Abholung</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22">
        <f>O70*S70</f>
        <v/>
      </c>
      <c r="V70" s="16" t="inlineStr">
        <is>
          <t>nur Abholung</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22">
        <f>O75*S75</f>
        <v/>
      </c>
      <c r="V75" s="16" t="inlineStr">
        <is>
          <t>nur Abholung</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22">
        <f>O78*S78</f>
        <v/>
      </c>
      <c r="V78" s="16" t="inlineStr">
        <is>
          <t>nur Abholung</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22">
        <f>O80*S80</f>
        <v/>
      </c>
      <c r="V80" s="16" t="inlineStr">
        <is>
          <t>nur Abholung</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22">
        <f>O81*S81</f>
        <v/>
      </c>
      <c r="V81" s="16" t="inlineStr">
        <is>
          <t>nur Abholung</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22">
        <f>O82*S82</f>
        <v/>
      </c>
      <c r="V82" s="16" t="inlineStr">
        <is>
          <t>nur Abholung</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22">
        <f>O83*S83</f>
        <v/>
      </c>
      <c r="V83" s="16" t="inlineStr">
        <is>
          <t>nur Abholung</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22">
        <f>O84*S84</f>
        <v/>
      </c>
      <c r="V84" s="16" t="inlineStr">
        <is>
          <t>nur Abholung</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22">
        <f>O85*S85</f>
        <v/>
      </c>
      <c r="V85" s="16" t="inlineStr">
        <is>
          <t>nur Abholung</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22">
        <f>O87*S87</f>
        <v/>
      </c>
      <c r="V87" s="16" t="inlineStr">
        <is>
          <t>nur Abholung</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22">
        <f>O93*S93</f>
        <v/>
      </c>
      <c r="V93" s="16" t="inlineStr">
        <is>
          <t>nur Abholung</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22">
        <f>O96*S96</f>
        <v/>
      </c>
      <c r="V96" s="16" t="inlineStr">
        <is>
          <t>nur Abholung</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22">
        <f>O97*S97</f>
        <v/>
      </c>
      <c r="V97" s="16" t="inlineStr">
        <is>
          <t>nur Abholung</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inlineStr">
        <is>
          <t>30 gerahmte Fotografien mit verschiedenen Motiven; das Foto zeigt eine Auswahl.</t>
        </is>
      </c>
      <c r="AM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22">
        <f>O98*S98</f>
        <v/>
      </c>
      <c r="V98" s="16" t="inlineStr">
        <is>
          <t>nur Abholung</t>
        </is>
      </c>
      <c r="W98" s="16" t="inlineStr">
        <is>
          <t>F-029</t>
        </is>
      </c>
      <c r="X98" s="19" t="inlineStr">
        <is>
          <t>nein</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22">
        <f>O101*S101</f>
        <v/>
      </c>
      <c r="V101" s="16" t="inlineStr">
        <is>
          <t>nur Abholung</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22">
        <f>O102*S102</f>
        <v/>
      </c>
      <c r="V102" s="16" t="inlineStr">
        <is>
          <t>nur Abholung</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22">
        <f>O104*S104</f>
        <v/>
      </c>
      <c r="V104" s="16" t="inlineStr">
        <is>
          <t>nur Abholung</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22">
        <f>O110*S110</f>
        <v/>
      </c>
      <c r="V110" s="16" t="inlineStr">
        <is>
          <t>nur Abholung</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22">
        <f>O112*S112</f>
        <v/>
      </c>
      <c r="V112" s="16" t="inlineStr">
        <is>
          <t>nur Abholung</t>
        </is>
      </c>
      <c r="W112" s="16" t="inlineStr">
        <is>
          <t>F-007</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inlineStr">
        <is>
          <t>10 gleiche Tische: 8 im Speisesaal, 2 im Gruppenraum.</t>
        </is>
      </c>
      <c r="AM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22">
        <f>O116*S116</f>
        <v/>
      </c>
      <c r="V116" s="16" t="inlineStr">
        <is>
          <t>nur Abholung</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5 Uhren, Anzahl bestätigt am 06.10.2026.</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22">
        <f>O119*S119</f>
        <v/>
      </c>
      <c r="V119" s="16" t="inlineStr">
        <is>
          <t>nur Abholung</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22">
        <f>O122*S122</f>
        <v/>
      </c>
      <c r="V122" s="16" t="inlineStr">
        <is>
          <t>nur Abholung</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22">
        <f>O123*S123</f>
        <v/>
      </c>
      <c r="V123" s="16" t="inlineStr">
        <is>
          <t>nur Abholung</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22">
        <f>O125*S125</f>
        <v/>
      </c>
      <c r="V125" s="16" t="inlineStr">
        <is>
          <t>nur Abholung</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22">
        <f>O129*S129</f>
        <v/>
      </c>
      <c r="V129" s="16" t="inlineStr">
        <is>
          <t>nur Abholung</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22">
        <f>O133*S133</f>
        <v/>
      </c>
      <c r="V133" s="16" t="inlineStr">
        <is>
          <t>nur Abholung</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22">
        <f>O134*S134</f>
        <v/>
      </c>
      <c r="V134" s="16" t="inlineStr">
        <is>
          <t>nur Abholung</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inlineStr">
        <is>
          <t>4 gleiche Tische, sie stehen in verschiedenen Räumen.</t>
        </is>
      </c>
      <c r="AM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22">
        <f>O163*S163</f>
        <v/>
      </c>
      <c r="V163" s="16" t="inlineStr">
        <is>
          <t>nur Abholung</t>
        </is>
      </c>
      <c r="W163" s="16" t="inlineStr">
        <is>
          <t>F-153</t>
        </is>
      </c>
      <c r="X163" s="19" t="inlineStr">
        <is>
          <t>ja</t>
        </is>
      </c>
      <c r="Y163" s="19" t="inlineStr">
        <is>
          <t>verfügbar</t>
        </is>
      </c>
      <c r="Z163" s="19" t="inlineStr">
        <is>
          <t>IKEA</t>
        </is>
      </c>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22">
        <f>O174*S174</f>
        <v/>
      </c>
      <c r="V174" s="16" t="inlineStr">
        <is>
          <t>nur Abholung</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22">
        <f>O181*S181</f>
        <v/>
      </c>
      <c r="V181" s="16" t="inlineStr">
        <is>
          <t>nur Abholung</t>
        </is>
      </c>
      <c r="W181" s="16" t="inlineStr">
        <is>
          <t>F-180</t>
        </is>
      </c>
      <c r="X181" s="19" t="inlineStr">
        <is>
          <t>ja</t>
        </is>
      </c>
      <c r="Y181" s="19" t="inlineStr">
        <is>
          <t>verfügbar</t>
        </is>
      </c>
      <c r="Z181" s="19" t="inlineStr">
        <is>
          <t>IKEA</t>
        </is>
      </c>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22">
        <f>O182*S182</f>
        <v/>
      </c>
      <c r="V182" s="16" t="inlineStr">
        <is>
          <t>nur Abholung</t>
        </is>
      </c>
      <c r="W182" s="16" t="inlineStr">
        <is>
          <t>F-181</t>
        </is>
      </c>
      <c r="X182" s="19" t="inlineStr">
        <is>
          <t>ja</t>
        </is>
      </c>
      <c r="Y182" s="19" t="inlineStr">
        <is>
          <t>verfügbar</t>
        </is>
      </c>
      <c r="Z182" s="19" t="inlineStr">
        <is>
          <t>IKEA</t>
        </is>
      </c>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22">
        <f>O184*S184</f>
        <v/>
      </c>
      <c r="V184" s="16" t="inlineStr">
        <is>
          <t>nur Abholung</t>
        </is>
      </c>
      <c r="W184" s="16" t="inlineStr">
        <is>
          <t>F-182</t>
        </is>
      </c>
      <c r="X184" s="19" t="inlineStr">
        <is>
          <t>ja</t>
        </is>
      </c>
      <c r="Y184" s="19" t="inlineStr">
        <is>
          <t>verfügbar</t>
        </is>
      </c>
      <c r="Z184" s="19" t="inlineStr">
        <is>
          <t>IKEA</t>
        </is>
      </c>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22">
        <f>O195*S195</f>
        <v/>
      </c>
      <c r="V195" s="16" t="inlineStr">
        <is>
          <t>nur Abholung</t>
        </is>
      </c>
      <c r="W195" s="16" t="inlineStr">
        <is>
          <t>F-203</t>
        </is>
      </c>
      <c r="X195" s="19" t="inlineStr">
        <is>
          <t>ja</t>
        </is>
      </c>
      <c r="Y195" s="19" t="inlineStr">
        <is>
          <t>verfügbar</t>
        </is>
      </c>
      <c r="Z195" s="19" t="inlineStr">
        <is>
          <t>IKEA</t>
        </is>
      </c>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22">
        <f>O206*S206</f>
        <v/>
      </c>
      <c r="V206" s="16" t="inlineStr">
        <is>
          <t>nur Abholung</t>
        </is>
      </c>
      <c r="W206" s="16" t="inlineStr">
        <is>
          <t>F-219</t>
        </is>
      </c>
      <c r="X206" s="19" t="inlineStr">
        <is>
          <t>ja</t>
        </is>
      </c>
      <c r="Y206" s="19" t="inlineStr">
        <is>
          <t>verfügbar</t>
        </is>
      </c>
      <c r="Z206" s="19" t="inlineStr">
        <is>
          <t>Wehrfritz</t>
        </is>
      </c>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22">
        <f>O210*S210</f>
        <v/>
      </c>
      <c r="V210" s="16" t="inlineStr">
        <is>
          <t>nur Abholung</t>
        </is>
      </c>
      <c r="W210" s="16" t="inlineStr">
        <is>
          <t>F-225</t>
        </is>
      </c>
      <c r="X210" s="19" t="inlineStr">
        <is>
          <t>ja</t>
        </is>
      </c>
      <c r="Y210" s="19" t="inlineStr">
        <is>
          <t>verfügbar</t>
        </is>
      </c>
      <c r="Z210" s="19" t="inlineStr">
        <is>
          <t>IKEA</t>
        </is>
      </c>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22">
        <f>O214*S214</f>
        <v/>
      </c>
      <c r="V214" s="16" t="inlineStr">
        <is>
          <t>nur Abholung</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22">
        <f>O222*S222</f>
        <v/>
      </c>
      <c r="V222" s="16" t="inlineStr">
        <is>
          <t>nur Abholung</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22">
        <f>O227*S227</f>
        <v/>
      </c>
      <c r="V227" s="16" t="inlineStr">
        <is>
          <t>nur Abholung</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22">
        <f>O228*S228</f>
        <v/>
      </c>
      <c r="V228" s="16" t="inlineStr">
        <is>
          <t>nur Abholung</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nur Abholung</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22">
        <f>O233*S233</f>
        <v/>
      </c>
      <c r="V233" s="16" t="inlineStr">
        <is>
          <t>nur Abholung</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22">
        <f>O234*S234</f>
        <v/>
      </c>
      <c r="V234" s="16" t="inlineStr">
        <is>
          <t>nur Abholung</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22">
        <f>O235*S235</f>
        <v/>
      </c>
      <c r="V235" s="16" t="inlineStr">
        <is>
          <t>nur Abholung</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22">
        <f>O237*S237</f>
        <v/>
      </c>
      <c r="V237" s="16" t="inlineStr">
        <is>
          <t>nur Abholung</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inlineStr">
        <is>
          <t>Ohne Fellauflage.</t>
        </is>
      </c>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22">
        <f>O242*S242</f>
        <v/>
      </c>
      <c r="V242" s="16" t="inlineStr">
        <is>
          <t>nur Abholung</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22">
        <f>O244*S244</f>
        <v/>
      </c>
      <c r="V244" s="16" t="inlineStr">
        <is>
          <t>nur Abholung</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22">
        <f>O248*S248</f>
        <v/>
      </c>
      <c r="V248" s="16" t="inlineStr">
        <is>
          <t>nur Abholung</t>
        </is>
      </c>
      <c r="W248" s="16" t="inlineStr">
        <is>
          <t>F-280</t>
        </is>
      </c>
      <c r="X248" s="19" t="inlineStr">
        <is>
          <t>ja</t>
        </is>
      </c>
      <c r="Y248" s="19" t="inlineStr">
        <is>
          <t>verfügbar</t>
        </is>
      </c>
      <c r="Z248" s="19" t="inlineStr">
        <is>
          <t>IKEA</t>
        </is>
      </c>
      <c r="AA248" s="19" t="n"/>
      <c r="AB248" s="19" t="n"/>
      <c r="AC248" s="19" t="n"/>
      <c r="AD248" s="21" t="n"/>
      <c r="AE248" s="22">
        <f>IF(N248="","",N248*AD248)</f>
        <v/>
      </c>
      <c r="AF248" s="19" t="n"/>
      <c r="AG248" s="19" t="n"/>
      <c r="AH248" s="19" t="n"/>
      <c r="AI248" s="19" t="n"/>
      <c r="AJ248" s="19" t="n"/>
      <c r="AK248" s="19" t="n"/>
      <c r="AL248" s="18" t="inlineStr">
        <is>
          <t>73 Becher aus zwei Küchen, Farben gemischt, nur als Set.</t>
        </is>
      </c>
      <c r="AM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22">
        <f>O249*S249</f>
        <v/>
      </c>
      <c r="V249" s="16" t="inlineStr">
        <is>
          <t>nur Abholung</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22">
        <f>O250*S250</f>
        <v/>
      </c>
      <c r="V250" s="16" t="inlineStr">
        <is>
          <t>nur Abholung</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22">
        <f>O254*S254</f>
        <v/>
      </c>
      <c r="V254" s="16" t="inlineStr">
        <is>
          <t>nur Abholung</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22">
        <f>O255*S255</f>
        <v/>
      </c>
      <c r="V255" s="16" t="inlineStr">
        <is>
          <t>nur Abholung</t>
        </is>
      </c>
      <c r="W255" s="16" t="inlineStr">
        <is>
          <t>F-293</t>
        </is>
      </c>
      <c r="X255" s="19" t="inlineStr">
        <is>
          <t>ja</t>
        </is>
      </c>
      <c r="Y255" s="19" t="inlineStr">
        <is>
          <t>verfügbar</t>
        </is>
      </c>
      <c r="Z255" s="19" t="inlineStr">
        <is>
          <t>Wesco</t>
        </is>
      </c>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22">
        <f>O260*S260</f>
        <v/>
      </c>
      <c r="V260" s="16" t="inlineStr">
        <is>
          <t>nur Abholung</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22">
        <f>O274*S274</f>
        <v/>
      </c>
      <c r="V274" s="16" t="inlineStr">
        <is>
          <t>nur Abholung</t>
        </is>
      </c>
      <c r="W274" s="16" t="inlineStr">
        <is>
          <t>F-322</t>
        </is>
      </c>
      <c r="X274" s="19" t="inlineStr">
        <is>
          <t>ja</t>
        </is>
      </c>
      <c r="Y274" s="19" t="inlineStr">
        <is>
          <t>verfügbar</t>
        </is>
      </c>
      <c r="Z274" s="19" t="inlineStr">
        <is>
          <t>Wesco</t>
        </is>
      </c>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22">
        <f>O286*S286</f>
        <v/>
      </c>
      <c r="V286" s="16" t="inlineStr">
        <is>
          <t>nur Abholung</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22">
        <f>O291*S291</f>
        <v/>
      </c>
      <c r="V291" s="16" t="inlineStr">
        <is>
          <t>nur Abholung</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22">
        <f>O294*S294</f>
        <v/>
      </c>
      <c r="V294" s="16" t="inlineStr">
        <is>
          <t>nur Abholung</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22">
        <f>O296*S296</f>
        <v/>
      </c>
      <c r="V296" s="16" t="inlineStr">
        <is>
          <t>nur Abholung</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22">
        <f>O297*S297</f>
        <v/>
      </c>
      <c r="V297" s="16" t="inlineStr">
        <is>
          <t>nur Abholung</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22">
        <f>O300*S300</f>
        <v/>
      </c>
      <c r="V300" s="16" t="inlineStr">
        <is>
          <t>nur Abholung</t>
        </is>
      </c>
      <c r="W300" s="16" t="inlineStr">
        <is>
          <t>F-355</t>
        </is>
      </c>
      <c r="X300" s="19" t="inlineStr">
        <is>
          <t>ja</t>
        </is>
      </c>
      <c r="Y300" s="19" t="inlineStr">
        <is>
          <t>verfügbar</t>
        </is>
      </c>
      <c r="Z300" s="19" t="inlineStr">
        <is>
          <t>IKEA</t>
        </is>
      </c>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22">
        <f>O301*S301</f>
        <v/>
      </c>
      <c r="V301" s="16" t="inlineStr">
        <is>
          <t>nur Abholung</t>
        </is>
      </c>
      <c r="W301" s="16" t="inlineStr">
        <is>
          <t>F-358</t>
        </is>
      </c>
      <c r="X301" s="19" t="inlineStr">
        <is>
          <t>ja</t>
        </is>
      </c>
      <c r="Y301" s="19" t="inlineStr">
        <is>
          <t>verfügbar</t>
        </is>
      </c>
      <c r="Z301" s="19" t="inlineStr">
        <is>
          <t>IKEA</t>
        </is>
      </c>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22">
        <f>O306*S306</f>
        <v/>
      </c>
      <c r="V306" s="16" t="inlineStr">
        <is>
          <t>nur Abholung</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22">
        <f>O310*S310</f>
        <v/>
      </c>
      <c r="V310" s="16" t="inlineStr">
        <is>
          <t>nur Abholung</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22">
        <f>O312*S312</f>
        <v/>
      </c>
      <c r="V312" s="16" t="inlineStr">
        <is>
          <t>nur Abholung</t>
        </is>
      </c>
      <c r="W312" s="16" t="inlineStr">
        <is>
          <t>F-376</t>
        </is>
      </c>
      <c r="X312" s="19" t="inlineStr">
        <is>
          <t>ja</t>
        </is>
      </c>
      <c r="Y312" s="19" t="inlineStr">
        <is>
          <t>verfügbar</t>
        </is>
      </c>
      <c r="Z312" s="19" t="inlineStr">
        <is>
          <t>IKEA</t>
        </is>
      </c>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22">
        <f>O316*S316</f>
        <v/>
      </c>
      <c r="V316" s="16" t="inlineStr">
        <is>
          <t>nur Abholung</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22">
        <f>O317*S317</f>
        <v/>
      </c>
      <c r="V317" s="16" t="inlineStr">
        <is>
          <t>nur Abholung</t>
        </is>
      </c>
      <c r="W317" s="16" t="inlineStr">
        <is>
          <t>F-385</t>
        </is>
      </c>
      <c r="X317" s="19" t="inlineStr">
        <is>
          <t>ja</t>
        </is>
      </c>
      <c r="Y317" s="19" t="inlineStr">
        <is>
          <t>verfügbar</t>
        </is>
      </c>
      <c r="Z317" s="19" t="inlineStr">
        <is>
          <t>IKEA</t>
        </is>
      </c>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22">
        <f>O322*S322</f>
        <v/>
      </c>
      <c r="V322" s="16" t="inlineStr">
        <is>
          <t>nur Abholung</t>
        </is>
      </c>
      <c r="W322" s="16" t="inlineStr">
        <is>
          <t>F-391</t>
        </is>
      </c>
      <c r="X322" s="19" t="inlineStr">
        <is>
          <t>ja</t>
        </is>
      </c>
      <c r="Y322" s="19" t="inlineStr">
        <is>
          <t>verfügbar</t>
        </is>
      </c>
      <c r="Z322" s="19" t="inlineStr">
        <is>
          <t>IKEA</t>
        </is>
      </c>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22">
        <f>O323*S323</f>
        <v/>
      </c>
      <c r="V323" s="16" t="inlineStr">
        <is>
          <t>nur Abholung</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22">
        <f>O324*S324</f>
        <v/>
      </c>
      <c r="V324" s="16" t="inlineStr">
        <is>
          <t>nur Abholung</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22">
        <f>O325*S325</f>
        <v/>
      </c>
      <c r="V325" s="16" t="inlineStr">
        <is>
          <t>nur Abholung</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22">
        <f>O326*S326</f>
        <v/>
      </c>
      <c r="V326" s="16" t="inlineStr">
        <is>
          <t>nur Abholung</t>
        </is>
      </c>
      <c r="W326" s="16" t="inlineStr">
        <is>
          <t>F-404</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22">
        <f>O333*S333</f>
        <v/>
      </c>
      <c r="V333" s="16" t="inlineStr">
        <is>
          <t>nur Abholung</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22">
        <f>O336*S336</f>
        <v/>
      </c>
      <c r="V336" s="16" t="inlineStr">
        <is>
          <t>nur Abholung</t>
        </is>
      </c>
      <c r="W336" s="16" t="inlineStr">
        <is>
          <t>F-412</t>
        </is>
      </c>
      <c r="X336" s="19" t="inlineStr">
        <is>
          <t>ja</t>
        </is>
      </c>
      <c r="Y336" s="19" t="inlineStr">
        <is>
          <t>verfügbar</t>
        </is>
      </c>
      <c r="Z336" s="19" t="inlineStr">
        <is>
          <t>IKEA</t>
        </is>
      </c>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22">
        <f>O348*S348</f>
        <v/>
      </c>
      <c r="V348" s="16" t="inlineStr">
        <is>
          <t>nur Abholung</t>
        </is>
      </c>
      <c r="W348" s="16" t="inlineStr">
        <is>
          <t>F-432</t>
        </is>
      </c>
      <c r="X348" s="19" t="inlineStr">
        <is>
          <t>ja</t>
        </is>
      </c>
      <c r="Y348" s="19" t="inlineStr">
        <is>
          <t>verfügbar</t>
        </is>
      </c>
      <c r="Z348" s="19" t="inlineStr">
        <is>
          <t>IKEA</t>
        </is>
      </c>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22">
        <f>O353*S353</f>
        <v/>
      </c>
      <c r="V353" s="16" t="inlineStr">
        <is>
          <t>nur Abholung</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22">
        <f>O357*S357</f>
        <v/>
      </c>
      <c r="V357" s="16" t="inlineStr">
        <is>
          <t>nur Abholung</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22">
        <f>O360*S360</f>
        <v/>
      </c>
      <c r="V360" s="16" t="inlineStr">
        <is>
          <t>nur Abholung</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22">
        <f>O361*S361</f>
        <v/>
      </c>
      <c r="V361" s="16" t="inlineStr">
        <is>
          <t>nur Abholung</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22">
        <f>O362*S362</f>
        <v/>
      </c>
      <c r="V362" s="16" t="inlineStr">
        <is>
          <t>nur Abholung</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22">
        <f>O365*S365</f>
        <v/>
      </c>
      <c r="V365" s="16" t="inlineStr">
        <is>
          <t>nur Abholung</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22">
        <f>O366*S366</f>
        <v/>
      </c>
      <c r="V366" s="16" t="inlineStr">
        <is>
          <t>nur Abholung</t>
        </is>
      </c>
      <c r="W366" s="16" t="inlineStr">
        <is>
          <t>F-458</t>
        </is>
      </c>
      <c r="X366" s="19" t="inlineStr">
        <is>
          <t>ja</t>
        </is>
      </c>
      <c r="Y366" s="19" t="inlineStr">
        <is>
          <t>verfügbar</t>
        </is>
      </c>
      <c r="Z366" s="19" t="inlineStr">
        <is>
          <t>Wesco</t>
        </is>
      </c>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inlineStr">
        <is>
          <t>Wesco</t>
        </is>
      </c>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22">
        <f>O368*S368</f>
        <v/>
      </c>
      <c r="V368" s="16" t="inlineStr">
        <is>
          <t>nur Abholung</t>
        </is>
      </c>
      <c r="W368" s="16" t="inlineStr">
        <is>
          <t>F-460</t>
        </is>
      </c>
      <c r="X368" s="19" t="inlineStr">
        <is>
          <t>ja</t>
        </is>
      </c>
      <c r="Y368" s="19" t="inlineStr">
        <is>
          <t>verfügbar</t>
        </is>
      </c>
      <c r="Z368" s="19" t="inlineStr">
        <is>
          <t>Wesco</t>
        </is>
      </c>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22">
        <f>O370*S370</f>
        <v/>
      </c>
      <c r="V370" s="16" t="inlineStr">
        <is>
          <t>nur Abholung</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22">
        <f>O371*S371</f>
        <v/>
      </c>
      <c r="V371" s="16" t="inlineStr">
        <is>
          <t>nur Abholung</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22">
        <f>O372*S372</f>
        <v/>
      </c>
      <c r="V372" s="16" t="inlineStr">
        <is>
          <t>nur Abholung</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22">
        <f>O373*S373</f>
        <v/>
      </c>
      <c r="V373" s="16" t="inlineStr">
        <is>
          <t>nur Abholung</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22">
        <f>O374*S374</f>
        <v/>
      </c>
      <c r="V374" s="16" t="inlineStr">
        <is>
          <t>nur Abholung</t>
        </is>
      </c>
      <c r="W374" s="16" t="inlineStr">
        <is>
          <t>F-470</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22">
        <f>O382*S382</f>
        <v/>
      </c>
      <c r="V382" s="16" t="inlineStr">
        <is>
          <t>nur Abholung</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22">
        <f>O383*S383</f>
        <v/>
      </c>
      <c r="V383" s="16" t="inlineStr">
        <is>
          <t>nur Abholung</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22">
        <f>O384*S384</f>
        <v/>
      </c>
      <c r="V384" s="16" t="inlineStr">
        <is>
          <t>nur Abholung</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22">
        <f>O386*S386</f>
        <v/>
      </c>
      <c r="V386" s="16" t="inlineStr">
        <is>
          <t>nur Abholung</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22">
        <f>O388*S388</f>
        <v/>
      </c>
      <c r="V388" s="16" t="inlineStr">
        <is>
          <t>nur Abholung</t>
        </is>
      </c>
      <c r="W388" s="16" t="inlineStr">
        <is>
          <t>F-490</t>
        </is>
      </c>
      <c r="X388" s="19" t="inlineStr">
        <is>
          <t>ja</t>
        </is>
      </c>
      <c r="Y388" s="19" t="inlineStr">
        <is>
          <t>verfügbar</t>
        </is>
      </c>
      <c r="Z388" s="19" t="inlineStr">
        <is>
          <t>IKEA</t>
        </is>
      </c>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22">
        <f>O389*S389</f>
        <v/>
      </c>
      <c r="V389" s="16" t="inlineStr">
        <is>
          <t>nur Abholung</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22">
        <f>O390*S390</f>
        <v/>
      </c>
      <c r="V390" s="16" t="inlineStr">
        <is>
          <t>nur Abholung</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22">
        <f>O391*S391</f>
        <v/>
      </c>
      <c r="V391" s="16" t="inlineStr">
        <is>
          <t>nur Abholung</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22">
        <f>O420*S420</f>
        <v/>
      </c>
      <c r="V420" s="16" t="inlineStr">
        <is>
          <t>nur Abholung</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22">
        <f>O421*S421</f>
        <v/>
      </c>
      <c r="V421" s="16" t="inlineStr">
        <is>
          <t>nur Abholung</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22">
        <f>O422*S422</f>
        <v/>
      </c>
      <c r="V422" s="16" t="inlineStr">
        <is>
          <t>nur Abholung</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22">
        <f>O423*S423</f>
        <v/>
      </c>
      <c r="V423" s="16" t="inlineStr">
        <is>
          <t>nur Abholung</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22">
        <f>O424*S424</f>
        <v/>
      </c>
      <c r="V424" s="16" t="inlineStr">
        <is>
          <t>nur Abholung</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22">
        <f>O425*S425</f>
        <v/>
      </c>
      <c r="V425" s="16" t="inlineStr">
        <is>
          <t>nur Abholung</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22">
        <f>O426*S426</f>
        <v/>
      </c>
      <c r="V426" s="16" t="inlineStr">
        <is>
          <t>nur Abholung</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22">
        <f>O427*S427</f>
        <v/>
      </c>
      <c r="V427" s="16" t="inlineStr">
        <is>
          <t>nur Abholung</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22">
        <f>O428*S428</f>
        <v/>
      </c>
      <c r="V428" s="16" t="inlineStr">
        <is>
          <t>nur Abholung</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22">
        <f>O429*S429</f>
        <v/>
      </c>
      <c r="V429" s="16" t="inlineStr">
        <is>
          <t>nur Abholung</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22">
        <f>O430*S430</f>
        <v/>
      </c>
      <c r="V430" s="16" t="inlineStr">
        <is>
          <t>nur Abholung</t>
        </is>
      </c>
      <c r="W430" s="16" t="inlineStr">
        <is>
          <t>F-572</t>
        </is>
      </c>
      <c r="X430" s="19" t="inlineStr">
        <is>
          <t>ja</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22">
        <f>O431*S431</f>
        <v/>
      </c>
      <c r="V431" s="16" t="inlineStr">
        <is>
          <t>nur Abholung</t>
        </is>
      </c>
      <c r="W431" s="16" t="inlineStr">
        <is>
          <t>F-571</t>
        </is>
      </c>
      <c r="X431" s="19" t="inlineStr">
        <is>
          <t>ja</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22">
        <f>O432*S432</f>
        <v/>
      </c>
      <c r="V432" s="16" t="inlineStr">
        <is>
          <t>nur Abholung</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22">
        <f>O433*S433</f>
        <v/>
      </c>
      <c r="V433" s="16" t="inlineStr">
        <is>
          <t>nur Abholung</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22">
        <f>O434*S434</f>
        <v/>
      </c>
      <c r="V434" s="16" t="inlineStr">
        <is>
          <t>nur Abholung</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22">
        <f>O435*S435</f>
        <v/>
      </c>
      <c r="V435" s="16" t="inlineStr">
        <is>
          <t>nur Abholung</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22">
        <f>O436*S436</f>
        <v/>
      </c>
      <c r="V436" s="16" t="inlineStr">
        <is>
          <t>nur Abholung</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22">
        <f>O437*S437</f>
        <v/>
      </c>
      <c r="V437" s="16" t="inlineStr">
        <is>
          <t>nur Abholung</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22">
        <f>O438*S438</f>
        <v/>
      </c>
      <c r="V438" s="16" t="inlineStr">
        <is>
          <t>nur Abholung</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22">
        <f>O439*S439</f>
        <v/>
      </c>
      <c r="V439" s="16" t="inlineStr">
        <is>
          <t>nur Abholung</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22">
        <f>O440*S440</f>
        <v/>
      </c>
      <c r="V440" s="16" t="inlineStr">
        <is>
          <t>nur Abholung</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22">
        <f>O441*S441</f>
        <v/>
      </c>
      <c r="V441" s="16" t="inlineStr">
        <is>
          <t>nur Abholung</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22">
        <f>O442*S442</f>
        <v/>
      </c>
      <c r="V442" s="16" t="inlineStr">
        <is>
          <t>nur Abholung</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22">
        <f>O443*S443</f>
        <v/>
      </c>
      <c r="V443" s="16" t="inlineStr">
        <is>
          <t>nur Abholung</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ja</t>
        </is>
      </c>
      <c r="Y444" s="19" t="inlineStr">
        <is>
          <t>verfügbar</t>
        </is>
      </c>
      <c r="Z444" s="19" t="n"/>
      <c r="AA444" s="19" t="n"/>
      <c r="AB444" s="19" t="n"/>
      <c r="AC444" s="19" t="n"/>
      <c r="AD444" s="21" t="n"/>
      <c r="AE444" s="22">
        <f>IF(N444="","",N444*AD444)</f>
        <v/>
      </c>
      <c r="AF444" s="19" t="n"/>
      <c r="AG444" s="19" t="n"/>
      <c r="AH444" s="19" t="n"/>
      <c r="AI444" s="19" t="n"/>
      <c r="AJ444" s="19" t="n"/>
      <c r="AK444" s="19" t="n"/>
      <c r="AL444" s="18" t="inlineStr">
        <is>
          <t>Abbau und Transport durch den Käufer.</t>
        </is>
      </c>
      <c r="AM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22">
        <f>O445*S445</f>
        <v/>
      </c>
      <c r="V445" s="16" t="inlineStr">
        <is>
          <t>nur Abholung</t>
        </is>
      </c>
      <c r="W445" s="16" t="inlineStr">
        <is>
          <t>F-545</t>
        </is>
      </c>
      <c r="X445" s="19" t="inlineStr">
        <is>
          <t>ja</t>
        </is>
      </c>
      <c r="Y445" s="19" t="inlineStr">
        <is>
          <t>verfügbar</t>
        </is>
      </c>
      <c r="Z445" s="19" t="n"/>
      <c r="AA445" s="19" t="n"/>
      <c r="AB445" s="19" t="n"/>
      <c r="AC445" s="19" t="n"/>
      <c r="AD445" s="21" t="n"/>
      <c r="AE445" s="22">
        <f>IF(N445="","",N445*AD445)</f>
        <v/>
      </c>
      <c r="AF445" s="19" t="n"/>
      <c r="AG445" s="19" t="n"/>
      <c r="AH445" s="19" t="n"/>
      <c r="AI445" s="19" t="n"/>
      <c r="AJ445" s="19" t="n"/>
      <c r="AK445" s="19" t="n"/>
      <c r="AL445" s="18" t="inlineStr">
        <is>
          <t>2 Schränke, jeweils einschließlich Werkzeug. Abgebildet sind beide.</t>
        </is>
      </c>
      <c r="AM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22">
        <f>O446*S446</f>
        <v/>
      </c>
      <c r="V446" s="16" t="inlineStr">
        <is>
          <t>nur Abholung</t>
        </is>
      </c>
      <c r="W446" s="16" t="inlineStr">
        <is>
          <t>F-281</t>
        </is>
      </c>
      <c r="X446" s="19" t="inlineStr">
        <is>
          <t>ja</t>
        </is>
      </c>
      <c r="Y446" s="19" t="inlineStr">
        <is>
          <t>verfügbar</t>
        </is>
      </c>
      <c r="Z446" s="19" t="n"/>
      <c r="AA446" s="19" t="n"/>
      <c r="AB446" s="19" t="n"/>
      <c r="AC446" s="19" t="n"/>
      <c r="AD446" s="21" t="n"/>
      <c r="AE446" s="22">
        <f>IF(N446="","",N446*AD446)</f>
        <v/>
      </c>
      <c r="AF446" s="19" t="n"/>
      <c r="AG446" s="19" t="n"/>
      <c r="AH446" s="19" t="n"/>
      <c r="AI446" s="19" t="n"/>
      <c r="AJ446" s="19" t="n"/>
      <c r="AK446" s="19" t="n"/>
      <c r="AL446" s="18" t="inlineStr">
        <is>
          <t>44 Becher aus zwei Küchen, Farben gemischt, nur als Set.</t>
        </is>
      </c>
      <c r="AM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22">
        <f>O447*S447</f>
        <v/>
      </c>
      <c r="V447" s="16" t="inlineStr">
        <is>
          <t>nur Abholung</t>
        </is>
      </c>
      <c r="W447" s="16" t="inlineStr">
        <is>
          <t>F-282</t>
        </is>
      </c>
      <c r="X447" s="19" t="inlineStr">
        <is>
          <t>ja</t>
        </is>
      </c>
      <c r="Y447" s="19" t="inlineStr">
        <is>
          <t>verfügbar</t>
        </is>
      </c>
      <c r="Z447" s="19" t="n"/>
      <c r="AA447" s="19" t="n"/>
      <c r="AB447" s="19" t="n"/>
      <c r="AC447" s="19" t="n"/>
      <c r="AD447" s="21" t="n"/>
      <c r="AE447" s="22">
        <f>IF(N447="","",N447*AD447)</f>
        <v/>
      </c>
      <c r="AF447" s="19" t="n"/>
      <c r="AG447" s="19" t="n"/>
      <c r="AH447" s="19" t="n"/>
      <c r="AI447" s="19" t="n"/>
      <c r="AJ447" s="19" t="n"/>
      <c r="AK447" s="19" t="n"/>
      <c r="AL447" s="18" t="inlineStr">
        <is>
          <t>49 Teller aus zwei Küchen, Farben und Größen gemischt, nur als Set.</t>
        </is>
      </c>
      <c r="AM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22">
        <f>O448*S448</f>
        <v/>
      </c>
      <c r="V448" s="16" t="inlineStr">
        <is>
          <t>nur Abholung</t>
        </is>
      </c>
      <c r="W448" s="16" t="inlineStr">
        <is>
          <t>F-425</t>
        </is>
      </c>
      <c r="X448" s="19" t="inlineStr">
        <is>
          <t>ja</t>
        </is>
      </c>
      <c r="Y448" s="19" t="inlineStr">
        <is>
          <t>verfügbar</t>
        </is>
      </c>
      <c r="Z448" s="19" t="n"/>
      <c r="AA448" s="19" t="n"/>
      <c r="AB448" s="19" t="n"/>
      <c r="AC448" s="19" t="n"/>
      <c r="AD448" s="21" t="n"/>
      <c r="AE448" s="22">
        <f>IF(N448="","",N448*AD448)</f>
        <v/>
      </c>
      <c r="AF448" s="19" t="n"/>
      <c r="AG448" s="19" t="n"/>
      <c r="AH448" s="19" t="n"/>
      <c r="AI448" s="19" t="n"/>
      <c r="AJ448" s="19" t="n"/>
      <c r="AK448" s="19" t="n"/>
      <c r="AL448" s="18" t="inlineStr">
        <is>
          <t>17 Becher, nur als Set.</t>
        </is>
      </c>
      <c r="AM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22">
        <f>O449*S449</f>
        <v/>
      </c>
      <c r="V449" s="16" t="inlineStr">
        <is>
          <t>nur Abholung</t>
        </is>
      </c>
      <c r="W449" s="16" t="inlineStr">
        <is>
          <t>F-619</t>
        </is>
      </c>
      <c r="X449" s="19" t="inlineStr">
        <is>
          <t>ja</t>
        </is>
      </c>
      <c r="Y449" s="19" t="inlineStr">
        <is>
          <t>verfügbar</t>
        </is>
      </c>
      <c r="Z449" s="19" t="inlineStr">
        <is>
          <t>Bruder</t>
        </is>
      </c>
      <c r="AA449" s="19" t="n"/>
      <c r="AB449" s="19" t="n"/>
      <c r="AC449" s="19" t="n"/>
      <c r="AD449" s="21" t="n"/>
      <c r="AE449" s="22">
        <f>IF(N449="","",N449*AD449)</f>
        <v/>
      </c>
      <c r="AF449" s="19" t="n"/>
      <c r="AG449" s="19" t="n"/>
      <c r="AH449" s="19" t="n"/>
      <c r="AI449" s="19" t="n"/>
      <c r="AJ449" s="19" t="n"/>
      <c r="AK449" s="19" t="n"/>
      <c r="AL449" s="18" t="n"/>
      <c r="AM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22">
        <f>O450*S450</f>
        <v/>
      </c>
      <c r="V450" s="16" t="inlineStr">
        <is>
          <t>nur Abholung</t>
        </is>
      </c>
      <c r="W450" s="16" t="inlineStr">
        <is>
          <t>F-620</t>
        </is>
      </c>
      <c r="X450" s="19" t="inlineStr">
        <is>
          <t>ja</t>
        </is>
      </c>
      <c r="Y450" s="19" t="inlineStr">
        <is>
          <t>verfügbar</t>
        </is>
      </c>
      <c r="Z450" s="19" t="inlineStr">
        <is>
          <t>Bruder</t>
        </is>
      </c>
      <c r="AA450" s="19" t="n"/>
      <c r="AB450" s="19" t="n"/>
      <c r="AC450" s="19" t="n"/>
      <c r="AD450" s="21" t="n"/>
      <c r="AE450" s="22">
        <f>IF(N450="","",N450*AD450)</f>
        <v/>
      </c>
      <c r="AF450" s="19" t="n"/>
      <c r="AG450" s="19" t="n"/>
      <c r="AH450" s="19" t="n"/>
      <c r="AI450" s="19" t="n"/>
      <c r="AJ450" s="19" t="n"/>
      <c r="AK450" s="19" t="n"/>
      <c r="AL450" s="18" t="n"/>
      <c r="AM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22">
        <f>O451*S451</f>
        <v/>
      </c>
      <c r="V451" s="16" t="inlineStr">
        <is>
          <t>nur Abholung</t>
        </is>
      </c>
      <c r="W451" s="16" t="inlineStr">
        <is>
          <t>F-621</t>
        </is>
      </c>
      <c r="X451" s="19" t="inlineStr">
        <is>
          <t>ja</t>
        </is>
      </c>
      <c r="Y451" s="19" t="inlineStr">
        <is>
          <t>verfügbar</t>
        </is>
      </c>
      <c r="Z451" s="19" t="inlineStr">
        <is>
          <t>Bruder</t>
        </is>
      </c>
      <c r="AA451" s="19" t="n"/>
      <c r="AB451" s="19" t="n"/>
      <c r="AC451" s="19" t="n"/>
      <c r="AD451" s="21" t="n"/>
      <c r="AE451" s="22">
        <f>IF(N451="","",N451*AD451)</f>
        <v/>
      </c>
      <c r="AF451" s="19" t="n"/>
      <c r="AG451" s="19" t="n"/>
      <c r="AH451" s="19" t="n"/>
      <c r="AI451" s="19" t="n"/>
      <c r="AJ451" s="19" t="n"/>
      <c r="AK451" s="19" t="n"/>
      <c r="AL451" s="18" t="n"/>
      <c r="AM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22">
        <f>O452*S452</f>
        <v/>
      </c>
      <c r="V452" s="16" t="inlineStr">
        <is>
          <t>nur Abholung</t>
        </is>
      </c>
      <c r="W452" s="16" t="inlineStr">
        <is>
          <t>F-623</t>
        </is>
      </c>
      <c r="X452" s="19" t="inlineStr">
        <is>
          <t>ja</t>
        </is>
      </c>
      <c r="Y452" s="19" t="inlineStr">
        <is>
          <t>verfügbar</t>
        </is>
      </c>
      <c r="Z452" s="19" t="n"/>
      <c r="AA452" s="19" t="n"/>
      <c r="AB452" s="19" t="n"/>
      <c r="AC452" s="19" t="n"/>
      <c r="AD452" s="21" t="n"/>
      <c r="AE452" s="22">
        <f>IF(N452="","",N452*AD452)</f>
        <v/>
      </c>
      <c r="AF452" s="19" t="n"/>
      <c r="AG452" s="19" t="n"/>
      <c r="AH452" s="19" t="n"/>
      <c r="AI452" s="19" t="n"/>
      <c r="AJ452" s="19" t="n"/>
      <c r="AK452" s="19" t="n"/>
      <c r="AL452" s="18" t="n"/>
      <c r="AM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22">
        <f>O453*S453</f>
        <v/>
      </c>
      <c r="V453" s="16" t="inlineStr">
        <is>
          <t>nur Abholung</t>
        </is>
      </c>
      <c r="W453" s="16" t="inlineStr">
        <is>
          <t>F-625</t>
        </is>
      </c>
      <c r="X453" s="19" t="inlineStr">
        <is>
          <t>ja</t>
        </is>
      </c>
      <c r="Y453" s="19" t="inlineStr">
        <is>
          <t>verfügbar</t>
        </is>
      </c>
      <c r="Z453" s="19" t="inlineStr">
        <is>
          <t>Bruder</t>
        </is>
      </c>
      <c r="AA453" s="19" t="n"/>
      <c r="AB453" s="19" t="n"/>
      <c r="AC453" s="19" t="n"/>
      <c r="AD453" s="21" t="n"/>
      <c r="AE453" s="22">
        <f>IF(N453="","",N453*AD453)</f>
        <v/>
      </c>
      <c r="AF453" s="19" t="n"/>
      <c r="AG453" s="19" t="n"/>
      <c r="AH453" s="19" t="n"/>
      <c r="AI453" s="19" t="n"/>
      <c r="AJ453" s="19" t="n"/>
      <c r="AK453" s="19" t="n"/>
      <c r="AL453" s="18" t="n"/>
      <c r="AM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22">
        <f>O454*S454</f>
        <v/>
      </c>
      <c r="V454" s="16" t="inlineStr">
        <is>
          <t>nur Abholung</t>
        </is>
      </c>
      <c r="W454" s="16" t="inlineStr">
        <is>
          <t>F-626</t>
        </is>
      </c>
      <c r="X454" s="19" t="inlineStr">
        <is>
          <t>ja</t>
        </is>
      </c>
      <c r="Y454" s="19" t="inlineStr">
        <is>
          <t>verfügbar</t>
        </is>
      </c>
      <c r="Z454" s="19" t="n"/>
      <c r="AA454" s="19" t="n"/>
      <c r="AB454" s="19" t="n"/>
      <c r="AC454" s="19" t="n"/>
      <c r="AD454" s="21" t="n"/>
      <c r="AE454" s="22">
        <f>IF(N454="","",N454*AD454)</f>
        <v/>
      </c>
      <c r="AF454" s="19" t="n"/>
      <c r="AG454" s="19" t="n"/>
      <c r="AH454" s="19" t="n"/>
      <c r="AI454" s="19" t="n"/>
      <c r="AJ454" s="19" t="n"/>
      <c r="AK454" s="19" t="n"/>
      <c r="AL454" s="18" t="n"/>
      <c r="AM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22">
        <f>O455*S455</f>
        <v/>
      </c>
      <c r="V455" s="16" t="inlineStr">
        <is>
          <t>nur Abholung</t>
        </is>
      </c>
      <c r="W455" s="16" t="inlineStr">
        <is>
          <t>F-622</t>
        </is>
      </c>
      <c r="X455" s="19" t="inlineStr">
        <is>
          <t>ja</t>
        </is>
      </c>
      <c r="Y455" s="19" t="inlineStr">
        <is>
          <t>verfügbar</t>
        </is>
      </c>
      <c r="Z455" s="19" t="inlineStr">
        <is>
          <t>Bruder</t>
        </is>
      </c>
      <c r="AA455" s="19" t="n"/>
      <c r="AB455" s="19" t="n"/>
      <c r="AC455" s="19" t="n"/>
      <c r="AD455" s="21" t="n"/>
      <c r="AE455" s="22">
        <f>IF(N455="","",N455*AD455)</f>
        <v/>
      </c>
      <c r="AF455" s="19" t="n"/>
      <c r="AG455" s="19" t="n"/>
      <c r="AH455" s="19" t="n"/>
      <c r="AI455" s="19" t="n"/>
      <c r="AJ455" s="19" t="n"/>
      <c r="AK455" s="19" t="n"/>
      <c r="AL455" s="18" t="inlineStr">
        <is>
          <t>Nicht vollständig.</t>
        </is>
      </c>
      <c r="AM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22">
        <f>O456*S456</f>
        <v/>
      </c>
      <c r="V456" s="16" t="inlineStr">
        <is>
          <t>nur Abholung</t>
        </is>
      </c>
      <c r="W456" s="16" t="inlineStr">
        <is>
          <t>F-624</t>
        </is>
      </c>
      <c r="X456" s="19" t="inlineStr">
        <is>
          <t>ja</t>
        </is>
      </c>
      <c r="Y456" s="19" t="inlineStr">
        <is>
          <t>verfügbar</t>
        </is>
      </c>
      <c r="Z456" s="19" t="inlineStr">
        <is>
          <t>Bruder</t>
        </is>
      </c>
      <c r="AA456" s="19" t="n"/>
      <c r="AB456" s="19" t="n"/>
      <c r="AC456" s="19" t="n"/>
      <c r="AD456" s="21" t="n"/>
      <c r="AE456" s="22">
        <f>IF(N456="","",N456*AD456)</f>
        <v/>
      </c>
      <c r="AF456" s="19" t="n"/>
      <c r="AG456" s="19" t="n"/>
      <c r="AH456" s="19" t="n"/>
      <c r="AI456" s="19" t="n"/>
      <c r="AJ456" s="19" t="n"/>
      <c r="AK456" s="19" t="n"/>
      <c r="AL456" s="18" t="n"/>
      <c r="AM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22">
        <f>O457*S457</f>
        <v/>
      </c>
      <c r="V457" s="16" t="inlineStr">
        <is>
          <t>nur Abholung</t>
        </is>
      </c>
      <c r="W457" s="16" t="inlineStr">
        <is>
          <t>F-627</t>
        </is>
      </c>
      <c r="X457" s="19" t="inlineStr">
        <is>
          <t>ja</t>
        </is>
      </c>
      <c r="Y457" s="19" t="inlineStr">
        <is>
          <t>verfügbar</t>
        </is>
      </c>
      <c r="Z457" s="19" t="n"/>
      <c r="AA457" s="19" t="n"/>
      <c r="AB457" s="19" t="n"/>
      <c r="AC457" s="19" t="n"/>
      <c r="AD457" s="21" t="n"/>
      <c r="AE457" s="22">
        <f>IF(N457="","",N457*AD457)</f>
        <v/>
      </c>
      <c r="AF457" s="19" t="n"/>
      <c r="AG457" s="19" t="n"/>
      <c r="AH457" s="19" t="n"/>
      <c r="AI457" s="19" t="n"/>
      <c r="AJ457" s="19" t="n"/>
      <c r="AK457" s="19" t="n"/>
      <c r="AL457" s="18" t="n"/>
      <c r="AM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22">
        <f>O458*S458</f>
        <v/>
      </c>
      <c r="V458" s="16" t="inlineStr">
        <is>
          <t>nur Abholung</t>
        </is>
      </c>
      <c r="W458" s="16" t="inlineStr">
        <is>
          <t>F-595</t>
        </is>
      </c>
      <c r="X458" s="19" t="inlineStr">
        <is>
          <t>ja</t>
        </is>
      </c>
      <c r="Y458" s="19" t="inlineStr">
        <is>
          <t>verfügbar</t>
        </is>
      </c>
      <c r="Z458" s="19" t="n"/>
      <c r="AA458" s="19" t="n"/>
      <c r="AB458" s="19" t="n"/>
      <c r="AC458" s="19" t="n"/>
      <c r="AD458" s="21" t="n"/>
      <c r="AE458" s="22">
        <f>IF(N458="","",N458*AD458)</f>
        <v/>
      </c>
      <c r="AF458" s="19" t="n"/>
      <c r="AG458" s="19" t="n"/>
      <c r="AH458" s="19" t="n"/>
      <c r="AI458" s="19" t="n"/>
      <c r="AJ458" s="19" t="n"/>
      <c r="AK458" s="19" t="n"/>
      <c r="AL458" s="18" t="n"/>
      <c r="AM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22">
        <f>O459*S459</f>
        <v/>
      </c>
      <c r="V459" s="16" t="inlineStr">
        <is>
          <t>nur Abholung</t>
        </is>
      </c>
      <c r="W459" s="16" t="inlineStr">
        <is>
          <t>F-596</t>
        </is>
      </c>
      <c r="X459" s="19" t="inlineStr">
        <is>
          <t>ja</t>
        </is>
      </c>
      <c r="Y459" s="19" t="inlineStr">
        <is>
          <t>verfügbar</t>
        </is>
      </c>
      <c r="Z459" s="19" t="inlineStr">
        <is>
          <t>Winther</t>
        </is>
      </c>
      <c r="AA459" s="19" t="inlineStr">
        <is>
          <t>Außenbereich</t>
        </is>
      </c>
      <c r="AB459" s="19" t="n"/>
      <c r="AC459" s="19" t="n"/>
      <c r="AD459" s="21" t="n"/>
      <c r="AE459" s="22">
        <f>IF(N459="","",N459*AD459)</f>
        <v/>
      </c>
      <c r="AF459" s="19" t="n"/>
      <c r="AG459" s="19" t="n"/>
      <c r="AH459" s="19" t="n"/>
      <c r="AI459" s="19" t="n"/>
      <c r="AJ459" s="19" t="n"/>
      <c r="AK459" s="19" t="n"/>
      <c r="AL459" s="18" t="n"/>
      <c r="AM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22">
        <f>O460*S460</f>
        <v/>
      </c>
      <c r="V460" s="16" t="inlineStr">
        <is>
          <t>nur Abholung</t>
        </is>
      </c>
      <c r="W460" s="16" t="inlineStr">
        <is>
          <t>F-597</t>
        </is>
      </c>
      <c r="X460" s="19" t="inlineStr">
        <is>
          <t>ja</t>
        </is>
      </c>
      <c r="Y460" s="19" t="inlineStr">
        <is>
          <t>verfügbar</t>
        </is>
      </c>
      <c r="Z460" s="19" t="inlineStr">
        <is>
          <t>Winther</t>
        </is>
      </c>
      <c r="AA460" s="19" t="inlineStr">
        <is>
          <t>Außenbereich</t>
        </is>
      </c>
      <c r="AB460" s="19" t="n"/>
      <c r="AC460" s="19" t="n"/>
      <c r="AD460" s="21" t="n"/>
      <c r="AE460" s="22">
        <f>IF(N460="","",N460*AD460)</f>
        <v/>
      </c>
      <c r="AF460" s="19" t="n"/>
      <c r="AG460" s="19" t="n"/>
      <c r="AH460" s="19" t="n"/>
      <c r="AI460" s="19" t="n"/>
      <c r="AJ460" s="19" t="n"/>
      <c r="AK460" s="19" t="n"/>
      <c r="AL460" s="18" t="n"/>
      <c r="AM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22">
        <f>O461*S461</f>
        <v/>
      </c>
      <c r="V461" s="16" t="inlineStr">
        <is>
          <t>nur Abholung</t>
        </is>
      </c>
      <c r="W461" s="16" t="inlineStr">
        <is>
          <t>F-598</t>
        </is>
      </c>
      <c r="X461" s="19" t="inlineStr">
        <is>
          <t>ja</t>
        </is>
      </c>
      <c r="Y461" s="19" t="inlineStr">
        <is>
          <t>verfügbar</t>
        </is>
      </c>
      <c r="Z461" s="19" t="n"/>
      <c r="AA461" s="19" t="n"/>
      <c r="AB461" s="19" t="n"/>
      <c r="AC461" s="19" t="n"/>
      <c r="AD461" s="21" t="n"/>
      <c r="AE461" s="22">
        <f>IF(N461="","",N461*AD461)</f>
        <v/>
      </c>
      <c r="AF461" s="19" t="n"/>
      <c r="AG461" s="19" t="n"/>
      <c r="AH461" s="19" t="n"/>
      <c r="AI461" s="19" t="n"/>
      <c r="AJ461" s="19" t="n"/>
      <c r="AK461" s="19" t="n"/>
      <c r="AL461" s="18" t="inlineStr">
        <is>
          <t>Nur als Ganzes. Der Eimer gehört nicht dazu.</t>
        </is>
      </c>
      <c r="AM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22">
        <f>O462*S462</f>
        <v/>
      </c>
      <c r="V462" s="16" t="inlineStr">
        <is>
          <t>nur Abholung</t>
        </is>
      </c>
      <c r="W462" s="16" t="inlineStr">
        <is>
          <t>F-599</t>
        </is>
      </c>
      <c r="X462" s="19" t="inlineStr">
        <is>
          <t>ja</t>
        </is>
      </c>
      <c r="Y462" s="19" t="inlineStr">
        <is>
          <t>verfügbar</t>
        </is>
      </c>
      <c r="Z462" s="19" t="inlineStr">
        <is>
          <t>Winther</t>
        </is>
      </c>
      <c r="AA462" s="19" t="inlineStr">
        <is>
          <t>Außenbereich</t>
        </is>
      </c>
      <c r="AB462" s="19" t="n"/>
      <c r="AC462" s="19" t="n"/>
      <c r="AD462" s="21" t="n"/>
      <c r="AE462" s="22">
        <f>IF(N462="","",N462*AD462)</f>
        <v/>
      </c>
      <c r="AF462" s="19" t="n"/>
      <c r="AG462" s="19" t="n"/>
      <c r="AH462" s="19" t="n"/>
      <c r="AI462" s="19" t="n"/>
      <c r="AJ462" s="19" t="n"/>
      <c r="AK462" s="19" t="n"/>
      <c r="AL462" s="18" t="n"/>
      <c r="AM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22">
        <f>O463*S463</f>
        <v/>
      </c>
      <c r="V463" s="16" t="inlineStr">
        <is>
          <t>nur Abholung</t>
        </is>
      </c>
      <c r="W463" s="16" t="inlineStr">
        <is>
          <t>F-600</t>
        </is>
      </c>
      <c r="X463" s="19" t="inlineStr">
        <is>
          <t>ja</t>
        </is>
      </c>
      <c r="Y463" s="19" t="inlineStr">
        <is>
          <t>verfügbar</t>
        </is>
      </c>
      <c r="Z463" s="19" t="inlineStr">
        <is>
          <t>Winther</t>
        </is>
      </c>
      <c r="AA463" s="19" t="inlineStr">
        <is>
          <t>Außenbereich</t>
        </is>
      </c>
      <c r="AB463" s="19" t="n"/>
      <c r="AC463" s="19" t="n"/>
      <c r="AD463" s="21" t="n"/>
      <c r="AE463" s="22">
        <f>IF(N463="","",N463*AD463)</f>
        <v/>
      </c>
      <c r="AF463" s="19" t="n"/>
      <c r="AG463" s="19" t="n"/>
      <c r="AH463" s="19" t="n"/>
      <c r="AI463" s="19" t="n"/>
      <c r="AJ463" s="19" t="n"/>
      <c r="AK463" s="19" t="n"/>
      <c r="AL463" s="18" t="n"/>
      <c r="AM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22">
        <f>O464*S464</f>
        <v/>
      </c>
      <c r="V464" s="16" t="inlineStr">
        <is>
          <t>nur Abholung</t>
        </is>
      </c>
      <c r="W464" s="16" t="inlineStr">
        <is>
          <t>F-601</t>
        </is>
      </c>
      <c r="X464" s="19" t="inlineStr">
        <is>
          <t>ja</t>
        </is>
      </c>
      <c r="Y464" s="19" t="inlineStr">
        <is>
          <t>verfügbar</t>
        </is>
      </c>
      <c r="Z464" s="19" t="inlineStr">
        <is>
          <t>Winther</t>
        </is>
      </c>
      <c r="AA464" s="19" t="inlineStr">
        <is>
          <t>Außenbereich</t>
        </is>
      </c>
      <c r="AB464" s="19" t="n"/>
      <c r="AC464" s="19" t="n"/>
      <c r="AD464" s="21" t="n"/>
      <c r="AE464" s="22">
        <f>IF(N464="","",N464*AD464)</f>
        <v/>
      </c>
      <c r="AF464" s="19" t="n"/>
      <c r="AG464" s="19" t="n"/>
      <c r="AH464" s="19" t="n"/>
      <c r="AI464" s="19" t="n"/>
      <c r="AJ464" s="19" t="n"/>
      <c r="AK464" s="19" t="n"/>
      <c r="AL464" s="18" t="n"/>
      <c r="AM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22">
        <f>O465*S465</f>
        <v/>
      </c>
      <c r="V465" s="16" t="inlineStr">
        <is>
          <t>nur Abholung</t>
        </is>
      </c>
      <c r="W465" s="16" t="inlineStr">
        <is>
          <t>F-602</t>
        </is>
      </c>
      <c r="X465" s="19" t="inlineStr">
        <is>
          <t>ja</t>
        </is>
      </c>
      <c r="Y465" s="19" t="inlineStr">
        <is>
          <t>verfügbar</t>
        </is>
      </c>
      <c r="Z465" s="19" t="inlineStr">
        <is>
          <t>Winther</t>
        </is>
      </c>
      <c r="AA465" s="19" t="inlineStr">
        <is>
          <t>Außenbereich</t>
        </is>
      </c>
      <c r="AB465" s="19" t="n"/>
      <c r="AC465" s="19" t="n"/>
      <c r="AD465" s="21" t="n"/>
      <c r="AE465" s="22">
        <f>IF(N465="","",N465*AD465)</f>
        <v/>
      </c>
      <c r="AF465" s="19" t="n"/>
      <c r="AG465" s="19" t="n"/>
      <c r="AH465" s="19" t="n"/>
      <c r="AI465" s="19" t="n"/>
      <c r="AJ465" s="19" t="n"/>
      <c r="AK465" s="19" t="n"/>
      <c r="AL465" s="18" t="n"/>
      <c r="AM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22">
        <f>O466*S466</f>
        <v/>
      </c>
      <c r="V466" s="16" t="inlineStr">
        <is>
          <t>nur Abholung</t>
        </is>
      </c>
      <c r="W466" s="16" t="inlineStr">
        <is>
          <t>F-603</t>
        </is>
      </c>
      <c r="X466" s="19" t="inlineStr">
        <is>
          <t>ja</t>
        </is>
      </c>
      <c r="Y466" s="19" t="inlineStr">
        <is>
          <t>verfügbar</t>
        </is>
      </c>
      <c r="Z466" s="19" t="inlineStr">
        <is>
          <t>Winther</t>
        </is>
      </c>
      <c r="AA466" s="19" t="inlineStr">
        <is>
          <t>Außenbereich</t>
        </is>
      </c>
      <c r="AB466" s="19" t="n"/>
      <c r="AC466" s="19" t="n"/>
      <c r="AD466" s="21" t="n"/>
      <c r="AE466" s="22">
        <f>IF(N466="","",N466*AD466)</f>
        <v/>
      </c>
      <c r="AF466" s="19" t="n"/>
      <c r="AG466" s="19" t="n"/>
      <c r="AH466" s="19" t="n"/>
      <c r="AI466" s="19" t="n"/>
      <c r="AJ466" s="19" t="n"/>
      <c r="AK466" s="19" t="n"/>
      <c r="AL466" s="18" t="n"/>
      <c r="AM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22">
        <f>O467*S467</f>
        <v/>
      </c>
      <c r="V467" s="16" t="inlineStr">
        <is>
          <t>nur Abholung</t>
        </is>
      </c>
      <c r="W467" s="16" t="inlineStr">
        <is>
          <t>F-604</t>
        </is>
      </c>
      <c r="X467" s="19" t="inlineStr">
        <is>
          <t>ja</t>
        </is>
      </c>
      <c r="Y467" s="19" t="inlineStr">
        <is>
          <t>verfügbar</t>
        </is>
      </c>
      <c r="Z467" s="19" t="inlineStr">
        <is>
          <t>Winther</t>
        </is>
      </c>
      <c r="AA467" s="19" t="inlineStr">
        <is>
          <t>Außenbereich</t>
        </is>
      </c>
      <c r="AB467" s="19" t="n"/>
      <c r="AC467" s="19" t="n"/>
      <c r="AD467" s="21" t="n"/>
      <c r="AE467" s="22">
        <f>IF(N467="","",N467*AD467)</f>
        <v/>
      </c>
      <c r="AF467" s="19" t="n"/>
      <c r="AG467" s="19" t="n"/>
      <c r="AH467" s="19" t="n"/>
      <c r="AI467" s="19" t="n"/>
      <c r="AJ467" s="19" t="n"/>
      <c r="AK467" s="19" t="n"/>
      <c r="AL467" s="18" t="n"/>
      <c r="AM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22">
        <f>O468*S468</f>
        <v/>
      </c>
      <c r="V468" s="16" t="inlineStr">
        <is>
          <t>nur Abholung</t>
        </is>
      </c>
      <c r="W468" s="16" t="inlineStr">
        <is>
          <t>F-605</t>
        </is>
      </c>
      <c r="X468" s="19" t="inlineStr">
        <is>
          <t>ja</t>
        </is>
      </c>
      <c r="Y468" s="19" t="inlineStr">
        <is>
          <t>verfügbar</t>
        </is>
      </c>
      <c r="Z468" s="19" t="n"/>
      <c r="AA468" s="19" t="n"/>
      <c r="AB468" s="19" t="n"/>
      <c r="AC468" s="19" t="n"/>
      <c r="AD468" s="21" t="n"/>
      <c r="AE468" s="22">
        <f>IF(N468="","",N468*AD468)</f>
        <v/>
      </c>
      <c r="AF468" s="19" t="n"/>
      <c r="AG468" s="19" t="n"/>
      <c r="AH468" s="19" t="n"/>
      <c r="AI468" s="19" t="n"/>
      <c r="AJ468" s="19" t="n"/>
      <c r="AK468" s="19" t="n"/>
      <c r="AL468" s="18" t="inlineStr">
        <is>
          <t>8 Schaufeln, nur als Ganzes. Der Eimer gehört nicht dazu.</t>
        </is>
      </c>
      <c r="AM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22">
        <f>O469*S469</f>
        <v/>
      </c>
      <c r="V469" s="16" t="inlineStr">
        <is>
          <t>nur Abholung</t>
        </is>
      </c>
      <c r="W469" s="16" t="inlineStr">
        <is>
          <t>F-606</t>
        </is>
      </c>
      <c r="X469" s="19" t="inlineStr">
        <is>
          <t>ja</t>
        </is>
      </c>
      <c r="Y469" s="19" t="inlineStr">
        <is>
          <t>verfügbar</t>
        </is>
      </c>
      <c r="Z469" s="19" t="inlineStr">
        <is>
          <t>BIG</t>
        </is>
      </c>
      <c r="AA469" s="19" t="inlineStr">
        <is>
          <t>Außenbereich</t>
        </is>
      </c>
      <c r="AB469" s="19" t="n"/>
      <c r="AC469" s="19" t="n"/>
      <c r="AD469" s="21" t="n"/>
      <c r="AE469" s="22">
        <f>IF(N469="","",N469*AD469)</f>
        <v/>
      </c>
      <c r="AF469" s="19" t="n"/>
      <c r="AG469" s="19" t="n"/>
      <c r="AH469" s="19" t="n"/>
      <c r="AI469" s="19" t="n"/>
      <c r="AJ469" s="19" t="n"/>
      <c r="AK469" s="19" t="n"/>
      <c r="AL469" s="18" t="inlineStr">
        <is>
          <t>2 rote Bobby Cars. Das Foto zeigt auch die schwarzen und den grauen aus BU12-17.</t>
        </is>
      </c>
      <c r="AM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22">
        <f>O470*S470</f>
        <v/>
      </c>
      <c r="V470" s="16" t="inlineStr">
        <is>
          <t>nur Abholung</t>
        </is>
      </c>
      <c r="W470" s="16" t="inlineStr">
        <is>
          <t>F-606</t>
        </is>
      </c>
      <c r="X470" s="19" t="inlineStr">
        <is>
          <t>ja</t>
        </is>
      </c>
      <c r="Y470" s="19" t="inlineStr">
        <is>
          <t>verfügbar</t>
        </is>
      </c>
      <c r="Z470" s="19" t="inlineStr">
        <is>
          <t>BIG</t>
        </is>
      </c>
      <c r="AA470" s="19" t="inlineStr">
        <is>
          <t>Außenbereich</t>
        </is>
      </c>
      <c r="AB470" s="19" t="n"/>
      <c r="AC470" s="19" t="n"/>
      <c r="AD470" s="21" t="n"/>
      <c r="AE470" s="22">
        <f>IF(N470="","",N470*AD470)</f>
        <v/>
      </c>
      <c r="AF470" s="19" t="n"/>
      <c r="AG470" s="19" t="n"/>
      <c r="AH470" s="19" t="n"/>
      <c r="AI470" s="19" t="n"/>
      <c r="AJ470" s="19" t="n"/>
      <c r="AK470" s="19" t="n"/>
      <c r="AL470" s="18" t="inlineStr">
        <is>
          <t>2 schwarze und 1 grauer. Das Foto zeigt auch einen roten aus BU12-11.</t>
        </is>
      </c>
      <c r="AM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22">
        <f>O471*S471</f>
        <v/>
      </c>
      <c r="V471" s="16" t="inlineStr">
        <is>
          <t>nur Abholung</t>
        </is>
      </c>
      <c r="W471" s="16" t="inlineStr">
        <is>
          <t>F-607</t>
        </is>
      </c>
      <c r="X471" s="19" t="inlineStr">
        <is>
          <t>ja</t>
        </is>
      </c>
      <c r="Y471" s="19" t="inlineStr">
        <is>
          <t>verfügbar</t>
        </is>
      </c>
      <c r="Z471" s="19" t="inlineStr">
        <is>
          <t>Nadle</t>
        </is>
      </c>
      <c r="AA471" s="19" t="inlineStr">
        <is>
          <t>Außenbereich</t>
        </is>
      </c>
      <c r="AB471" s="19" t="n"/>
      <c r="AC471" s="19" t="n"/>
      <c r="AD471" s="21" t="n"/>
      <c r="AE471" s="22">
        <f>IF(N471="","",N471*AD471)</f>
        <v/>
      </c>
      <c r="AF471" s="19" t="n"/>
      <c r="AG471" s="19" t="n"/>
      <c r="AH471" s="19" t="n"/>
      <c r="AI471" s="19" t="n"/>
      <c r="AJ471" s="19" t="n"/>
      <c r="AK471" s="19" t="n"/>
      <c r="AL471" s="18" t="n"/>
      <c r="AM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22">
        <f>O472*S472</f>
        <v/>
      </c>
      <c r="V472" s="16" t="inlineStr">
        <is>
          <t>nur Abholung</t>
        </is>
      </c>
      <c r="W472" s="16" t="inlineStr">
        <is>
          <t>F-608</t>
        </is>
      </c>
      <c r="X472" s="19" t="inlineStr">
        <is>
          <t>ja</t>
        </is>
      </c>
      <c r="Y472" s="19" t="inlineStr">
        <is>
          <t>verfügbar</t>
        </is>
      </c>
      <c r="Z472" s="19" t="inlineStr">
        <is>
          <t>Kettler</t>
        </is>
      </c>
      <c r="AA472" s="19" t="inlineStr">
        <is>
          <t>Außenbereich</t>
        </is>
      </c>
      <c r="AB472" s="19" t="n"/>
      <c r="AC472" s="19" t="n"/>
      <c r="AD472" s="21" t="n"/>
      <c r="AE472" s="22">
        <f>IF(N472="","",N472*AD472)</f>
        <v/>
      </c>
      <c r="AF472" s="19" t="n"/>
      <c r="AG472" s="19" t="n"/>
      <c r="AH472" s="19" t="n"/>
      <c r="AI472" s="19" t="n"/>
      <c r="AJ472" s="19" t="n"/>
      <c r="AK472" s="19" t="n"/>
      <c r="AL472" s="18" t="n"/>
      <c r="AM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22">
        <f>O473*S473</f>
        <v/>
      </c>
      <c r="V473" s="16" t="inlineStr">
        <is>
          <t>nur Abholung</t>
        </is>
      </c>
      <c r="W473" s="16" t="inlineStr">
        <is>
          <t>F-609</t>
        </is>
      </c>
      <c r="X473" s="19" t="inlineStr">
        <is>
          <t>ja</t>
        </is>
      </c>
      <c r="Y473" s="19" t="inlineStr">
        <is>
          <t>verfügbar</t>
        </is>
      </c>
      <c r="Z473" s="19" t="inlineStr">
        <is>
          <t>Puky</t>
        </is>
      </c>
      <c r="AA473" s="19" t="inlineStr">
        <is>
          <t>Außenbereich</t>
        </is>
      </c>
      <c r="AB473" s="19" t="n"/>
      <c r="AC473" s="19" t="n"/>
      <c r="AD473" s="21" t="n"/>
      <c r="AE473" s="22">
        <f>IF(N473="","",N473*AD473)</f>
        <v/>
      </c>
      <c r="AF473" s="19" t="n"/>
      <c r="AG473" s="19" t="n"/>
      <c r="AH473" s="19" t="n"/>
      <c r="AI473" s="19" t="n"/>
      <c r="AJ473" s="19" t="n"/>
      <c r="AK473" s="19" t="n"/>
      <c r="AL473" s="18" t="inlineStr">
        <is>
          <t>6 Fahrzeuge, einzeln reservierbar. Das Foto zeigt alle zusammen.</t>
        </is>
      </c>
      <c r="AM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22">
        <f>O474*S474</f>
        <v/>
      </c>
      <c r="V474" s="16" t="inlineStr">
        <is>
          <t>nur Abholung</t>
        </is>
      </c>
      <c r="W474" s="16" t="inlineStr">
        <is>
          <t>F-610</t>
        </is>
      </c>
      <c r="X474" s="19" t="inlineStr">
        <is>
          <t>ja</t>
        </is>
      </c>
      <c r="Y474" s="19" t="inlineStr">
        <is>
          <t>verfügbar</t>
        </is>
      </c>
      <c r="Z474" s="19" t="inlineStr">
        <is>
          <t>Kettler</t>
        </is>
      </c>
      <c r="AA474" s="19" t="inlineStr">
        <is>
          <t>Außenbereich</t>
        </is>
      </c>
      <c r="AB474" s="19" t="n"/>
      <c r="AC474" s="19" t="n"/>
      <c r="AD474" s="21" t="n"/>
      <c r="AE474" s="22">
        <f>IF(N474="","",N474*AD474)</f>
        <v/>
      </c>
      <c r="AF474" s="19" t="n"/>
      <c r="AG474" s="19" t="n"/>
      <c r="AH474" s="19" t="n"/>
      <c r="AI474" s="19" t="n"/>
      <c r="AJ474" s="19" t="n"/>
      <c r="AK474" s="19" t="n"/>
      <c r="AL474" s="18" t="n"/>
      <c r="AM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22">
        <f>O475*S475</f>
        <v/>
      </c>
      <c r="V475" s="16" t="inlineStr">
        <is>
          <t>nur Abholung</t>
        </is>
      </c>
      <c r="W475" s="16" t="inlineStr">
        <is>
          <t>F-611</t>
        </is>
      </c>
      <c r="X475" s="19" t="inlineStr">
        <is>
          <t>ja</t>
        </is>
      </c>
      <c r="Y475" s="19" t="inlineStr">
        <is>
          <t>verfügbar</t>
        </is>
      </c>
      <c r="Z475" s="19" t="n"/>
      <c r="AA475" s="19" t="inlineStr">
        <is>
          <t>Außenbereich</t>
        </is>
      </c>
      <c r="AB475" s="19" t="n"/>
      <c r="AC475" s="19" t="n"/>
      <c r="AD475" s="21" t="n"/>
      <c r="AE475" s="22">
        <f>IF(N475="","",N475*AD475)</f>
        <v/>
      </c>
      <c r="AF475" s="19" t="n"/>
      <c r="AG475" s="19" t="n"/>
      <c r="AH475" s="19" t="n"/>
      <c r="AI475" s="19" t="n"/>
      <c r="AJ475" s="19" t="n"/>
      <c r="AK475" s="19" t="n"/>
      <c r="AL475" s="18" t="n"/>
      <c r="AM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22">
        <f>O476*S476</f>
        <v/>
      </c>
      <c r="V476" s="16" t="inlineStr">
        <is>
          <t>nur Abholung</t>
        </is>
      </c>
      <c r="W476" s="16" t="inlineStr">
        <is>
          <t>F-573</t>
        </is>
      </c>
      <c r="X476" s="19" t="inlineStr">
        <is>
          <t>ja</t>
        </is>
      </c>
      <c r="Y476" s="19" t="inlineStr">
        <is>
          <t>verfügbar</t>
        </is>
      </c>
      <c r="Z476" s="19" t="n"/>
      <c r="AA476" s="19" t="n"/>
      <c r="AB476" s="19" t="n"/>
      <c r="AC476" s="19" t="n"/>
      <c r="AD476" s="21" t="n"/>
      <c r="AE476" s="22">
        <f>IF(N476="","",N476*AD476)</f>
        <v/>
      </c>
      <c r="AF476" s="19" t="n"/>
      <c r="AG476" s="19" t="n"/>
      <c r="AH476" s="19" t="n"/>
      <c r="AI476" s="19" t="n"/>
      <c r="AJ476" s="19" t="n"/>
      <c r="AK476" s="19" t="n"/>
      <c r="AL476" s="18" t="n"/>
      <c r="AM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22">
        <f>O477*S477</f>
        <v/>
      </c>
      <c r="V477" s="16" t="inlineStr">
        <is>
          <t>nur Abholung</t>
        </is>
      </c>
      <c r="W477" s="16" t="inlineStr">
        <is>
          <t>F-574</t>
        </is>
      </c>
      <c r="X477" s="19" t="inlineStr">
        <is>
          <t>ja</t>
        </is>
      </c>
      <c r="Y477" s="19" t="inlineStr">
        <is>
          <t>verfügbar</t>
        </is>
      </c>
      <c r="Z477" s="19" t="n"/>
      <c r="AA477" s="19" t="inlineStr">
        <is>
          <t>Außenbereich</t>
        </is>
      </c>
      <c r="AB477" s="19" t="n"/>
      <c r="AC477" s="19" t="n"/>
      <c r="AD477" s="21" t="n"/>
      <c r="AE477" s="22">
        <f>IF(N477="","",N477*AD477)</f>
        <v/>
      </c>
      <c r="AF477" s="19" t="n"/>
      <c r="AG477" s="19" t="n"/>
      <c r="AH477" s="19" t="n"/>
      <c r="AI477" s="19" t="n"/>
      <c r="AJ477" s="19" t="n"/>
      <c r="AK477" s="19" t="n"/>
      <c r="AL477" s="18" t="inlineStr">
        <is>
          <t>3 Schirme in gutem Zustand, ohne Schirmständer.</t>
        </is>
      </c>
      <c r="AM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22">
        <f>O478*S478</f>
        <v/>
      </c>
      <c r="V478" s="16" t="inlineStr">
        <is>
          <t>nur Abholung</t>
        </is>
      </c>
      <c r="W478" s="16" t="inlineStr">
        <is>
          <t>F-575</t>
        </is>
      </c>
      <c r="X478" s="19" t="inlineStr">
        <is>
          <t>ja</t>
        </is>
      </c>
      <c r="Y478" s="19" t="inlineStr">
        <is>
          <t>verfügbar</t>
        </is>
      </c>
      <c r="Z478" s="19" t="n"/>
      <c r="AA478" s="19" t="inlineStr">
        <is>
          <t>Außenbereich</t>
        </is>
      </c>
      <c r="AB478" s="19" t="n"/>
      <c r="AC478" s="19" t="n"/>
      <c r="AD478" s="21" t="n"/>
      <c r="AE478" s="22">
        <f>IF(N478="","",N478*AD478)</f>
        <v/>
      </c>
      <c r="AF478" s="19" t="n"/>
      <c r="AG478" s="19" t="n"/>
      <c r="AH478" s="19" t="n"/>
      <c r="AI478" s="19" t="n"/>
      <c r="AJ478" s="19" t="n"/>
      <c r="AK478" s="19" t="n"/>
      <c r="AL478" s="18" t="inlineStr">
        <is>
          <t>3 Schirme, ausgebleicht, ohne Schirmständer. Das Foto zeigt einen gleichartigen Schirm.</t>
        </is>
      </c>
      <c r="AM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22">
        <f>O479*S479</f>
        <v/>
      </c>
      <c r="V479" s="16" t="inlineStr">
        <is>
          <t>nur Abholung</t>
        </is>
      </c>
      <c r="W479" s="16" t="inlineStr">
        <is>
          <t>F-575</t>
        </is>
      </c>
      <c r="X479" s="19" t="inlineStr">
        <is>
          <t>ja</t>
        </is>
      </c>
      <c r="Y479" s="19" t="inlineStr">
        <is>
          <t>verfügbar</t>
        </is>
      </c>
      <c r="Z479" s="19" t="n"/>
      <c r="AA479" s="19" t="inlineStr">
        <is>
          <t>Außenbereich</t>
        </is>
      </c>
      <c r="AB479" s="19" t="n"/>
      <c r="AC479" s="19" t="n"/>
      <c r="AD479" s="21" t="n"/>
      <c r="AE479" s="22">
        <f>IF(N479="","",N479*AD479)</f>
        <v/>
      </c>
      <c r="AF479" s="19" t="n"/>
      <c r="AG479" s="19" t="n"/>
      <c r="AH479" s="19" t="n"/>
      <c r="AI479" s="19" t="n"/>
      <c r="AJ479" s="19" t="n"/>
      <c r="AK479" s="19" t="n"/>
      <c r="AL479" s="18" t="inlineStr">
        <is>
          <t>4 Schirme, teilweise ausgebleicht, jeweils mit Schirmständer.</t>
        </is>
      </c>
      <c r="AM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22">
        <f>O480*S480</f>
        <v/>
      </c>
      <c r="V480" s="16" t="inlineStr">
        <is>
          <t>nur Abholung</t>
        </is>
      </c>
      <c r="W480" s="16" t="inlineStr">
        <is>
          <t>F-576</t>
        </is>
      </c>
      <c r="X480" s="19" t="inlineStr">
        <is>
          <t>ja</t>
        </is>
      </c>
      <c r="Y480" s="19" t="inlineStr">
        <is>
          <t>verfügbar</t>
        </is>
      </c>
      <c r="Z480" s="19" t="n"/>
      <c r="AA480" s="19" t="n"/>
      <c r="AB480" s="19" t="n"/>
      <c r="AC480" s="19" t="n"/>
      <c r="AD480" s="21" t="n"/>
      <c r="AE480" s="22">
        <f>IF(N480="","",N480*AD480)</f>
        <v/>
      </c>
      <c r="AF480" s="19" t="n"/>
      <c r="AG480" s="19" t="n"/>
      <c r="AH480" s="19" t="n"/>
      <c r="AI480" s="19" t="n"/>
      <c r="AJ480" s="19" t="n"/>
      <c r="AK480" s="19" t="n"/>
      <c r="AL480" s="18" t="inlineStr">
        <is>
          <t>1 pink, 3 blau, 2 rot. Das Foto zeigt die pinke.</t>
        </is>
      </c>
      <c r="AM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22">
        <f>O481*S481</f>
        <v/>
      </c>
      <c r="V481" s="16" t="inlineStr">
        <is>
          <t>nur Abholung</t>
        </is>
      </c>
      <c r="W481" s="16" t="inlineStr">
        <is>
          <t>F-577</t>
        </is>
      </c>
      <c r="X481" s="19" t="inlineStr">
        <is>
          <t>ja</t>
        </is>
      </c>
      <c r="Y481" s="19" t="inlineStr">
        <is>
          <t>verfügbar</t>
        </is>
      </c>
      <c r="Z481" s="19" t="n"/>
      <c r="AA481" s="19" t="n"/>
      <c r="AB481" s="19" t="n"/>
      <c r="AC481" s="19" t="n"/>
      <c r="AD481" s="21" t="n"/>
      <c r="AE481" s="22">
        <f>IF(N481="","",N481*AD481)</f>
        <v/>
      </c>
      <c r="AF481" s="19" t="n"/>
      <c r="AG481" s="19" t="n"/>
      <c r="AH481" s="19" t="n"/>
      <c r="AI481" s="19" t="n"/>
      <c r="AJ481" s="19" t="n"/>
      <c r="AK481" s="19" t="n"/>
      <c r="AL481" s="18" t="inlineStr">
        <is>
          <t>1 rot, 2 gelb. Das Foto zeigt einen gelben.</t>
        </is>
      </c>
      <c r="AM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22">
        <f>O482*S482</f>
        <v/>
      </c>
      <c r="V482" s="16" t="inlineStr">
        <is>
          <t>nur Abholung</t>
        </is>
      </c>
      <c r="W482" s="16" t="inlineStr">
        <is>
          <t>F-578</t>
        </is>
      </c>
      <c r="X482" s="19" t="inlineStr">
        <is>
          <t>ja</t>
        </is>
      </c>
      <c r="Y482" s="19" t="inlineStr">
        <is>
          <t>verfügbar</t>
        </is>
      </c>
      <c r="Z482" s="19" t="n"/>
      <c r="AA482" s="19" t="n"/>
      <c r="AB482" s="19" t="n"/>
      <c r="AC482" s="19" t="n"/>
      <c r="AD482" s="21" t="n"/>
      <c r="AE482" s="22">
        <f>IF(N482="","",N482*AD482)</f>
        <v/>
      </c>
      <c r="AF482" s="19" t="n"/>
      <c r="AG482" s="19" t="n"/>
      <c r="AH482" s="19" t="n"/>
      <c r="AI482" s="19" t="n"/>
      <c r="AJ482" s="19" t="n"/>
      <c r="AK482" s="19" t="n"/>
      <c r="AL482" s="18" t="n"/>
      <c r="AM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22">
        <f>O483*S483</f>
        <v/>
      </c>
      <c r="V483" s="16" t="inlineStr">
        <is>
          <t>nur Abholung</t>
        </is>
      </c>
      <c r="W483" s="16" t="inlineStr">
        <is>
          <t>F-580</t>
        </is>
      </c>
      <c r="X483" s="19" t="inlineStr">
        <is>
          <t>ja</t>
        </is>
      </c>
      <c r="Y483" s="19" t="inlineStr">
        <is>
          <t>verfügbar</t>
        </is>
      </c>
      <c r="Z483" s="19" t="inlineStr">
        <is>
          <t>Stiga</t>
        </is>
      </c>
      <c r="AA483" s="19" t="n"/>
      <c r="AB483" s="19" t="n"/>
      <c r="AC483" s="19" t="n"/>
      <c r="AD483" s="21" t="n"/>
      <c r="AE483" s="22">
        <f>IF(N483="","",N483*AD483)</f>
        <v/>
      </c>
      <c r="AF483" s="19" t="n"/>
      <c r="AG483" s="19" t="n"/>
      <c r="AH483" s="19" t="n"/>
      <c r="AI483" s="19" t="n"/>
      <c r="AJ483" s="19" t="n"/>
      <c r="AK483" s="19" t="n"/>
      <c r="AL483" s="18" t="n"/>
      <c r="AM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22">
        <f>O484*S484</f>
        <v/>
      </c>
      <c r="V484" s="16" t="inlineStr">
        <is>
          <t>nur Abholung</t>
        </is>
      </c>
      <c r="W484" s="16" t="inlineStr">
        <is>
          <t>F-588</t>
        </is>
      </c>
      <c r="X484" s="19" t="inlineStr">
        <is>
          <t>ja</t>
        </is>
      </c>
      <c r="Y484" s="19" t="inlineStr">
        <is>
          <t>verfügbar</t>
        </is>
      </c>
      <c r="Z484" s="19" t="inlineStr">
        <is>
          <t>Stokke</t>
        </is>
      </c>
      <c r="AA484" s="19" t="n"/>
      <c r="AB484" s="19" t="n"/>
      <c r="AC484" s="19" t="n"/>
      <c r="AD484" s="21" t="n"/>
      <c r="AE484" s="22">
        <f>IF(N484="","",N484*AD484)</f>
        <v/>
      </c>
      <c r="AF484" s="19" t="n"/>
      <c r="AG484" s="19" t="n"/>
      <c r="AH484" s="19" t="n"/>
      <c r="AI484" s="19" t="n"/>
      <c r="AJ484" s="19" t="n"/>
      <c r="AK484" s="19" t="n"/>
      <c r="AL484" s="18" t="n"/>
      <c r="AM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22">
        <f>O485*S485</f>
        <v/>
      </c>
      <c r="V485" s="16" t="inlineStr">
        <is>
          <t>nur Abholung</t>
        </is>
      </c>
      <c r="W485" s="16" t="inlineStr">
        <is>
          <t>F-586</t>
        </is>
      </c>
      <c r="X485" s="19" t="inlineStr">
        <is>
          <t>ja</t>
        </is>
      </c>
      <c r="Y485" s="19" t="inlineStr">
        <is>
          <t>verfügbar</t>
        </is>
      </c>
      <c r="Z485" s="19" t="inlineStr">
        <is>
          <t>Peha-soft</t>
        </is>
      </c>
      <c r="AA485" s="19" t="n"/>
      <c r="AB485" s="19" t="n"/>
      <c r="AC485" s="19" t="n"/>
      <c r="AD485" s="21" t="n"/>
      <c r="AE485" s="22">
        <f>IF(N485="","",N485*AD485)</f>
        <v/>
      </c>
      <c r="AF485" s="19" t="n"/>
      <c r="AG485" s="19" t="n"/>
      <c r="AH485" s="19" t="n"/>
      <c r="AI485" s="19" t="n"/>
      <c r="AJ485" s="19" t="n"/>
      <c r="AK485" s="19" t="n"/>
      <c r="AL485" s="18" t="n"/>
      <c r="AM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22">
        <f>O486*S486</f>
        <v/>
      </c>
      <c r="V486" s="16" t="inlineStr">
        <is>
          <t>nur Abholung</t>
        </is>
      </c>
      <c r="W486" s="16" t="inlineStr">
        <is>
          <t>F-590</t>
        </is>
      </c>
      <c r="X486" s="19" t="inlineStr">
        <is>
          <t>ja</t>
        </is>
      </c>
      <c r="Y486" s="19" t="inlineStr">
        <is>
          <t>verfügbar</t>
        </is>
      </c>
      <c r="Z486" s="19" t="inlineStr">
        <is>
          <t>Livarno Living</t>
        </is>
      </c>
      <c r="AA486" s="19" t="n"/>
      <c r="AB486" s="19" t="n"/>
      <c r="AC486" s="19" t="n"/>
      <c r="AD486" s="21" t="n"/>
      <c r="AE486" s="22">
        <f>IF(N486="","",N486*AD486)</f>
        <v/>
      </c>
      <c r="AF486" s="19" t="n"/>
      <c r="AG486" s="19" t="n"/>
      <c r="AH486" s="19" t="n"/>
      <c r="AI486" s="19" t="n"/>
      <c r="AJ486" s="19" t="n"/>
      <c r="AK486" s="19" t="n"/>
      <c r="AL486" s="18" t="n"/>
      <c r="AM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22">
        <f>O487*S487</f>
        <v/>
      </c>
      <c r="V487" s="16" t="inlineStr">
        <is>
          <t>nur Abholung</t>
        </is>
      </c>
      <c r="W487" s="16" t="inlineStr">
        <is>
          <t>F-582</t>
        </is>
      </c>
      <c r="X487" s="19" t="inlineStr">
        <is>
          <t>ja</t>
        </is>
      </c>
      <c r="Y487" s="19" t="inlineStr">
        <is>
          <t>verfügbar</t>
        </is>
      </c>
      <c r="Z487" s="19" t="n"/>
      <c r="AA487" s="19" t="n"/>
      <c r="AB487" s="19" t="n"/>
      <c r="AC487" s="19" t="n"/>
      <c r="AD487" s="21" t="n"/>
      <c r="AE487" s="22">
        <f>IF(N487="","",N487*AD487)</f>
        <v/>
      </c>
      <c r="AF487" s="19" t="n"/>
      <c r="AG487" s="19" t="n"/>
      <c r="AH487" s="19" t="n"/>
      <c r="AI487" s="19" t="n"/>
      <c r="AJ487" s="19" t="n"/>
      <c r="AK487" s="19" t="n"/>
      <c r="AL487" s="18" t="inlineStr">
        <is>
          <t>65 Fackeln, nur als Ganzes.</t>
        </is>
      </c>
      <c r="AM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22">
        <f>O488*S488</f>
        <v/>
      </c>
      <c r="V488" s="16" t="inlineStr">
        <is>
          <t>nur Abholung</t>
        </is>
      </c>
      <c r="W488" s="16" t="inlineStr">
        <is>
          <t>F-583</t>
        </is>
      </c>
      <c r="X488" s="19" t="inlineStr">
        <is>
          <t>ja</t>
        </is>
      </c>
      <c r="Y488" s="19" t="inlineStr">
        <is>
          <t>verfügbar</t>
        </is>
      </c>
      <c r="Z488" s="19" t="n"/>
      <c r="AA488" s="19" t="n"/>
      <c r="AB488" s="19" t="n"/>
      <c r="AC488" s="19" t="n"/>
      <c r="AD488" s="21" t="n"/>
      <c r="AE488" s="22">
        <f>IF(N488="","",N488*AD488)</f>
        <v/>
      </c>
      <c r="AF488" s="19" t="n"/>
      <c r="AG488" s="19" t="n"/>
      <c r="AH488" s="19" t="n"/>
      <c r="AI488" s="19" t="n"/>
      <c r="AJ488" s="19" t="n"/>
      <c r="AK488" s="19" t="n"/>
      <c r="AL488" s="18" t="n"/>
      <c r="AM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22">
        <f>O489*S489</f>
        <v/>
      </c>
      <c r="V489" s="16" t="inlineStr">
        <is>
          <t>nur Abholung</t>
        </is>
      </c>
      <c r="W489" s="16" t="inlineStr">
        <is>
          <t>F-584</t>
        </is>
      </c>
      <c r="X489" s="19" t="inlineStr">
        <is>
          <t>ja</t>
        </is>
      </c>
      <c r="Y489" s="19" t="inlineStr">
        <is>
          <t>verfügbar</t>
        </is>
      </c>
      <c r="Z489" s="19" t="inlineStr">
        <is>
          <t>HENDI</t>
        </is>
      </c>
      <c r="AA489" s="19" t="n"/>
      <c r="AB489" s="19" t="n"/>
      <c r="AC489" s="19" t="n"/>
      <c r="AD489" s="21" t="n"/>
      <c r="AE489" s="22">
        <f>IF(N489="","",N489*AD489)</f>
        <v/>
      </c>
      <c r="AF489" s="19" t="n"/>
      <c r="AG489" s="19" t="n"/>
      <c r="AH489" s="19" t="n"/>
      <c r="AI489" s="19" t="n"/>
      <c r="AJ489" s="19" t="n"/>
      <c r="AK489" s="19" t="n"/>
      <c r="AL489" s="18" t="n"/>
      <c r="AM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22">
        <f>O490*S490</f>
        <v/>
      </c>
      <c r="V490" s="16" t="inlineStr">
        <is>
          <t>nur Abholung</t>
        </is>
      </c>
      <c r="W490" s="16" t="inlineStr">
        <is>
          <t>F-585</t>
        </is>
      </c>
      <c r="X490" s="19" t="inlineStr">
        <is>
          <t>ja</t>
        </is>
      </c>
      <c r="Y490" s="19" t="inlineStr">
        <is>
          <t>verfügbar</t>
        </is>
      </c>
      <c r="Z490" s="19" t="inlineStr">
        <is>
          <t>alvita</t>
        </is>
      </c>
      <c r="AA490" s="19" t="n"/>
      <c r="AB490" s="19" t="n"/>
      <c r="AC490" s="19" t="n"/>
      <c r="AD490" s="21" t="n"/>
      <c r="AE490" s="22">
        <f>IF(N490="","",N490*AD490)</f>
        <v/>
      </c>
      <c r="AF490" s="19" t="n"/>
      <c r="AG490" s="19" t="n"/>
      <c r="AH490" s="19" t="n"/>
      <c r="AI490" s="19" t="n"/>
      <c r="AJ490" s="19" t="n"/>
      <c r="AK490" s="19" t="n"/>
      <c r="AL490" s="18" t="inlineStr">
        <is>
          <t>4 Packungen.</t>
        </is>
      </c>
      <c r="AM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22">
        <f>O491*S491</f>
        <v/>
      </c>
      <c r="V491" s="16" t="inlineStr">
        <is>
          <t>nur Abholung</t>
        </is>
      </c>
      <c r="W491" s="16" t="inlineStr">
        <is>
          <t>F-581</t>
        </is>
      </c>
      <c r="X491" s="19" t="inlineStr">
        <is>
          <t>ja</t>
        </is>
      </c>
      <c r="Y491" s="19" t="inlineStr">
        <is>
          <t>verfügbar</t>
        </is>
      </c>
      <c r="Z491" s="19" t="n"/>
      <c r="AA491" s="19" t="n"/>
      <c r="AB491" s="19" t="n"/>
      <c r="AC491" s="19" t="n"/>
      <c r="AD491" s="21" t="n"/>
      <c r="AE491" s="22">
        <f>IF(N491="","",N491*AD491)</f>
        <v/>
      </c>
      <c r="AF491" s="19" t="n"/>
      <c r="AG491" s="19" t="n"/>
      <c r="AH491" s="19" t="n"/>
      <c r="AI491" s="19" t="n"/>
      <c r="AJ491" s="19" t="n"/>
      <c r="AK491" s="19" t="n"/>
      <c r="AL491" s="18" t="n"/>
      <c r="AM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22">
        <f>O492*S492</f>
        <v/>
      </c>
      <c r="V492" s="16" t="inlineStr">
        <is>
          <t>nur Abholung</t>
        </is>
      </c>
      <c r="W492" s="16" t="inlineStr">
        <is>
          <t>F-614</t>
        </is>
      </c>
      <c r="X492" s="19" t="inlineStr">
        <is>
          <t>ja</t>
        </is>
      </c>
      <c r="Y492" s="19" t="inlineStr">
        <is>
          <t>verfügbar</t>
        </is>
      </c>
      <c r="Z492" s="19" t="n"/>
      <c r="AA492" s="19" t="inlineStr">
        <is>
          <t>Außenbereich</t>
        </is>
      </c>
      <c r="AB492" s="19" t="n"/>
      <c r="AC492" s="19" t="n"/>
      <c r="AD492" s="21" t="n"/>
      <c r="AE492" s="22">
        <f>IF(N492="","",N492*AD492)</f>
        <v/>
      </c>
      <c r="AF492" s="19" t="n"/>
      <c r="AG492" s="19" t="n"/>
      <c r="AH492" s="19" t="n"/>
      <c r="AI492" s="19" t="n"/>
      <c r="AJ492" s="19" t="n"/>
      <c r="AK492" s="19" t="n"/>
      <c r="AL492" s="18" t="inlineStr">
        <is>
          <t>Fest montiert. Abbau und Transport durch den Käufer.</t>
        </is>
      </c>
      <c r="AM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22">
        <f>O493*S493</f>
        <v/>
      </c>
      <c r="V493" s="16" t="inlineStr">
        <is>
          <t>nur Abholung</t>
        </is>
      </c>
      <c r="W493" s="16" t="inlineStr">
        <is>
          <t>F-615</t>
        </is>
      </c>
      <c r="X493" s="19" t="inlineStr">
        <is>
          <t>ja</t>
        </is>
      </c>
      <c r="Y493" s="19" t="inlineStr">
        <is>
          <t>verfügbar</t>
        </is>
      </c>
      <c r="Z493" s="19" t="n"/>
      <c r="AA493" s="19" t="inlineStr">
        <is>
          <t>Außenbereich</t>
        </is>
      </c>
      <c r="AB493" s="19" t="n"/>
      <c r="AC493" s="19" t="n"/>
      <c r="AD493" s="21" t="n"/>
      <c r="AE493" s="22">
        <f>IF(N493="","",N493*AD493)</f>
        <v/>
      </c>
      <c r="AF493" s="19" t="n"/>
      <c r="AG493" s="19" t="n"/>
      <c r="AH493" s="19" t="n"/>
      <c r="AI493" s="19" t="n"/>
      <c r="AJ493" s="19" t="n"/>
      <c r="AK493" s="19" t="n"/>
      <c r="AL493" s="18" t="inlineStr">
        <is>
          <t>Fest montiert. Abbau und Transport durch den Käufer.</t>
        </is>
      </c>
      <c r="AM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22">
        <f>O494*S494</f>
        <v/>
      </c>
      <c r="V494" s="16" t="inlineStr">
        <is>
          <t>nur Abholung</t>
        </is>
      </c>
      <c r="W494" s="16" t="inlineStr">
        <is>
          <t>F-630</t>
        </is>
      </c>
      <c r="X494" s="19" t="inlineStr">
        <is>
          <t>ja</t>
        </is>
      </c>
      <c r="Y494" s="19" t="inlineStr">
        <is>
          <t>verfügbar</t>
        </is>
      </c>
      <c r="Z494" s="19" t="n"/>
      <c r="AA494" s="19" t="n"/>
      <c r="AB494" s="19" t="n"/>
      <c r="AC494" s="19" t="n"/>
      <c r="AD494" s="21" t="n"/>
      <c r="AE494" s="22">
        <f>IF(N494="","",N494*AD494)</f>
        <v/>
      </c>
      <c r="AF494" s="19" t="n"/>
      <c r="AG494" s="19" t="n"/>
      <c r="AH494" s="19" t="n"/>
      <c r="AI494" s="19" t="n"/>
      <c r="AJ494" s="19" t="n"/>
      <c r="AK494" s="19" t="n"/>
      <c r="AL494" s="18" t="inlineStr">
        <is>
          <t>8 Packungen zu je 10 Rollen, nur als Ganzes.</t>
        </is>
      </c>
      <c r="AM494" s="23" t="inlineStr">
        <is>
          <t>Zweite Ansicht F-629 (Etikett).</t>
        </is>
      </c>
    </row>
    <row r="495" ht="98.8" customHeight="1">
      <c r="A495" s="16" t="n"/>
      <c r="B495" s="16" t="inlineStr">
        <is>
          <t>BA08-41</t>
        </is>
      </c>
      <c r="C495" s="16" t="inlineStr">
        <is>
          <t>BA08</t>
        </is>
      </c>
      <c r="D495" s="16" t="inlineStr">
        <is>
          <t>Atelier</t>
        </is>
      </c>
      <c r="E495" s="16" t="inlineStr">
        <is>
          <t>Fein-Krepp gelb, 57 Rollen (folia)</t>
        </is>
      </c>
      <c r="F495" s="17" t="n">
        <v>1</v>
      </c>
      <c r="G495" s="18" t="inlineStr">
        <is>
          <t>Krepppapier 50 × 250 cm in Rollen, für Bastelarbeiten und Dekoration. folia Fein-Krepp gelb, 3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30</v>
      </c>
      <c r="T495" s="19" t="inlineStr">
        <is>
          <t>Fix</t>
        </is>
      </c>
      <c r="U495" s="22">
        <f>O495*S495</f>
        <v/>
      </c>
      <c r="V495" s="16" t="inlineStr">
        <is>
          <t>nur Abholung</t>
        </is>
      </c>
      <c r="W495" s="16" t="inlineStr">
        <is>
          <t>F-631</t>
        </is>
      </c>
      <c r="X495" s="19" t="inlineStr">
        <is>
          <t>ja</t>
        </is>
      </c>
      <c r="Y495" s="19" t="inlineStr">
        <is>
          <t>verfügbar</t>
        </is>
      </c>
      <c r="Z495" s="19" t="n"/>
      <c r="AA495" s="19" t="n"/>
      <c r="AB495" s="19" t="n"/>
      <c r="AC495" s="19" t="n"/>
      <c r="AD495" s="21" t="n"/>
      <c r="AE495" s="22">
        <f>IF(N495="","",N495*AD495)</f>
        <v/>
      </c>
      <c r="AF495" s="19" t="n"/>
      <c r="AG495" s="19" t="n"/>
      <c r="AH495" s="19" t="n"/>
      <c r="AI495" s="19" t="n"/>
      <c r="AJ495" s="19" t="n"/>
      <c r="AK495" s="19" t="n"/>
      <c r="AL495" s="18" t="inlineStr">
        <is>
          <t>57 Rollen: 3 Packungen zu je 10 und 27 einzelne, nur als Ganzes.</t>
        </is>
      </c>
      <c r="AM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22">
        <f>O496*S496</f>
        <v/>
      </c>
      <c r="V496" s="16" t="inlineStr">
        <is>
          <t>nur Abholung</t>
        </is>
      </c>
      <c r="W496" s="16" t="inlineStr">
        <is>
          <t>F-632</t>
        </is>
      </c>
      <c r="X496" s="19" t="inlineStr">
        <is>
          <t>ja</t>
        </is>
      </c>
      <c r="Y496" s="19" t="inlineStr">
        <is>
          <t>verfügbar</t>
        </is>
      </c>
      <c r="Z496" s="19" t="n"/>
      <c r="AA496" s="19" t="n"/>
      <c r="AB496" s="19" t="n"/>
      <c r="AC496" s="19" t="n"/>
      <c r="AD496" s="21" t="n"/>
      <c r="AE496" s="22">
        <f>IF(N496="","",N496*AD496)</f>
        <v/>
      </c>
      <c r="AF496" s="19" t="n"/>
      <c r="AG496" s="19" t="n"/>
      <c r="AH496" s="19" t="n"/>
      <c r="AI496" s="19" t="n"/>
      <c r="AJ496" s="19" t="n"/>
      <c r="AK496" s="19" t="n"/>
      <c r="AL496" s="18" t="inlineStr">
        <is>
          <t>29 Rollen, nur als Ganzes.</t>
        </is>
      </c>
      <c r="AM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22">
        <f>O497*S497</f>
        <v/>
      </c>
      <c r="V497" s="16" t="inlineStr">
        <is>
          <t>nur Abholung</t>
        </is>
      </c>
      <c r="W497" s="16" t="inlineStr">
        <is>
          <t>F-633</t>
        </is>
      </c>
      <c r="X497" s="19" t="inlineStr">
        <is>
          <t>ja</t>
        </is>
      </c>
      <c r="Y497" s="19" t="inlineStr">
        <is>
          <t>verfügbar</t>
        </is>
      </c>
      <c r="Z497" s="19" t="n"/>
      <c r="AA497" s="19" t="n"/>
      <c r="AB497" s="19" t="n"/>
      <c r="AC497" s="19" t="n"/>
      <c r="AD497" s="21" t="n"/>
      <c r="AE497" s="22">
        <f>IF(N497="","",N497*AD497)</f>
        <v/>
      </c>
      <c r="AF497" s="19" t="n"/>
      <c r="AG497" s="19" t="n"/>
      <c r="AH497" s="19" t="n"/>
      <c r="AI497" s="19" t="n"/>
      <c r="AJ497" s="19" t="n"/>
      <c r="AK497" s="19" t="n"/>
      <c r="AL497" s="18" t="inlineStr">
        <is>
          <t>9 Rollen, nur als Ganzes.</t>
        </is>
      </c>
      <c r="AM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22">
        <f>O498*S498</f>
        <v/>
      </c>
      <c r="V498" s="16" t="inlineStr">
        <is>
          <t>nur Abholung</t>
        </is>
      </c>
      <c r="W498" s="16" t="inlineStr">
        <is>
          <t>F-634</t>
        </is>
      </c>
      <c r="X498" s="19" t="inlineStr">
        <is>
          <t>ja</t>
        </is>
      </c>
      <c r="Y498" s="19" t="inlineStr">
        <is>
          <t>verfügbar</t>
        </is>
      </c>
      <c r="Z498" s="19" t="n"/>
      <c r="AA498" s="19" t="n"/>
      <c r="AB498" s="19" t="n"/>
      <c r="AC498" s="19" t="n"/>
      <c r="AD498" s="21" t="n"/>
      <c r="AE498" s="22">
        <f>IF(N498="","",N498*AD498)</f>
        <v/>
      </c>
      <c r="AF498" s="19" t="n"/>
      <c r="AG498" s="19" t="n"/>
      <c r="AH498" s="19" t="n"/>
      <c r="AI498" s="19" t="n"/>
      <c r="AJ498" s="19" t="n"/>
      <c r="AK498" s="19" t="n"/>
      <c r="AL498" s="18" t="inlineStr">
        <is>
          <t>7 Rollen: 3 grün, 4 blau, nur als Ganzes.</t>
        </is>
      </c>
      <c r="AM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22">
        <f>O499*S499</f>
        <v/>
      </c>
      <c r="V499" s="16" t="inlineStr">
        <is>
          <t>nur Abholung</t>
        </is>
      </c>
      <c r="W499" s="16" t="inlineStr">
        <is>
          <t>F-635</t>
        </is>
      </c>
      <c r="X499" s="19" t="inlineStr">
        <is>
          <t>ja</t>
        </is>
      </c>
      <c r="Y499" s="19" t="inlineStr">
        <is>
          <t>verfügbar</t>
        </is>
      </c>
      <c r="Z499" s="19" t="n"/>
      <c r="AA499" s="19" t="n"/>
      <c r="AB499" s="19" t="n"/>
      <c r="AC499" s="19" t="n"/>
      <c r="AD499" s="21" t="n"/>
      <c r="AE499" s="22">
        <f>IF(N499="","",N499*AD499)</f>
        <v/>
      </c>
      <c r="AF499" s="19" t="n"/>
      <c r="AG499" s="19" t="n"/>
      <c r="AH499" s="19" t="n"/>
      <c r="AI499" s="19" t="n"/>
      <c r="AJ499" s="19" t="n"/>
      <c r="AK499" s="19" t="n"/>
      <c r="AL499" s="18" t="inlineStr">
        <is>
          <t>9 Rollen, nur als Ganzes.</t>
        </is>
      </c>
      <c r="AM499" s="23" t="n"/>
    </row>
    <row r="500" ht="98.8" customHeight="1">
      <c r="A500" s="16" t="n"/>
      <c r="B500" s="16" t="inlineStr">
        <is>
          <t>NE04-16</t>
        </is>
      </c>
      <c r="C500" s="16" t="inlineStr">
        <is>
          <t>NE04</t>
        </is>
      </c>
      <c r="D500" s="16" t="inlineStr">
        <is>
          <t>Krippenschlafraum</t>
        </is>
      </c>
      <c r="E500" s="16" t="inlineStr">
        <is>
          <t>Bettnest geflochten, grau</t>
        </is>
      </c>
      <c r="F500" s="17" t="n">
        <v>5</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c r="O500" s="20">
        <f>F500-IF(N500="",0,N500)</f>
        <v/>
      </c>
      <c r="P500" s="19" t="inlineStr">
        <is>
          <t>ja</t>
        </is>
      </c>
      <c r="Q500" s="19" t="n"/>
      <c r="R500" s="21" t="n"/>
      <c r="S500" s="21" t="n">
        <v>15</v>
      </c>
      <c r="T500" s="19" t="inlineStr">
        <is>
          <t>Fix</t>
        </is>
      </c>
      <c r="U500" s="22">
        <f>O500*S500</f>
        <v/>
      </c>
      <c r="V500" s="16" t="inlineStr">
        <is>
          <t>nur Abholung</t>
        </is>
      </c>
      <c r="W500" s="16" t="inlineStr">
        <is>
          <t>F-735</t>
        </is>
      </c>
      <c r="X500" s="19" t="inlineStr">
        <is>
          <t>ja</t>
        </is>
      </c>
      <c r="Y500" s="19" t="inlineStr">
        <is>
          <t>verfügbar</t>
        </is>
      </c>
      <c r="Z500" s="19" t="inlineStr">
        <is>
          <t>Carl IJN Kids</t>
        </is>
      </c>
      <c r="AA500" s="19" t="n"/>
      <c r="AB500" s="19" t="n"/>
      <c r="AC500" s="19" t="n"/>
      <c r="AD500" s="21" t="n"/>
      <c r="AE500" s="22">
        <f>IF(N500="","",N500*AD500)</f>
        <v/>
      </c>
      <c r="AF500" s="19" t="n"/>
      <c r="AG500" s="19" t="n"/>
      <c r="AH500" s="19" t="n"/>
      <c r="AI500" s="19" t="n"/>
      <c r="AJ500" s="19" t="n"/>
      <c r="AK500" s="19" t="n"/>
      <c r="AL500" s="18" t="inlineStr">
        <is>
          <t>Preis je Stück. Das Foto zeigt eines von fünf.</t>
        </is>
      </c>
      <c r="AM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c r="O501" s="20">
        <f>F501-IF(N501="",0,N501)</f>
        <v/>
      </c>
      <c r="P501" s="19" t="inlineStr">
        <is>
          <t>ja</t>
        </is>
      </c>
      <c r="Q501" s="19" t="n"/>
      <c r="R501" s="21" t="n"/>
      <c r="S501" s="21" t="n">
        <v>6</v>
      </c>
      <c r="T501" s="19" t="inlineStr">
        <is>
          <t>Fix</t>
        </is>
      </c>
      <c r="U501" s="22">
        <f>O501*S501</f>
        <v/>
      </c>
      <c r="V501" s="16" t="inlineStr">
        <is>
          <t>nur Abholung</t>
        </is>
      </c>
      <c r="W501" s="16" t="inlineStr">
        <is>
          <t>F-736</t>
        </is>
      </c>
      <c r="X501" s="19" t="inlineStr">
        <is>
          <t>ja</t>
        </is>
      </c>
      <c r="Y501" s="19" t="inlineStr">
        <is>
          <t>verfügbar</t>
        </is>
      </c>
      <c r="Z501" s="19" t="inlineStr">
        <is>
          <t>amilian</t>
        </is>
      </c>
      <c r="AA501" s="19" t="n"/>
      <c r="AB501" s="19" t="n"/>
      <c r="AC501" s="19" t="n"/>
      <c r="AD501" s="21" t="n"/>
      <c r="AE501" s="22">
        <f>IF(N501="","",N501*AD501)</f>
        <v/>
      </c>
      <c r="AF501" s="19" t="n"/>
      <c r="AG501" s="19" t="n"/>
      <c r="AH501" s="19" t="n"/>
      <c r="AI501" s="19" t="n"/>
      <c r="AJ501" s="19" t="n"/>
      <c r="AK501" s="19" t="n"/>
      <c r="AL501" s="18" t="inlineStr">
        <is>
          <t>Preis je Set (Kissen- und Deckenbezug).</t>
        </is>
      </c>
      <c r="AM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c r="O502" s="20">
        <f>F502-IF(N502="",0,N502)</f>
        <v/>
      </c>
      <c r="P502" s="19" t="inlineStr">
        <is>
          <t>ja</t>
        </is>
      </c>
      <c r="Q502" s="19" t="n"/>
      <c r="R502" s="21" t="n"/>
      <c r="S502" s="21" t="n">
        <v>6</v>
      </c>
      <c r="T502" s="19" t="inlineStr">
        <is>
          <t>Fix</t>
        </is>
      </c>
      <c r="U502" s="22">
        <f>O502*S502</f>
        <v/>
      </c>
      <c r="V502" s="16" t="inlineStr">
        <is>
          <t>nur Abholung</t>
        </is>
      </c>
      <c r="W502" s="16" t="inlineStr">
        <is>
          <t>F-737</t>
        </is>
      </c>
      <c r="X502" s="19" t="inlineStr">
        <is>
          <t>ja</t>
        </is>
      </c>
      <c r="Y502" s="19" t="inlineStr">
        <is>
          <t>verfügbar</t>
        </is>
      </c>
      <c r="Z502" s="19" t="n"/>
      <c r="AA502" s="19" t="n"/>
      <c r="AB502" s="19" t="n"/>
      <c r="AC502" s="19" t="n"/>
      <c r="AD502" s="21" t="n"/>
      <c r="AE502" s="22">
        <f>IF(N502="","",N502*AD502)</f>
        <v/>
      </c>
      <c r="AF502" s="19" t="n"/>
      <c r="AG502" s="19" t="n"/>
      <c r="AH502" s="19" t="n"/>
      <c r="AI502" s="19" t="n"/>
      <c r="AJ502" s="19" t="n"/>
      <c r="AK502" s="19" t="n"/>
      <c r="AL502" s="18" t="inlineStr">
        <is>
          <t>Preis je Set (Kissen- und Deckenbezug).</t>
        </is>
      </c>
      <c r="AM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2</v>
      </c>
      <c r="T503" s="19" t="inlineStr">
        <is>
          <t>Fix</t>
        </is>
      </c>
      <c r="U503" s="22">
        <f>O503*S503</f>
        <v/>
      </c>
      <c r="V503" s="16" t="inlineStr">
        <is>
          <t>nur Abholung</t>
        </is>
      </c>
      <c r="W503" s="16" t="inlineStr">
        <is>
          <t>F-738</t>
        </is>
      </c>
      <c r="X503" s="19" t="inlineStr">
        <is>
          <t>ja</t>
        </is>
      </c>
      <c r="Y503" s="19" t="inlineStr">
        <is>
          <t>verfügbar</t>
        </is>
      </c>
      <c r="Z503" s="19" t="n"/>
      <c r="AA503" s="19" t="n"/>
      <c r="AB503" s="19" t="n"/>
      <c r="AC503" s="19" t="n"/>
      <c r="AD503" s="21" t="n"/>
      <c r="AE503" s="22">
        <f>IF(N503="","",N503*AD503)</f>
        <v/>
      </c>
      <c r="AF503" s="19" t="n"/>
      <c r="AG503" s="19" t="n"/>
      <c r="AH503" s="19" t="n"/>
      <c r="AI503" s="19" t="n"/>
      <c r="AJ503" s="19" t="n"/>
      <c r="AK503" s="19" t="n"/>
      <c r="AL503" s="18" t="inlineStr">
        <is>
          <t>Preis je Stück.</t>
        </is>
      </c>
      <c r="AM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c r="O504" s="20">
        <f>F504-IF(N504="",0,N504)</f>
        <v/>
      </c>
      <c r="P504" s="19" t="inlineStr">
        <is>
          <t>ja</t>
        </is>
      </c>
      <c r="Q504" s="19" t="n"/>
      <c r="R504" s="21" t="n"/>
      <c r="S504" s="21" t="n">
        <v>10</v>
      </c>
      <c r="T504" s="19" t="inlineStr">
        <is>
          <t>Fix</t>
        </is>
      </c>
      <c r="U504" s="22">
        <f>O504*S504</f>
        <v/>
      </c>
      <c r="V504" s="16" t="inlineStr">
        <is>
          <t>nur Abholung</t>
        </is>
      </c>
      <c r="W504" s="16" t="inlineStr">
        <is>
          <t>F-739</t>
        </is>
      </c>
      <c r="X504" s="19" t="inlineStr">
        <is>
          <t>ja</t>
        </is>
      </c>
      <c r="Y504" s="19" t="inlineStr">
        <is>
          <t>verfügbar</t>
        </is>
      </c>
      <c r="Z504" s="19" t="inlineStr">
        <is>
          <t>Bonky</t>
        </is>
      </c>
      <c r="AA504" s="19" t="n"/>
      <c r="AB504" s="19" t="n"/>
      <c r="AC504" s="19" t="n"/>
      <c r="AD504" s="21" t="n"/>
      <c r="AE504" s="22">
        <f>IF(N504="","",N504*AD504)</f>
        <v/>
      </c>
      <c r="AF504" s="19" t="n"/>
      <c r="AG504" s="19" t="n"/>
      <c r="AH504" s="19" t="n"/>
      <c r="AI504" s="19" t="n"/>
      <c r="AJ504" s="19" t="n"/>
      <c r="AK504" s="19" t="n"/>
      <c r="AL504" s="18" t="n"/>
      <c r="AM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22">
        <f>O505*S505</f>
        <v/>
      </c>
      <c r="V505" s="16" t="inlineStr">
        <is>
          <t>nur Abholung</t>
        </is>
      </c>
      <c r="W505" s="16" t="inlineStr">
        <is>
          <t>F-740</t>
        </is>
      </c>
      <c r="X505" s="19" t="inlineStr">
        <is>
          <t>ja</t>
        </is>
      </c>
      <c r="Y505" s="19" t="inlineStr">
        <is>
          <t>verfügbar</t>
        </is>
      </c>
      <c r="Z505" s="19" t="inlineStr">
        <is>
          <t>KraftKids</t>
        </is>
      </c>
      <c r="AA505" s="19" t="n"/>
      <c r="AB505" s="19" t="n"/>
      <c r="AC505" s="19" t="n"/>
      <c r="AD505" s="21" t="n"/>
      <c r="AE505" s="22">
        <f>IF(N505="","",N505*AD505)</f>
        <v/>
      </c>
      <c r="AF505" s="19" t="n"/>
      <c r="AG505" s="19" t="n"/>
      <c r="AH505" s="19" t="n"/>
      <c r="AI505" s="19" t="n"/>
      <c r="AJ505" s="19" t="n"/>
      <c r="AK505" s="19" t="n"/>
      <c r="AL505" s="18" t="n"/>
      <c r="AM505" s="23" t="inlineStr">
        <is>
          <t>Neu aus Word/Fotos vom 12.10.2026. Preis geschätzt. Word: „Bettnester“ (Mehrzahl) – Stückzahl prüfen, im Foto eine.</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gebraucht</t>
        </is>
      </c>
      <c r="N506" s="17" t="n"/>
      <c r="O506" s="20">
        <f>F506-IF(N506="",0,N506)</f>
        <v/>
      </c>
      <c r="P506" s="19" t="inlineStr">
        <is>
          <t>ja</t>
        </is>
      </c>
      <c r="Q506" s="19" t="n"/>
      <c r="R506" s="21" t="n"/>
      <c r="S506" s="21" t="n">
        <v>12</v>
      </c>
      <c r="T506" s="19" t="inlineStr">
        <is>
          <t>Fix</t>
        </is>
      </c>
      <c r="U506" s="22">
        <f>O506*S506</f>
        <v/>
      </c>
      <c r="V506" s="16" t="inlineStr">
        <is>
          <t>nur Abholung</t>
        </is>
      </c>
      <c r="W506" s="16" t="inlineStr">
        <is>
          <t>F-695</t>
        </is>
      </c>
      <c r="X506" s="19" t="inlineStr">
        <is>
          <t>nein</t>
        </is>
      </c>
      <c r="Y506" s="19" t="inlineStr">
        <is>
          <t>verfügbar</t>
        </is>
      </c>
      <c r="Z506" s="19" t="inlineStr">
        <is>
          <t>Sunarive</t>
        </is>
      </c>
      <c r="AA506" s="19" t="n"/>
      <c r="AB506" s="19" t="n"/>
      <c r="AC506" s="19" t="n"/>
      <c r="AD506" s="21" t="n"/>
      <c r="AE506" s="22">
        <f>IF(N506="","",N506*AD506)</f>
        <v/>
      </c>
      <c r="AF506" s="19" t="n"/>
      <c r="AG506" s="19" t="n"/>
      <c r="AH506" s="19" t="n"/>
      <c r="AI506" s="19" t="n"/>
      <c r="AJ506" s="19" t="n"/>
      <c r="AK506" s="19" t="n"/>
      <c r="AL506" s="18" t="n"/>
      <c r="AM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gebraucht</t>
        </is>
      </c>
      <c r="N507" s="17" t="n"/>
      <c r="O507" s="20">
        <f>F507-IF(N507="",0,N507)</f>
        <v/>
      </c>
      <c r="P507" s="19" t="inlineStr">
        <is>
          <t>ja</t>
        </is>
      </c>
      <c r="Q507" s="19" t="n"/>
      <c r="R507" s="21" t="n"/>
      <c r="S507" s="21" t="n">
        <v>25</v>
      </c>
      <c r="T507" s="19" t="inlineStr">
        <is>
          <t>Fix</t>
        </is>
      </c>
      <c r="U507" s="22">
        <f>O507*S507</f>
        <v/>
      </c>
      <c r="V507" s="16" t="inlineStr">
        <is>
          <t>nur Abholung</t>
        </is>
      </c>
      <c r="W507" s="16" t="inlineStr">
        <is>
          <t>F-696</t>
        </is>
      </c>
      <c r="X507" s="19" t="inlineStr">
        <is>
          <t>nein</t>
        </is>
      </c>
      <c r="Y507" s="19" t="inlineStr">
        <is>
          <t>verfügbar</t>
        </is>
      </c>
      <c r="Z507" s="19" t="n"/>
      <c r="AA507" s="19" t="n"/>
      <c r="AB507" s="19" t="n"/>
      <c r="AC507" s="19" t="n"/>
      <c r="AD507" s="21" t="n"/>
      <c r="AE507" s="22">
        <f>IF(N507="","",N507*AD507)</f>
        <v/>
      </c>
      <c r="AF507" s="19" t="n"/>
      <c r="AG507" s="19" t="n"/>
      <c r="AH507" s="19" t="n"/>
      <c r="AI507" s="19" t="n"/>
      <c r="AJ507" s="19" t="n"/>
      <c r="AK507" s="19" t="n"/>
      <c r="AL507" s="18" t="n"/>
      <c r="AM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gebraucht</t>
        </is>
      </c>
      <c r="N508" s="17" t="n"/>
      <c r="O508" s="20">
        <f>F508-IF(N508="",0,N508)</f>
        <v/>
      </c>
      <c r="P508" s="19" t="inlineStr">
        <is>
          <t>ja</t>
        </is>
      </c>
      <c r="Q508" s="19" t="n"/>
      <c r="R508" s="21" t="n"/>
      <c r="S508" s="21" t="n">
        <v>1.5</v>
      </c>
      <c r="T508" s="19" t="inlineStr">
        <is>
          <t>Fix</t>
        </is>
      </c>
      <c r="U508" s="22">
        <f>O508*S508</f>
        <v/>
      </c>
      <c r="V508" s="16" t="inlineStr">
        <is>
          <t>nur Abholung</t>
        </is>
      </c>
      <c r="W508" s="16" t="inlineStr">
        <is>
          <t>F-697</t>
        </is>
      </c>
      <c r="X508" s="19" t="inlineStr">
        <is>
          <t>nein</t>
        </is>
      </c>
      <c r="Y508" s="19" t="inlineStr">
        <is>
          <t>verfügbar</t>
        </is>
      </c>
      <c r="Z508" s="19" t="inlineStr">
        <is>
          <t>IKEA</t>
        </is>
      </c>
      <c r="AA508" s="19" t="n"/>
      <c r="AB508" s="19" t="n"/>
      <c r="AC508" s="19" t="n"/>
      <c r="AD508" s="21" t="n"/>
      <c r="AE508" s="22">
        <f>IF(N508="","",N508*AD508)</f>
        <v/>
      </c>
      <c r="AF508" s="19" t="n"/>
      <c r="AG508" s="19" t="n"/>
      <c r="AH508" s="19" t="n"/>
      <c r="AI508" s="19" t="n"/>
      <c r="AJ508" s="19" t="n"/>
      <c r="AK508" s="19" t="n"/>
      <c r="AL508" s="18" t="inlineStr">
        <is>
          <t>Preis je Tablett. 7 große, 6 kleine.</t>
        </is>
      </c>
      <c r="AM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30</v>
      </c>
      <c r="T509" s="19" t="inlineStr">
        <is>
          <t>Fix</t>
        </is>
      </c>
      <c r="U509" s="22">
        <f>O509*S509</f>
        <v/>
      </c>
      <c r="V509" s="16" t="inlineStr">
        <is>
          <t>nur Abholung</t>
        </is>
      </c>
      <c r="W509" s="16" t="inlineStr">
        <is>
          <t>F-698</t>
        </is>
      </c>
      <c r="X509" s="19" t="inlineStr">
        <is>
          <t>nein</t>
        </is>
      </c>
      <c r="Y509" s="19" t="inlineStr">
        <is>
          <t>verfügbar</t>
        </is>
      </c>
      <c r="Z509" s="19" t="n"/>
      <c r="AA509" s="19" t="n"/>
      <c r="AB509" s="19" t="n"/>
      <c r="AC509" s="19" t="n"/>
      <c r="AD509" s="21" t="n"/>
      <c r="AE509" s="22">
        <f>IF(N509="","",N509*AD509)</f>
        <v/>
      </c>
      <c r="AF509" s="19" t="n"/>
      <c r="AG509" s="19" t="n"/>
      <c r="AH509" s="19" t="n"/>
      <c r="AI509" s="19" t="n"/>
      <c r="AJ509" s="19" t="n"/>
      <c r="AK509" s="19" t="n"/>
      <c r="AL509" s="18" t="inlineStr">
        <is>
          <t>Das Foto zeigt eine der beiden Darbukas.</t>
        </is>
      </c>
      <c r="AM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gebraucht</t>
        </is>
      </c>
      <c r="N510" s="17" t="n"/>
      <c r="O510" s="20">
        <f>F510-IF(N510="",0,N510)</f>
        <v/>
      </c>
      <c r="P510" s="19" t="inlineStr">
        <is>
          <t>ja</t>
        </is>
      </c>
      <c r="Q510" s="19" t="n"/>
      <c r="R510" s="21" t="n"/>
      <c r="S510" s="21" t="n">
        <v>35</v>
      </c>
      <c r="T510" s="19" t="inlineStr">
        <is>
          <t>Fix</t>
        </is>
      </c>
      <c r="U510" s="22">
        <f>O510*S510</f>
        <v/>
      </c>
      <c r="V510" s="16" t="inlineStr">
        <is>
          <t>nur Abholung</t>
        </is>
      </c>
      <c r="W510" s="16" t="inlineStr">
        <is>
          <t>F-699</t>
        </is>
      </c>
      <c r="X510" s="19" t="inlineStr">
        <is>
          <t>nein</t>
        </is>
      </c>
      <c r="Y510" s="19" t="inlineStr">
        <is>
          <t>verfügbar</t>
        </is>
      </c>
      <c r="Z510" s="19" t="inlineStr">
        <is>
          <t>Kindsgut</t>
        </is>
      </c>
      <c r="AA510" s="19" t="n"/>
      <c r="AB510" s="19" t="n"/>
      <c r="AC510" s="19" t="n"/>
      <c r="AD510" s="21" t="n"/>
      <c r="AE510" s="22">
        <f>IF(N510="","",N510*AD510)</f>
        <v/>
      </c>
      <c r="AF510" s="19" t="n"/>
      <c r="AG510" s="19" t="n"/>
      <c r="AH510" s="19" t="n"/>
      <c r="AI510" s="19" t="n"/>
      <c r="AJ510" s="19" t="n"/>
      <c r="AK510" s="19" t="n"/>
      <c r="AL510" s="18" t="n"/>
      <c r="AM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gebraucht</t>
        </is>
      </c>
      <c r="N511" s="17" t="n"/>
      <c r="O511" s="20">
        <f>F511-IF(N511="",0,N511)</f>
        <v/>
      </c>
      <c r="P511" s="19" t="inlineStr">
        <is>
          <t>ja</t>
        </is>
      </c>
      <c r="Q511" s="19" t="n"/>
      <c r="R511" s="21" t="n"/>
      <c r="S511" s="21" t="n">
        <v>10</v>
      </c>
      <c r="T511" s="19" t="inlineStr">
        <is>
          <t>Fix</t>
        </is>
      </c>
      <c r="U511" s="22">
        <f>O511*S511</f>
        <v/>
      </c>
      <c r="V511" s="16" t="inlineStr">
        <is>
          <t>nur Abholung</t>
        </is>
      </c>
      <c r="W511" s="16" t="inlineStr">
        <is>
          <t>F-700</t>
        </is>
      </c>
      <c r="X511" s="19" t="inlineStr">
        <is>
          <t>nein</t>
        </is>
      </c>
      <c r="Y511" s="19" t="inlineStr">
        <is>
          <t>verfügbar</t>
        </is>
      </c>
      <c r="Z511" s="19" t="n"/>
      <c r="AA511" s="19" t="n"/>
      <c r="AB511" s="19" t="n"/>
      <c r="AC511" s="19" t="n"/>
      <c r="AD511" s="21" t="n"/>
      <c r="AE511" s="22">
        <f>IF(N511="","",N511*AD511)</f>
        <v/>
      </c>
      <c r="AF511" s="19" t="n"/>
      <c r="AG511" s="19" t="n"/>
      <c r="AH511" s="19" t="n"/>
      <c r="AI511" s="19" t="n"/>
      <c r="AJ511" s="19" t="n"/>
      <c r="AK511" s="19" t="n"/>
      <c r="AL511" s="18" t="n"/>
      <c r="AM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1" t="n">
        <v>15</v>
      </c>
      <c r="T512" s="19" t="inlineStr">
        <is>
          <t>Fix</t>
        </is>
      </c>
      <c r="U512" s="22">
        <f>O512*S512</f>
        <v/>
      </c>
      <c r="V512" s="16" t="inlineStr">
        <is>
          <t>nur Abholung</t>
        </is>
      </c>
      <c r="W512" s="16" t="inlineStr">
        <is>
          <t>F-701</t>
        </is>
      </c>
      <c r="X512" s="19" t="inlineStr">
        <is>
          <t>nein</t>
        </is>
      </c>
      <c r="Y512" s="19" t="inlineStr">
        <is>
          <t>verfügbar</t>
        </is>
      </c>
      <c r="Z512" s="19" t="n"/>
      <c r="AA512" s="19" t="n"/>
      <c r="AB512" s="19" t="n"/>
      <c r="AC512" s="19" t="n"/>
      <c r="AD512" s="21" t="n"/>
      <c r="AE512" s="22">
        <f>IF(N512="","",N512*AD512)</f>
        <v/>
      </c>
      <c r="AF512" s="19" t="n"/>
      <c r="AG512" s="19" t="n"/>
      <c r="AH512" s="19" t="n"/>
      <c r="AI512" s="19" t="n"/>
      <c r="AJ512" s="19" t="n"/>
      <c r="AK512" s="19" t="n"/>
      <c r="AL512" s="18" t="n"/>
      <c r="AM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1" t="n">
        <v>18</v>
      </c>
      <c r="T513" s="19" t="inlineStr">
        <is>
          <t>Fix</t>
        </is>
      </c>
      <c r="U513" s="22">
        <f>O513*S513</f>
        <v/>
      </c>
      <c r="V513" s="16" t="inlineStr">
        <is>
          <t>nur Abholung</t>
        </is>
      </c>
      <c r="W513" s="16" t="inlineStr">
        <is>
          <t>F-702</t>
        </is>
      </c>
      <c r="X513" s="19" t="inlineStr">
        <is>
          <t>nein</t>
        </is>
      </c>
      <c r="Y513" s="19" t="inlineStr">
        <is>
          <t>verfügbar</t>
        </is>
      </c>
      <c r="Z513" s="19" t="n"/>
      <c r="AA513" s="19" t="n"/>
      <c r="AB513" s="19" t="n"/>
      <c r="AC513" s="19" t="n"/>
      <c r="AD513" s="21" t="n"/>
      <c r="AE513" s="22">
        <f>IF(N513="","",N513*AD513)</f>
        <v/>
      </c>
      <c r="AF513" s="19" t="n"/>
      <c r="AG513" s="19" t="n"/>
      <c r="AH513" s="19" t="n"/>
      <c r="AI513" s="19" t="n"/>
      <c r="AJ513" s="19" t="n"/>
      <c r="AK513" s="19" t="n"/>
      <c r="AL513" s="18" t="n"/>
      <c r="AM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1" t="n">
        <v>8</v>
      </c>
      <c r="T514" s="19" t="inlineStr">
        <is>
          <t>Fix</t>
        </is>
      </c>
      <c r="U514" s="22">
        <f>O514*S514</f>
        <v/>
      </c>
      <c r="V514" s="16" t="inlineStr">
        <is>
          <t>nur Abholung</t>
        </is>
      </c>
      <c r="W514" s="16" t="inlineStr">
        <is>
          <t>F-704</t>
        </is>
      </c>
      <c r="X514" s="19" t="inlineStr">
        <is>
          <t>nein</t>
        </is>
      </c>
      <c r="Y514" s="19" t="inlineStr">
        <is>
          <t>verfügbar</t>
        </is>
      </c>
      <c r="Z514" s="19" t="n"/>
      <c r="AA514" s="19" t="n"/>
      <c r="AB514" s="19" t="n"/>
      <c r="AC514" s="19" t="n"/>
      <c r="AD514" s="21" t="n"/>
      <c r="AE514" s="22">
        <f>IF(N514="","",N514*AD514)</f>
        <v/>
      </c>
      <c r="AF514" s="19" t="n"/>
      <c r="AG514" s="19" t="n"/>
      <c r="AH514" s="19" t="n"/>
      <c r="AI514" s="19" t="n"/>
      <c r="AJ514" s="19" t="n"/>
      <c r="AK514" s="19" t="n"/>
      <c r="AL514" s="18" t="n"/>
      <c r="AM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1" t="n">
        <v>15</v>
      </c>
      <c r="T515" s="19" t="inlineStr">
        <is>
          <t>Fix</t>
        </is>
      </c>
      <c r="U515" s="22">
        <f>O515*S515</f>
        <v/>
      </c>
      <c r="V515" s="16" t="inlineStr">
        <is>
          <t>nur Abholung</t>
        </is>
      </c>
      <c r="W515" s="16" t="inlineStr">
        <is>
          <t>F-703</t>
        </is>
      </c>
      <c r="X515" s="19" t="inlineStr">
        <is>
          <t>nein</t>
        </is>
      </c>
      <c r="Y515" s="19" t="inlineStr">
        <is>
          <t>verfügbar</t>
        </is>
      </c>
      <c r="Z515" s="19" t="n"/>
      <c r="AA515" s="19" t="n"/>
      <c r="AB515" s="19" t="n"/>
      <c r="AC515" s="19" t="n"/>
      <c r="AD515" s="21" t="n"/>
      <c r="AE515" s="22">
        <f>IF(N515="","",N515*AD515)</f>
        <v/>
      </c>
      <c r="AF515" s="19" t="n"/>
      <c r="AG515" s="19" t="n"/>
      <c r="AH515" s="19" t="n"/>
      <c r="AI515" s="19" t="n"/>
      <c r="AJ515" s="19" t="n"/>
      <c r="AK515" s="19" t="n"/>
      <c r="AL515" s="18" t="n"/>
      <c r="AM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gebraucht</t>
        </is>
      </c>
      <c r="N516" s="17" t="n"/>
      <c r="O516" s="20">
        <f>F516-IF(N516="",0,N516)</f>
        <v/>
      </c>
      <c r="P516" s="19" t="inlineStr">
        <is>
          <t>ja</t>
        </is>
      </c>
      <c r="Q516" s="19" t="n"/>
      <c r="R516" s="21" t="n"/>
      <c r="S516" s="21" t="n">
        <v>12</v>
      </c>
      <c r="T516" s="19" t="inlineStr">
        <is>
          <t>Fix</t>
        </is>
      </c>
      <c r="U516" s="22">
        <f>O516*S516</f>
        <v/>
      </c>
      <c r="V516" s="16" t="inlineStr">
        <is>
          <t>nur Abholung</t>
        </is>
      </c>
      <c r="W516" s="16" t="inlineStr">
        <is>
          <t>F-706</t>
        </is>
      </c>
      <c r="X516" s="19" t="inlineStr">
        <is>
          <t>nein</t>
        </is>
      </c>
      <c r="Y516" s="19" t="inlineStr">
        <is>
          <t>verfügbar</t>
        </is>
      </c>
      <c r="Z516" s="19" t="n"/>
      <c r="AA516" s="19" t="n"/>
      <c r="AB516" s="19" t="n"/>
      <c r="AC516" s="19" t="n"/>
      <c r="AD516" s="21" t="n"/>
      <c r="AE516" s="22">
        <f>IF(N516="","",N516*AD516)</f>
        <v/>
      </c>
      <c r="AF516" s="19" t="n"/>
      <c r="AG516" s="19" t="n"/>
      <c r="AH516" s="19" t="n"/>
      <c r="AI516" s="19" t="n"/>
      <c r="AJ516" s="19" t="n"/>
      <c r="AK516" s="19" t="n"/>
      <c r="AL516" s="18" t="inlineStr">
        <is>
          <t>Zweite Ansicht: F-705.</t>
        </is>
      </c>
      <c r="AM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gebraucht</t>
        </is>
      </c>
      <c r="N517" s="17" t="n"/>
      <c r="O517" s="20">
        <f>F517-IF(N517="",0,N517)</f>
        <v/>
      </c>
      <c r="P517" s="19" t="inlineStr">
        <is>
          <t>ja</t>
        </is>
      </c>
      <c r="Q517" s="19" t="n"/>
      <c r="R517" s="21" t="n"/>
      <c r="S517" s="21" t="n">
        <v>12</v>
      </c>
      <c r="T517" s="19" t="inlineStr">
        <is>
          <t>Fix</t>
        </is>
      </c>
      <c r="U517" s="22">
        <f>O517*S517</f>
        <v/>
      </c>
      <c r="V517" s="16" t="inlineStr">
        <is>
          <t>nur Abholung</t>
        </is>
      </c>
      <c r="W517" s="16" t="inlineStr">
        <is>
          <t>F-707</t>
        </is>
      </c>
      <c r="X517" s="19" t="inlineStr">
        <is>
          <t>nein</t>
        </is>
      </c>
      <c r="Y517" s="19" t="inlineStr">
        <is>
          <t>verfügbar</t>
        </is>
      </c>
      <c r="Z517" s="19" t="n"/>
      <c r="AA517" s="19" t="n"/>
      <c r="AB517" s="19" t="n"/>
      <c r="AC517" s="19" t="n"/>
      <c r="AD517" s="21" t="n"/>
      <c r="AE517" s="22">
        <f>IF(N517="","",N517*AD517)</f>
        <v/>
      </c>
      <c r="AF517" s="19" t="n"/>
      <c r="AG517" s="19" t="n"/>
      <c r="AH517" s="19" t="n"/>
      <c r="AI517" s="19" t="n"/>
      <c r="AJ517" s="19" t="n"/>
      <c r="AK517" s="19" t="n"/>
      <c r="AL517" s="18" t="n"/>
      <c r="AM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gebraucht</t>
        </is>
      </c>
      <c r="N518" s="17" t="n"/>
      <c r="O518" s="20">
        <f>F518-IF(N518="",0,N518)</f>
        <v/>
      </c>
      <c r="P518" s="19" t="inlineStr">
        <is>
          <t>ja</t>
        </is>
      </c>
      <c r="Q518" s="19" t="n"/>
      <c r="R518" s="21" t="n"/>
      <c r="S518" s="21" t="n">
        <v>12</v>
      </c>
      <c r="T518" s="19" t="inlineStr">
        <is>
          <t>Fix</t>
        </is>
      </c>
      <c r="U518" s="22">
        <f>O518*S518</f>
        <v/>
      </c>
      <c r="V518" s="16" t="inlineStr">
        <is>
          <t>nur Abholung</t>
        </is>
      </c>
      <c r="W518" s="16" t="inlineStr">
        <is>
          <t>F-708</t>
        </is>
      </c>
      <c r="X518" s="19" t="inlineStr">
        <is>
          <t>nein</t>
        </is>
      </c>
      <c r="Y518" s="19" t="inlineStr">
        <is>
          <t>verfügbar</t>
        </is>
      </c>
      <c r="Z518" s="19" t="n"/>
      <c r="AA518" s="19" t="n"/>
      <c r="AB518" s="19" t="n"/>
      <c r="AC518" s="19" t="n"/>
      <c r="AD518" s="21" t="n"/>
      <c r="AE518" s="22">
        <f>IF(N518="","",N518*AD518)</f>
        <v/>
      </c>
      <c r="AF518" s="19" t="n"/>
      <c r="AG518" s="19" t="n"/>
      <c r="AH518" s="19" t="n"/>
      <c r="AI518" s="19" t="n"/>
      <c r="AJ518" s="19" t="n"/>
      <c r="AK518" s="19" t="n"/>
      <c r="AL518" s="18" t="n"/>
      <c r="AM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gebraucht</t>
        </is>
      </c>
      <c r="N519" s="17" t="n"/>
      <c r="O519" s="20">
        <f>F519-IF(N519="",0,N519)</f>
        <v/>
      </c>
      <c r="P519" s="19" t="inlineStr">
        <is>
          <t>ja</t>
        </is>
      </c>
      <c r="Q519" s="19" t="n"/>
      <c r="R519" s="21" t="n"/>
      <c r="S519" s="21" t="n">
        <v>12</v>
      </c>
      <c r="T519" s="19" t="inlineStr">
        <is>
          <t>Fix</t>
        </is>
      </c>
      <c r="U519" s="22">
        <f>O519*S519</f>
        <v/>
      </c>
      <c r="V519" s="16" t="inlineStr">
        <is>
          <t>nur Abholung</t>
        </is>
      </c>
      <c r="W519" s="16" t="inlineStr">
        <is>
          <t>F-709</t>
        </is>
      </c>
      <c r="X519" s="19" t="inlineStr">
        <is>
          <t>nein</t>
        </is>
      </c>
      <c r="Y519" s="19" t="inlineStr">
        <is>
          <t>verfügbar</t>
        </is>
      </c>
      <c r="Z519" s="19" t="n"/>
      <c r="AA519" s="19" t="n"/>
      <c r="AB519" s="19" t="n"/>
      <c r="AC519" s="19" t="n"/>
      <c r="AD519" s="21" t="n"/>
      <c r="AE519" s="22">
        <f>IF(N519="","",N519*AD519)</f>
        <v/>
      </c>
      <c r="AF519" s="19" t="n"/>
      <c r="AG519" s="19" t="n"/>
      <c r="AH519" s="19" t="n"/>
      <c r="AI519" s="19" t="n"/>
      <c r="AJ519" s="19" t="n"/>
      <c r="AK519" s="19" t="n"/>
      <c r="AL519" s="18" t="n"/>
      <c r="AM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gebraucht</t>
        </is>
      </c>
      <c r="N520" s="17" t="n"/>
      <c r="O520" s="20">
        <f>F520-IF(N520="",0,N520)</f>
        <v/>
      </c>
      <c r="P520" s="19" t="inlineStr">
        <is>
          <t>ja</t>
        </is>
      </c>
      <c r="Q520" s="19" t="n"/>
      <c r="R520" s="21" t="n"/>
      <c r="S520" s="21" t="n">
        <v>12</v>
      </c>
      <c r="T520" s="19" t="inlineStr">
        <is>
          <t>Fix</t>
        </is>
      </c>
      <c r="U520" s="22">
        <f>O520*S520</f>
        <v/>
      </c>
      <c r="V520" s="16" t="inlineStr">
        <is>
          <t>nur Abholung</t>
        </is>
      </c>
      <c r="W520" s="16" t="inlineStr">
        <is>
          <t>F-717</t>
        </is>
      </c>
      <c r="X520" s="19" t="inlineStr">
        <is>
          <t>nein</t>
        </is>
      </c>
      <c r="Y520" s="19" t="inlineStr">
        <is>
          <t>verfügbar</t>
        </is>
      </c>
      <c r="Z520" s="19" t="n"/>
      <c r="AA520" s="19" t="n"/>
      <c r="AB520" s="19" t="n"/>
      <c r="AC520" s="19" t="n"/>
      <c r="AD520" s="21" t="n"/>
      <c r="AE520" s="22">
        <f>IF(N520="","",N520*AD520)</f>
        <v/>
      </c>
      <c r="AF520" s="19" t="n"/>
      <c r="AG520" s="19" t="n"/>
      <c r="AH520" s="19" t="n"/>
      <c r="AI520" s="19" t="n"/>
      <c r="AJ520" s="19" t="n"/>
      <c r="AK520" s="19" t="n"/>
      <c r="AL520" s="18" t="n"/>
      <c r="AM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1" t="n">
        <v>35</v>
      </c>
      <c r="T521" s="19" t="inlineStr">
        <is>
          <t>Fix</t>
        </is>
      </c>
      <c r="U521" s="22">
        <f>O521*S521</f>
        <v/>
      </c>
      <c r="V521" s="16" t="inlineStr">
        <is>
          <t>nur Abholung</t>
        </is>
      </c>
      <c r="W521" s="16" t="inlineStr">
        <is>
          <t>F-718</t>
        </is>
      </c>
      <c r="X521" s="19" t="inlineStr">
        <is>
          <t>nein</t>
        </is>
      </c>
      <c r="Y521" s="19" t="inlineStr">
        <is>
          <t>verfügbar</t>
        </is>
      </c>
      <c r="Z521" s="19" t="n"/>
      <c r="AA521" s="19" t="n"/>
      <c r="AB521" s="19" t="n"/>
      <c r="AC521" s="19" t="n"/>
      <c r="AD521" s="21" t="n"/>
      <c r="AE521" s="22">
        <f>IF(N521="","",N521*AD521)</f>
        <v/>
      </c>
      <c r="AF521" s="19" t="n"/>
      <c r="AG521" s="19" t="n"/>
      <c r="AH521" s="19" t="n"/>
      <c r="AI521" s="19" t="n"/>
      <c r="AJ521" s="19" t="n"/>
      <c r="AK521" s="19" t="n"/>
      <c r="AL521" s="18" t="n"/>
      <c r="AM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gebraucht</t>
        </is>
      </c>
      <c r="N522" s="17" t="n"/>
      <c r="O522" s="20">
        <f>F522-IF(N522="",0,N522)</f>
        <v/>
      </c>
      <c r="P522" s="19" t="inlineStr">
        <is>
          <t>ja</t>
        </is>
      </c>
      <c r="Q522" s="19" t="n"/>
      <c r="R522" s="21" t="n"/>
      <c r="S522" s="21" t="n">
        <v>8</v>
      </c>
      <c r="T522" s="19" t="inlineStr">
        <is>
          <t>Fix</t>
        </is>
      </c>
      <c r="U522" s="22">
        <f>O522*S522</f>
        <v/>
      </c>
      <c r="V522" s="16" t="inlineStr">
        <is>
          <t>nur Abholung</t>
        </is>
      </c>
      <c r="W522" s="16" t="inlineStr">
        <is>
          <t>F-719</t>
        </is>
      </c>
      <c r="X522" s="19" t="inlineStr">
        <is>
          <t>nein</t>
        </is>
      </c>
      <c r="Y522" s="19" t="inlineStr">
        <is>
          <t>verfügbar</t>
        </is>
      </c>
      <c r="Z522" s="19" t="n"/>
      <c r="AA522" s="19" t="n"/>
      <c r="AB522" s="19" t="n"/>
      <c r="AC522" s="19" t="n"/>
      <c r="AD522" s="21" t="n"/>
      <c r="AE522" s="22">
        <f>IF(N522="","",N522*AD522)</f>
        <v/>
      </c>
      <c r="AF522" s="19" t="n"/>
      <c r="AG522" s="19" t="n"/>
      <c r="AH522" s="19" t="n"/>
      <c r="AI522" s="19" t="n"/>
      <c r="AJ522" s="19" t="n"/>
      <c r="AK522" s="19" t="n"/>
      <c r="AL522" s="18" t="n"/>
      <c r="AM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gebraucht</t>
        </is>
      </c>
      <c r="N523" s="17" t="n"/>
      <c r="O523" s="20">
        <f>F523-IF(N523="",0,N523)</f>
        <v/>
      </c>
      <c r="P523" s="19" t="inlineStr">
        <is>
          <t>ja</t>
        </is>
      </c>
      <c r="Q523" s="19" t="n"/>
      <c r="R523" s="21" t="n"/>
      <c r="S523" s="21" t="n">
        <v>10</v>
      </c>
      <c r="T523" s="19" t="inlineStr">
        <is>
          <t>Fix</t>
        </is>
      </c>
      <c r="U523" s="22">
        <f>O523*S523</f>
        <v/>
      </c>
      <c r="V523" s="16" t="inlineStr">
        <is>
          <t>nur Abholung</t>
        </is>
      </c>
      <c r="W523" s="16" t="inlineStr">
        <is>
          <t>F-722</t>
        </is>
      </c>
      <c r="X523" s="19" t="inlineStr">
        <is>
          <t>nein</t>
        </is>
      </c>
      <c r="Y523" s="19" t="inlineStr">
        <is>
          <t>verfügbar</t>
        </is>
      </c>
      <c r="Z523" s="19" t="n"/>
      <c r="AA523" s="19" t="n"/>
      <c r="AB523" s="19" t="n"/>
      <c r="AC523" s="19" t="n"/>
      <c r="AD523" s="21" t="n"/>
      <c r="AE523" s="22">
        <f>IF(N523="","",N523*AD523)</f>
        <v/>
      </c>
      <c r="AF523" s="19" t="n"/>
      <c r="AG523" s="19" t="n"/>
      <c r="AH523" s="19" t="n"/>
      <c r="AI523" s="19" t="n"/>
      <c r="AJ523" s="19" t="n"/>
      <c r="AK523" s="19" t="n"/>
      <c r="AL523" s="18" t="n"/>
      <c r="AM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gebraucht</t>
        </is>
      </c>
      <c r="N524" s="17" t="n"/>
      <c r="O524" s="20">
        <f>F524-IF(N524="",0,N524)</f>
        <v/>
      </c>
      <c r="P524" s="19" t="inlineStr">
        <is>
          <t>ja</t>
        </is>
      </c>
      <c r="Q524" s="19" t="n"/>
      <c r="R524" s="21" t="n"/>
      <c r="S524" s="21" t="n">
        <v>10</v>
      </c>
      <c r="T524" s="19" t="inlineStr">
        <is>
          <t>Fix</t>
        </is>
      </c>
      <c r="U524" s="22">
        <f>O524*S524</f>
        <v/>
      </c>
      <c r="V524" s="16" t="inlineStr">
        <is>
          <t>nur Abholung</t>
        </is>
      </c>
      <c r="W524" s="16" t="inlineStr">
        <is>
          <t>F-726</t>
        </is>
      </c>
      <c r="X524" s="19" t="inlineStr">
        <is>
          <t>nein</t>
        </is>
      </c>
      <c r="Y524" s="19" t="inlineStr">
        <is>
          <t>verfügbar</t>
        </is>
      </c>
      <c r="Z524" s="19" t="n"/>
      <c r="AA524" s="19" t="n"/>
      <c r="AB524" s="19" t="n"/>
      <c r="AC524" s="19" t="n"/>
      <c r="AD524" s="21" t="n"/>
      <c r="AE524" s="22">
        <f>IF(N524="","",N524*AD524)</f>
        <v/>
      </c>
      <c r="AF524" s="19" t="n"/>
      <c r="AG524" s="19" t="n"/>
      <c r="AH524" s="19" t="n"/>
      <c r="AI524" s="19" t="n"/>
      <c r="AJ524" s="19" t="n"/>
      <c r="AK524" s="19" t="n"/>
      <c r="AL524" s="18" t="n"/>
      <c r="AM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1" t="n">
        <v>12</v>
      </c>
      <c r="T525" s="19" t="inlineStr">
        <is>
          <t>Fix</t>
        </is>
      </c>
      <c r="U525" s="22">
        <f>O525*S525</f>
        <v/>
      </c>
      <c r="V525" s="16" t="inlineStr">
        <is>
          <t>nur Abholung</t>
        </is>
      </c>
      <c r="W525" s="16" t="inlineStr">
        <is>
          <t>F-720</t>
        </is>
      </c>
      <c r="X525" s="19" t="inlineStr">
        <is>
          <t>nein</t>
        </is>
      </c>
      <c r="Y525" s="19" t="inlineStr">
        <is>
          <t>verfügbar</t>
        </is>
      </c>
      <c r="Z525" s="19" t="n"/>
      <c r="AA525" s="19" t="n"/>
      <c r="AB525" s="19" t="n"/>
      <c r="AC525" s="19" t="n"/>
      <c r="AD525" s="21" t="n"/>
      <c r="AE525" s="22">
        <f>IF(N525="","",N525*AD525)</f>
        <v/>
      </c>
      <c r="AF525" s="19" t="n"/>
      <c r="AG525" s="19" t="n"/>
      <c r="AH525" s="19" t="n"/>
      <c r="AI525" s="19" t="n"/>
      <c r="AJ525" s="19" t="n"/>
      <c r="AK525" s="19" t="n"/>
      <c r="AL525" s="18" t="n"/>
      <c r="AM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gebraucht</t>
        </is>
      </c>
      <c r="N526" s="17" t="n"/>
      <c r="O526" s="20">
        <f>F526-IF(N526="",0,N526)</f>
        <v/>
      </c>
      <c r="P526" s="19" t="inlineStr">
        <is>
          <t>ja</t>
        </is>
      </c>
      <c r="Q526" s="19" t="n"/>
      <c r="R526" s="21" t="n"/>
      <c r="S526" s="21" t="n">
        <v>8</v>
      </c>
      <c r="T526" s="19" t="inlineStr">
        <is>
          <t>Fix</t>
        </is>
      </c>
      <c r="U526" s="22">
        <f>O526*S526</f>
        <v/>
      </c>
      <c r="V526" s="16" t="inlineStr">
        <is>
          <t>nur Abholung</t>
        </is>
      </c>
      <c r="W526" s="16" t="inlineStr">
        <is>
          <t>F-721</t>
        </is>
      </c>
      <c r="X526" s="19" t="inlineStr">
        <is>
          <t>nein</t>
        </is>
      </c>
      <c r="Y526" s="19" t="inlineStr">
        <is>
          <t>verfügbar</t>
        </is>
      </c>
      <c r="Z526" s="19" t="n"/>
      <c r="AA526" s="19" t="n"/>
      <c r="AB526" s="19" t="n"/>
      <c r="AC526" s="19" t="n"/>
      <c r="AD526" s="21" t="n"/>
      <c r="AE526" s="22">
        <f>IF(N526="","",N526*AD526)</f>
        <v/>
      </c>
      <c r="AF526" s="19" t="n"/>
      <c r="AG526" s="19" t="n"/>
      <c r="AH526" s="19" t="n"/>
      <c r="AI526" s="19" t="n"/>
      <c r="AJ526" s="19" t="n"/>
      <c r="AK526" s="19" t="n"/>
      <c r="AL526" s="18" t="n"/>
      <c r="AM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gebraucht</t>
        </is>
      </c>
      <c r="N527" s="17" t="n"/>
      <c r="O527" s="20">
        <f>F527-IF(N527="",0,N527)</f>
        <v/>
      </c>
      <c r="P527" s="19" t="inlineStr">
        <is>
          <t>ja</t>
        </is>
      </c>
      <c r="Q527" s="19" t="n"/>
      <c r="R527" s="21" t="n"/>
      <c r="S527" s="21" t="n">
        <v>40</v>
      </c>
      <c r="T527" s="19" t="inlineStr">
        <is>
          <t>Fix</t>
        </is>
      </c>
      <c r="U527" s="22">
        <f>O527*S527</f>
        <v/>
      </c>
      <c r="V527" s="16" t="inlineStr">
        <is>
          <t>nur Abholung</t>
        </is>
      </c>
      <c r="W527" s="16" t="inlineStr">
        <is>
          <t>F-727</t>
        </is>
      </c>
      <c r="X527" s="19" t="inlineStr">
        <is>
          <t>nein</t>
        </is>
      </c>
      <c r="Y527" s="19" t="inlineStr">
        <is>
          <t>verfügbar</t>
        </is>
      </c>
      <c r="Z527" s="19" t="n"/>
      <c r="AA527" s="19" t="n"/>
      <c r="AB527" s="19" t="n"/>
      <c r="AC527" s="19" t="n"/>
      <c r="AD527" s="21" t="n"/>
      <c r="AE527" s="22">
        <f>IF(N527="","",N527*AD527)</f>
        <v/>
      </c>
      <c r="AF527" s="19" t="n"/>
      <c r="AG527" s="19" t="n"/>
      <c r="AH527" s="19" t="n"/>
      <c r="AI527" s="19" t="n"/>
      <c r="AJ527" s="19" t="n"/>
      <c r="AK527" s="19" t="n"/>
      <c r="AL527" s="18" t="n"/>
      <c r="AM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gebraucht</t>
        </is>
      </c>
      <c r="N528" s="17" t="n"/>
      <c r="O528" s="20">
        <f>F528-IF(N528="",0,N528)</f>
        <v/>
      </c>
      <c r="P528" s="19" t="inlineStr">
        <is>
          <t>ja</t>
        </is>
      </c>
      <c r="Q528" s="19" t="n"/>
      <c r="R528" s="21" t="n"/>
      <c r="S528" s="21" t="n">
        <v>25</v>
      </c>
      <c r="T528" s="19" t="inlineStr">
        <is>
          <t>Fix</t>
        </is>
      </c>
      <c r="U528" s="22">
        <f>O528*S528</f>
        <v/>
      </c>
      <c r="V528" s="16" t="inlineStr">
        <is>
          <t>nur Abholung</t>
        </is>
      </c>
      <c r="W528" s="16" t="inlineStr">
        <is>
          <t>F-725</t>
        </is>
      </c>
      <c r="X528" s="19" t="inlineStr">
        <is>
          <t>nein</t>
        </is>
      </c>
      <c r="Y528" s="19" t="inlineStr">
        <is>
          <t>verfügbar</t>
        </is>
      </c>
      <c r="Z528" s="19" t="n"/>
      <c r="AA528" s="19" t="n"/>
      <c r="AB528" s="19" t="n"/>
      <c r="AC528" s="19" t="n"/>
      <c r="AD528" s="21" t="n"/>
      <c r="AE528" s="22">
        <f>IF(N528="","",N528*AD528)</f>
        <v/>
      </c>
      <c r="AF528" s="19" t="n"/>
      <c r="AG528" s="19" t="n"/>
      <c r="AH528" s="19" t="n"/>
      <c r="AI528" s="19" t="n"/>
      <c r="AJ528" s="19" t="n"/>
      <c r="AK528" s="19" t="n"/>
      <c r="AL528" s="18" t="n"/>
      <c r="AM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1" t="n">
        <v>6</v>
      </c>
      <c r="T529" s="19" t="inlineStr">
        <is>
          <t>Fix</t>
        </is>
      </c>
      <c r="U529" s="22">
        <f>O529*S529</f>
        <v/>
      </c>
      <c r="V529" s="16" t="inlineStr">
        <is>
          <t>nur Abholung</t>
        </is>
      </c>
      <c r="W529" s="16" t="inlineStr">
        <is>
          <t>F-728</t>
        </is>
      </c>
      <c r="X529" s="19" t="inlineStr">
        <is>
          <t>nein</t>
        </is>
      </c>
      <c r="Y529" s="19" t="inlineStr">
        <is>
          <t>verfügbar</t>
        </is>
      </c>
      <c r="Z529" s="19" t="n"/>
      <c r="AA529" s="19" t="n"/>
      <c r="AB529" s="19" t="n"/>
      <c r="AC529" s="19" t="n"/>
      <c r="AD529" s="21" t="n"/>
      <c r="AE529" s="22">
        <f>IF(N529="","",N529*AD529)</f>
        <v/>
      </c>
      <c r="AF529" s="19" t="n"/>
      <c r="AG529" s="19" t="n"/>
      <c r="AH529" s="19" t="n"/>
      <c r="AI529" s="19" t="n"/>
      <c r="AJ529" s="19" t="n"/>
      <c r="AK529" s="19" t="n"/>
      <c r="AL529" s="18" t="n"/>
      <c r="AM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1" t="n">
        <v>10</v>
      </c>
      <c r="T530" s="19" t="inlineStr">
        <is>
          <t>Fix</t>
        </is>
      </c>
      <c r="U530" s="22">
        <f>O530*S530</f>
        <v/>
      </c>
      <c r="V530" s="16" t="inlineStr">
        <is>
          <t>nur Abholung</t>
        </is>
      </c>
      <c r="W530" s="16" t="inlineStr">
        <is>
          <t>F-723</t>
        </is>
      </c>
      <c r="X530" s="19" t="inlineStr">
        <is>
          <t>nein</t>
        </is>
      </c>
      <c r="Y530" s="19" t="inlineStr">
        <is>
          <t>verfügbar</t>
        </is>
      </c>
      <c r="Z530" s="19" t="n"/>
      <c r="AA530" s="19" t="n"/>
      <c r="AB530" s="19" t="n"/>
      <c r="AC530" s="19" t="n"/>
      <c r="AD530" s="21" t="n"/>
      <c r="AE530" s="22">
        <f>IF(N530="","",N530*AD530)</f>
        <v/>
      </c>
      <c r="AF530" s="19" t="n"/>
      <c r="AG530" s="19" t="n"/>
      <c r="AH530" s="19" t="n"/>
      <c r="AI530" s="19" t="n"/>
      <c r="AJ530" s="19" t="n"/>
      <c r="AK530" s="19" t="n"/>
      <c r="AL530" s="18" t="n"/>
      <c r="AM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gebraucht</t>
        </is>
      </c>
      <c r="N531" s="17" t="n"/>
      <c r="O531" s="20">
        <f>F531-IF(N531="",0,N531)</f>
        <v/>
      </c>
      <c r="P531" s="19" t="inlineStr">
        <is>
          <t>ja</t>
        </is>
      </c>
      <c r="Q531" s="19" t="n"/>
      <c r="R531" s="21" t="n"/>
      <c r="S531" s="21" t="n">
        <v>10</v>
      </c>
      <c r="T531" s="19" t="inlineStr">
        <is>
          <t>Fix</t>
        </is>
      </c>
      <c r="U531" s="22">
        <f>O531*S531</f>
        <v/>
      </c>
      <c r="V531" s="16" t="inlineStr">
        <is>
          <t>nur Abholung</t>
        </is>
      </c>
      <c r="W531" s="16" t="inlineStr">
        <is>
          <t>F-724</t>
        </is>
      </c>
      <c r="X531" s="19" t="inlineStr">
        <is>
          <t>nein</t>
        </is>
      </c>
      <c r="Y531" s="19" t="inlineStr">
        <is>
          <t>verfügbar</t>
        </is>
      </c>
      <c r="Z531" s="19" t="n"/>
      <c r="AA531" s="19" t="n"/>
      <c r="AB531" s="19" t="n"/>
      <c r="AC531" s="19" t="n"/>
      <c r="AD531" s="21" t="n"/>
      <c r="AE531" s="22">
        <f>IF(N531="","",N531*AD531)</f>
        <v/>
      </c>
      <c r="AF531" s="19" t="n"/>
      <c r="AG531" s="19" t="n"/>
      <c r="AH531" s="19" t="n"/>
      <c r="AI531" s="19" t="n"/>
      <c r="AJ531" s="19" t="n"/>
      <c r="AK531" s="19" t="n"/>
      <c r="AL531" s="18" t="n"/>
      <c r="AM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1" t="n">
        <v>20</v>
      </c>
      <c r="T532" s="19" t="inlineStr">
        <is>
          <t>Fix</t>
        </is>
      </c>
      <c r="U532" s="22">
        <f>O532*S532</f>
        <v/>
      </c>
      <c r="V532" s="16" t="inlineStr">
        <is>
          <t>nur Abholung</t>
        </is>
      </c>
      <c r="W532" s="16" t="inlineStr">
        <is>
          <t>F-661</t>
        </is>
      </c>
      <c r="X532" s="19" t="inlineStr">
        <is>
          <t>nein</t>
        </is>
      </c>
      <c r="Y532" s="19" t="inlineStr">
        <is>
          <t>verfügbar</t>
        </is>
      </c>
      <c r="Z532" s="19" t="n"/>
      <c r="AA532" s="19" t="n"/>
      <c r="AB532" s="19" t="n"/>
      <c r="AC532" s="19" t="n"/>
      <c r="AD532" s="21" t="n"/>
      <c r="AE532" s="22">
        <f>IF(N532="","",N532*AD532)</f>
        <v/>
      </c>
      <c r="AF532" s="19" t="n"/>
      <c r="AG532" s="19" t="n"/>
      <c r="AH532" s="19" t="n"/>
      <c r="AI532" s="19" t="n"/>
      <c r="AJ532" s="19" t="n"/>
      <c r="AK532" s="19" t="n"/>
      <c r="AL532" s="18" t="n"/>
      <c r="AM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1" t="n">
        <v>20</v>
      </c>
      <c r="T533" s="19" t="inlineStr">
        <is>
          <t>Fix</t>
        </is>
      </c>
      <c r="U533" s="22">
        <f>O533*S533</f>
        <v/>
      </c>
      <c r="V533" s="16" t="inlineStr">
        <is>
          <t>nur Abholung</t>
        </is>
      </c>
      <c r="W533" s="16" t="inlineStr">
        <is>
          <t>F-662</t>
        </is>
      </c>
      <c r="X533" s="19" t="inlineStr">
        <is>
          <t>nein</t>
        </is>
      </c>
      <c r="Y533" s="19" t="inlineStr">
        <is>
          <t>verfügbar</t>
        </is>
      </c>
      <c r="Z533" s="19" t="n"/>
      <c r="AA533" s="19" t="n"/>
      <c r="AB533" s="19" t="n"/>
      <c r="AC533" s="19" t="n"/>
      <c r="AD533" s="21" t="n"/>
      <c r="AE533" s="22">
        <f>IF(N533="","",N533*AD533)</f>
        <v/>
      </c>
      <c r="AF533" s="19" t="n"/>
      <c r="AG533" s="19" t="n"/>
      <c r="AH533" s="19" t="n"/>
      <c r="AI533" s="19" t="n"/>
      <c r="AJ533" s="19" t="n"/>
      <c r="AK533" s="19" t="n"/>
      <c r="AL533" s="18" t="n"/>
      <c r="AM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gebraucht</t>
        </is>
      </c>
      <c r="N534" s="17" t="n"/>
      <c r="O534" s="20">
        <f>F534-IF(N534="",0,N534)</f>
        <v/>
      </c>
      <c r="P534" s="19" t="inlineStr">
        <is>
          <t>ja</t>
        </is>
      </c>
      <c r="Q534" s="19" t="n"/>
      <c r="R534" s="21" t="n"/>
      <c r="S534" s="21" t="n">
        <v>10</v>
      </c>
      <c r="T534" s="19" t="inlineStr">
        <is>
          <t>Fix</t>
        </is>
      </c>
      <c r="U534" s="22">
        <f>O534*S534</f>
        <v/>
      </c>
      <c r="V534" s="16" t="inlineStr">
        <is>
          <t>nur Abholung</t>
        </is>
      </c>
      <c r="W534" s="16" t="inlineStr">
        <is>
          <t>F-663</t>
        </is>
      </c>
      <c r="X534" s="19" t="inlineStr">
        <is>
          <t>nein</t>
        </is>
      </c>
      <c r="Y534" s="19" t="inlineStr">
        <is>
          <t>verfügbar</t>
        </is>
      </c>
      <c r="Z534" s="19" t="n"/>
      <c r="AA534" s="19" t="n"/>
      <c r="AB534" s="19" t="n"/>
      <c r="AC534" s="19" t="n"/>
      <c r="AD534" s="21" t="n"/>
      <c r="AE534" s="22">
        <f>IF(N534="","",N534*AD534)</f>
        <v/>
      </c>
      <c r="AF534" s="19" t="n"/>
      <c r="AG534" s="19" t="n"/>
      <c r="AH534" s="19" t="n"/>
      <c r="AI534" s="19" t="n"/>
      <c r="AJ534" s="19" t="n"/>
      <c r="AK534" s="19" t="n"/>
      <c r="AL534" s="18" t="n"/>
      <c r="AM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1" t="n">
        <v>15</v>
      </c>
      <c r="T535" s="19" t="inlineStr">
        <is>
          <t>Fix</t>
        </is>
      </c>
      <c r="U535" s="22">
        <f>O535*S535</f>
        <v/>
      </c>
      <c r="V535" s="16" t="inlineStr">
        <is>
          <t>nur Abholung</t>
        </is>
      </c>
      <c r="W535" s="16" t="inlineStr">
        <is>
          <t>F-664</t>
        </is>
      </c>
      <c r="X535" s="19" t="inlineStr">
        <is>
          <t>nein</t>
        </is>
      </c>
      <c r="Y535" s="19" t="inlineStr">
        <is>
          <t>verfügbar</t>
        </is>
      </c>
      <c r="Z535" s="19" t="n"/>
      <c r="AA535" s="19" t="n"/>
      <c r="AB535" s="19" t="n"/>
      <c r="AC535" s="19" t="n"/>
      <c r="AD535" s="21" t="n"/>
      <c r="AE535" s="22">
        <f>IF(N535="","",N535*AD535)</f>
        <v/>
      </c>
      <c r="AF535" s="19" t="n"/>
      <c r="AG535" s="19" t="n"/>
      <c r="AH535" s="19" t="n"/>
      <c r="AI535" s="19" t="n"/>
      <c r="AJ535" s="19" t="n"/>
      <c r="AK535" s="19" t="n"/>
      <c r="AL535" s="18" t="n"/>
      <c r="AM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gebraucht</t>
        </is>
      </c>
      <c r="N536" s="17" t="n"/>
      <c r="O536" s="20">
        <f>F536-IF(N536="",0,N536)</f>
        <v/>
      </c>
      <c r="P536" s="19" t="inlineStr">
        <is>
          <t>ja</t>
        </is>
      </c>
      <c r="Q536" s="19" t="n"/>
      <c r="R536" s="21" t="n"/>
      <c r="S536" s="21" t="n">
        <v>10</v>
      </c>
      <c r="T536" s="19" t="inlineStr">
        <is>
          <t>Fix</t>
        </is>
      </c>
      <c r="U536" s="22">
        <f>O536*S536</f>
        <v/>
      </c>
      <c r="V536" s="16" t="inlineStr">
        <is>
          <t>nur Abholung</t>
        </is>
      </c>
      <c r="W536" s="16" t="inlineStr">
        <is>
          <t>F-665</t>
        </is>
      </c>
      <c r="X536" s="19" t="inlineStr">
        <is>
          <t>nein</t>
        </is>
      </c>
      <c r="Y536" s="19" t="inlineStr">
        <is>
          <t>verfügbar</t>
        </is>
      </c>
      <c r="Z536" s="19" t="n"/>
      <c r="AA536" s="19" t="n"/>
      <c r="AB536" s="19" t="n"/>
      <c r="AC536" s="19" t="n"/>
      <c r="AD536" s="21" t="n"/>
      <c r="AE536" s="22">
        <f>IF(N536="","",N536*AD536)</f>
        <v/>
      </c>
      <c r="AF536" s="19" t="n"/>
      <c r="AG536" s="19" t="n"/>
      <c r="AH536" s="19" t="n"/>
      <c r="AI536" s="19" t="n"/>
      <c r="AJ536" s="19" t="n"/>
      <c r="AK536" s="19" t="n"/>
      <c r="AL536" s="18" t="n"/>
      <c r="AM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gebraucht</t>
        </is>
      </c>
      <c r="N537" s="17" t="n"/>
      <c r="O537" s="20">
        <f>F537-IF(N537="",0,N537)</f>
        <v/>
      </c>
      <c r="P537" s="19" t="inlineStr">
        <is>
          <t>ja</t>
        </is>
      </c>
      <c r="Q537" s="19" t="n"/>
      <c r="R537" s="21" t="n"/>
      <c r="S537" s="21" t="n">
        <v>10</v>
      </c>
      <c r="T537" s="19" t="inlineStr">
        <is>
          <t>Fix</t>
        </is>
      </c>
      <c r="U537" s="22">
        <f>O537*S537</f>
        <v/>
      </c>
      <c r="V537" s="16" t="inlineStr">
        <is>
          <t>nur Abholung</t>
        </is>
      </c>
      <c r="W537" s="16" t="inlineStr">
        <is>
          <t>F-666</t>
        </is>
      </c>
      <c r="X537" s="19" t="inlineStr">
        <is>
          <t>nein</t>
        </is>
      </c>
      <c r="Y537" s="19" t="inlineStr">
        <is>
          <t>verfügbar</t>
        </is>
      </c>
      <c r="Z537" s="19" t="n"/>
      <c r="AA537" s="19" t="n"/>
      <c r="AB537" s="19" t="n"/>
      <c r="AC537" s="19" t="n"/>
      <c r="AD537" s="21" t="n"/>
      <c r="AE537" s="22">
        <f>IF(N537="","",N537*AD537)</f>
        <v/>
      </c>
      <c r="AF537" s="19" t="n"/>
      <c r="AG537" s="19" t="n"/>
      <c r="AH537" s="19" t="n"/>
      <c r="AI537" s="19" t="n"/>
      <c r="AJ537" s="19" t="n"/>
      <c r="AK537" s="19" t="n"/>
      <c r="AL537" s="18" t="n"/>
      <c r="AM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1" t="n">
        <v>16</v>
      </c>
      <c r="T538" s="19" t="inlineStr">
        <is>
          <t>Fix</t>
        </is>
      </c>
      <c r="U538" s="22">
        <f>O538*S538</f>
        <v/>
      </c>
      <c r="V538" s="16" t="inlineStr">
        <is>
          <t>nur Abholung</t>
        </is>
      </c>
      <c r="W538" s="16" t="inlineStr">
        <is>
          <t>F-667</t>
        </is>
      </c>
      <c r="X538" s="19" t="inlineStr">
        <is>
          <t>nein</t>
        </is>
      </c>
      <c r="Y538" s="19" t="inlineStr">
        <is>
          <t>verfügbar</t>
        </is>
      </c>
      <c r="Z538" s="19" t="n"/>
      <c r="AA538" s="19" t="n"/>
      <c r="AB538" s="19" t="n"/>
      <c r="AC538" s="19" t="n"/>
      <c r="AD538" s="21" t="n"/>
      <c r="AE538" s="22">
        <f>IF(N538="","",N538*AD538)</f>
        <v/>
      </c>
      <c r="AF538" s="19" t="n"/>
      <c r="AG538" s="19" t="n"/>
      <c r="AH538" s="19" t="n"/>
      <c r="AI538" s="19" t="n"/>
      <c r="AJ538" s="19" t="n"/>
      <c r="AK538" s="19" t="n"/>
      <c r="AL538" s="18" t="n"/>
      <c r="AM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gebraucht</t>
        </is>
      </c>
      <c r="N539" s="17" t="n"/>
      <c r="O539" s="20">
        <f>F539-IF(N539="",0,N539)</f>
        <v/>
      </c>
      <c r="P539" s="19" t="inlineStr">
        <is>
          <t>ja</t>
        </is>
      </c>
      <c r="Q539" s="19" t="n"/>
      <c r="R539" s="21" t="n"/>
      <c r="S539" s="21" t="n">
        <v>10</v>
      </c>
      <c r="T539" s="19" t="inlineStr">
        <is>
          <t>Fix</t>
        </is>
      </c>
      <c r="U539" s="22">
        <f>O539*S539</f>
        <v/>
      </c>
      <c r="V539" s="16" t="inlineStr">
        <is>
          <t>nur Abholung</t>
        </is>
      </c>
      <c r="W539" s="16" t="inlineStr">
        <is>
          <t>F-668</t>
        </is>
      </c>
      <c r="X539" s="19" t="inlineStr">
        <is>
          <t>nein</t>
        </is>
      </c>
      <c r="Y539" s="19" t="inlineStr">
        <is>
          <t>verfügbar</t>
        </is>
      </c>
      <c r="Z539" s="19" t="n"/>
      <c r="AA539" s="19" t="n"/>
      <c r="AB539" s="19" t="n"/>
      <c r="AC539" s="19" t="n"/>
      <c r="AD539" s="21" t="n"/>
      <c r="AE539" s="22">
        <f>IF(N539="","",N539*AD539)</f>
        <v/>
      </c>
      <c r="AF539" s="19" t="n"/>
      <c r="AG539" s="19" t="n"/>
      <c r="AH539" s="19" t="n"/>
      <c r="AI539" s="19" t="n"/>
      <c r="AJ539" s="19" t="n"/>
      <c r="AK539" s="19" t="n"/>
      <c r="AL539" s="18" t="n"/>
      <c r="AM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gebraucht</t>
        </is>
      </c>
      <c r="N540" s="17" t="n"/>
      <c r="O540" s="20">
        <f>F540-IF(N540="",0,N540)</f>
        <v/>
      </c>
      <c r="P540" s="19" t="inlineStr">
        <is>
          <t>ja</t>
        </is>
      </c>
      <c r="Q540" s="19" t="n"/>
      <c r="R540" s="21" t="n"/>
      <c r="S540" s="21" t="n">
        <v>25</v>
      </c>
      <c r="T540" s="19" t="inlineStr">
        <is>
          <t>Fix</t>
        </is>
      </c>
      <c r="U540" s="22">
        <f>O540*S540</f>
        <v/>
      </c>
      <c r="V540" s="16" t="inlineStr">
        <is>
          <t>nur Abholung</t>
        </is>
      </c>
      <c r="W540" s="16" t="inlineStr">
        <is>
          <t>F-669</t>
        </is>
      </c>
      <c r="X540" s="19" t="inlineStr">
        <is>
          <t>nein</t>
        </is>
      </c>
      <c r="Y540" s="19" t="inlineStr">
        <is>
          <t>verfügbar</t>
        </is>
      </c>
      <c r="Z540" s="19" t="n"/>
      <c r="AA540" s="19" t="n"/>
      <c r="AB540" s="19" t="n"/>
      <c r="AC540" s="19" t="n"/>
      <c r="AD540" s="21" t="n"/>
      <c r="AE540" s="22">
        <f>IF(N540="","",N540*AD540)</f>
        <v/>
      </c>
      <c r="AF540" s="19" t="n"/>
      <c r="AG540" s="19" t="n"/>
      <c r="AH540" s="19" t="n"/>
      <c r="AI540" s="19" t="n"/>
      <c r="AJ540" s="19" t="n"/>
      <c r="AK540" s="19" t="n"/>
      <c r="AL540" s="18" t="n"/>
      <c r="AM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gebraucht</t>
        </is>
      </c>
      <c r="N541" s="17" t="n"/>
      <c r="O541" s="20">
        <f>F541-IF(N541="",0,N541)</f>
        <v/>
      </c>
      <c r="P541" s="19" t="inlineStr">
        <is>
          <t>ja</t>
        </is>
      </c>
      <c r="Q541" s="19" t="n"/>
      <c r="R541" s="21" t="n"/>
      <c r="S541" s="21" t="n">
        <v>20</v>
      </c>
      <c r="T541" s="19" t="inlineStr">
        <is>
          <t>Fix</t>
        </is>
      </c>
      <c r="U541" s="22">
        <f>O541*S541</f>
        <v/>
      </c>
      <c r="V541" s="16" t="inlineStr">
        <is>
          <t>nur Abholung</t>
        </is>
      </c>
      <c r="W541" s="16" t="inlineStr">
        <is>
          <t>F-670</t>
        </is>
      </c>
      <c r="X541" s="19" t="inlineStr">
        <is>
          <t>nein</t>
        </is>
      </c>
      <c r="Y541" s="19" t="inlineStr">
        <is>
          <t>verfügbar</t>
        </is>
      </c>
      <c r="Z541" s="19" t="n"/>
      <c r="AA541" s="19" t="n"/>
      <c r="AB541" s="19" t="n"/>
      <c r="AC541" s="19" t="n"/>
      <c r="AD541" s="21" t="n"/>
      <c r="AE541" s="22">
        <f>IF(N541="","",N541*AD541)</f>
        <v/>
      </c>
      <c r="AF541" s="19" t="n"/>
      <c r="AG541" s="19" t="n"/>
      <c r="AH541" s="19" t="n"/>
      <c r="AI541" s="19" t="n"/>
      <c r="AJ541" s="19" t="n"/>
      <c r="AK541" s="19" t="n"/>
      <c r="AL541" s="18" t="n"/>
      <c r="AM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1" t="n">
        <v>20</v>
      </c>
      <c r="T542" s="19" t="inlineStr">
        <is>
          <t>Fix</t>
        </is>
      </c>
      <c r="U542" s="22">
        <f>O542*S542</f>
        <v/>
      </c>
      <c r="V542" s="16" t="inlineStr">
        <is>
          <t>nur Abholung</t>
        </is>
      </c>
      <c r="W542" s="16" t="inlineStr">
        <is>
          <t>F-671</t>
        </is>
      </c>
      <c r="X542" s="19" t="inlineStr">
        <is>
          <t>nein</t>
        </is>
      </c>
      <c r="Y542" s="19" t="inlineStr">
        <is>
          <t>verfügbar</t>
        </is>
      </c>
      <c r="Z542" s="19" t="n"/>
      <c r="AA542" s="19" t="n"/>
      <c r="AB542" s="19" t="n"/>
      <c r="AC542" s="19" t="n"/>
      <c r="AD542" s="21" t="n"/>
      <c r="AE542" s="22">
        <f>IF(N542="","",N542*AD542)</f>
        <v/>
      </c>
      <c r="AF542" s="19" t="n"/>
      <c r="AG542" s="19" t="n"/>
      <c r="AH542" s="19" t="n"/>
      <c r="AI542" s="19" t="n"/>
      <c r="AJ542" s="19" t="n"/>
      <c r="AK542" s="19" t="n"/>
      <c r="AL542" s="18" t="n"/>
      <c r="AM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1" t="n">
        <v>15</v>
      </c>
      <c r="T543" s="19" t="inlineStr">
        <is>
          <t>Fix</t>
        </is>
      </c>
      <c r="U543" s="22">
        <f>O543*S543</f>
        <v/>
      </c>
      <c r="V543" s="16" t="inlineStr">
        <is>
          <t>nur Abholung</t>
        </is>
      </c>
      <c r="W543" s="16" t="inlineStr">
        <is>
          <t>F-672</t>
        </is>
      </c>
      <c r="X543" s="19" t="inlineStr">
        <is>
          <t>nein</t>
        </is>
      </c>
      <c r="Y543" s="19" t="inlineStr">
        <is>
          <t>verfügbar</t>
        </is>
      </c>
      <c r="Z543" s="19" t="n"/>
      <c r="AA543" s="19" t="n"/>
      <c r="AB543" s="19" t="n"/>
      <c r="AC543" s="19" t="n"/>
      <c r="AD543" s="21" t="n"/>
      <c r="AE543" s="22">
        <f>IF(N543="","",N543*AD543)</f>
        <v/>
      </c>
      <c r="AF543" s="19" t="n"/>
      <c r="AG543" s="19" t="n"/>
      <c r="AH543" s="19" t="n"/>
      <c r="AI543" s="19" t="n"/>
      <c r="AJ543" s="19" t="n"/>
      <c r="AK543" s="19" t="n"/>
      <c r="AL543" s="18" t="n"/>
      <c r="AM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gebraucht</t>
        </is>
      </c>
      <c r="N544" s="17" t="n"/>
      <c r="O544" s="20">
        <f>F544-IF(N544="",0,N544)</f>
        <v/>
      </c>
      <c r="P544" s="19" t="inlineStr">
        <is>
          <t>ja</t>
        </is>
      </c>
      <c r="Q544" s="19" t="n"/>
      <c r="R544" s="21" t="n"/>
      <c r="S544" s="21" t="n">
        <v>12</v>
      </c>
      <c r="T544" s="19" t="inlineStr">
        <is>
          <t>Fix</t>
        </is>
      </c>
      <c r="U544" s="22">
        <f>O544*S544</f>
        <v/>
      </c>
      <c r="V544" s="16" t="inlineStr">
        <is>
          <t>nur Abholung</t>
        </is>
      </c>
      <c r="W544" s="16" t="inlineStr">
        <is>
          <t>F-673</t>
        </is>
      </c>
      <c r="X544" s="19" t="inlineStr">
        <is>
          <t>nein</t>
        </is>
      </c>
      <c r="Y544" s="19" t="inlineStr">
        <is>
          <t>verfügbar</t>
        </is>
      </c>
      <c r="Z544" s="19" t="n"/>
      <c r="AA544" s="19" t="n"/>
      <c r="AB544" s="19" t="n"/>
      <c r="AC544" s="19" t="n"/>
      <c r="AD544" s="21" t="n"/>
      <c r="AE544" s="22">
        <f>IF(N544="","",N544*AD544)</f>
        <v/>
      </c>
      <c r="AF544" s="19" t="n"/>
      <c r="AG544" s="19" t="n"/>
      <c r="AH544" s="19" t="n"/>
      <c r="AI544" s="19" t="n"/>
      <c r="AJ544" s="19" t="n"/>
      <c r="AK544" s="19" t="n"/>
      <c r="AL544" s="18" t="n"/>
      <c r="AM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gebraucht</t>
        </is>
      </c>
      <c r="N545" s="17" t="n"/>
      <c r="O545" s="20">
        <f>F545-IF(N545="",0,N545)</f>
        <v/>
      </c>
      <c r="P545" s="19" t="inlineStr">
        <is>
          <t>ja</t>
        </is>
      </c>
      <c r="Q545" s="19" t="n"/>
      <c r="R545" s="21" t="n"/>
      <c r="S545" s="21" t="n">
        <v>15</v>
      </c>
      <c r="T545" s="19" t="inlineStr">
        <is>
          <t>Fix</t>
        </is>
      </c>
      <c r="U545" s="22">
        <f>O545*S545</f>
        <v/>
      </c>
      <c r="V545" s="16" t="inlineStr">
        <is>
          <t>nur Abholung</t>
        </is>
      </c>
      <c r="W545" s="16" t="inlineStr">
        <is>
          <t>F-674</t>
        </is>
      </c>
      <c r="X545" s="19" t="inlineStr">
        <is>
          <t>nein</t>
        </is>
      </c>
      <c r="Y545" s="19" t="inlineStr">
        <is>
          <t>verfügbar</t>
        </is>
      </c>
      <c r="Z545" s="19" t="n"/>
      <c r="AA545" s="19" t="n"/>
      <c r="AB545" s="19" t="n"/>
      <c r="AC545" s="19" t="n"/>
      <c r="AD545" s="21" t="n"/>
      <c r="AE545" s="22">
        <f>IF(N545="","",N545*AD545)</f>
        <v/>
      </c>
      <c r="AF545" s="19" t="n"/>
      <c r="AG545" s="19" t="n"/>
      <c r="AH545" s="19" t="n"/>
      <c r="AI545" s="19" t="n"/>
      <c r="AJ545" s="19" t="n"/>
      <c r="AK545" s="19" t="n"/>
      <c r="AL545" s="18" t="n"/>
      <c r="AM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gebraucht</t>
        </is>
      </c>
      <c r="N546" s="17" t="n"/>
      <c r="O546" s="20">
        <f>F546-IF(N546="",0,N546)</f>
        <v/>
      </c>
      <c r="P546" s="19" t="inlineStr">
        <is>
          <t>ja</t>
        </is>
      </c>
      <c r="Q546" s="19" t="n"/>
      <c r="R546" s="21" t="n"/>
      <c r="S546" s="21" t="n">
        <v>20</v>
      </c>
      <c r="T546" s="19" t="inlineStr">
        <is>
          <t>Fix</t>
        </is>
      </c>
      <c r="U546" s="22">
        <f>O546*S546</f>
        <v/>
      </c>
      <c r="V546" s="16" t="inlineStr">
        <is>
          <t>nur Abholung</t>
        </is>
      </c>
      <c r="W546" s="16" t="inlineStr">
        <is>
          <t>F-675</t>
        </is>
      </c>
      <c r="X546" s="19" t="inlineStr">
        <is>
          <t>nein</t>
        </is>
      </c>
      <c r="Y546" s="19" t="inlineStr">
        <is>
          <t>verfügbar</t>
        </is>
      </c>
      <c r="Z546" s="19" t="n"/>
      <c r="AA546" s="19" t="n"/>
      <c r="AB546" s="19" t="n"/>
      <c r="AC546" s="19" t="n"/>
      <c r="AD546" s="21" t="n"/>
      <c r="AE546" s="22">
        <f>IF(N546="","",N546*AD546)</f>
        <v/>
      </c>
      <c r="AF546" s="19" t="n"/>
      <c r="AG546" s="19" t="n"/>
      <c r="AH546" s="19" t="n"/>
      <c r="AI546" s="19" t="n"/>
      <c r="AJ546" s="19" t="n"/>
      <c r="AK546" s="19" t="n"/>
      <c r="AL546" s="18" t="n"/>
      <c r="AM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gebraucht</t>
        </is>
      </c>
      <c r="N547" s="17" t="n"/>
      <c r="O547" s="20">
        <f>F547-IF(N547="",0,N547)</f>
        <v/>
      </c>
      <c r="P547" s="19" t="inlineStr">
        <is>
          <t>ja</t>
        </is>
      </c>
      <c r="Q547" s="19" t="n"/>
      <c r="R547" s="21" t="n"/>
      <c r="S547" s="21" t="n">
        <v>12</v>
      </c>
      <c r="T547" s="19" t="inlineStr">
        <is>
          <t>Fix</t>
        </is>
      </c>
      <c r="U547" s="22">
        <f>O547*S547</f>
        <v/>
      </c>
      <c r="V547" s="16" t="inlineStr">
        <is>
          <t>nur Abholung</t>
        </is>
      </c>
      <c r="W547" s="16" t="inlineStr">
        <is>
          <t>F-676</t>
        </is>
      </c>
      <c r="X547" s="19" t="inlineStr">
        <is>
          <t>nein</t>
        </is>
      </c>
      <c r="Y547" s="19" t="inlineStr">
        <is>
          <t>verfügbar</t>
        </is>
      </c>
      <c r="Z547" s="19" t="n"/>
      <c r="AA547" s="19" t="n"/>
      <c r="AB547" s="19" t="n"/>
      <c r="AC547" s="19" t="n"/>
      <c r="AD547" s="21" t="n"/>
      <c r="AE547" s="22">
        <f>IF(N547="","",N547*AD547)</f>
        <v/>
      </c>
      <c r="AF547" s="19" t="n"/>
      <c r="AG547" s="19" t="n"/>
      <c r="AH547" s="19" t="n"/>
      <c r="AI547" s="19" t="n"/>
      <c r="AJ547" s="19" t="n"/>
      <c r="AK547" s="19" t="n"/>
      <c r="AL547" s="18" t="n"/>
      <c r="AM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gebraucht</t>
        </is>
      </c>
      <c r="N548" s="17" t="n"/>
      <c r="O548" s="20">
        <f>F548-IF(N548="",0,N548)</f>
        <v/>
      </c>
      <c r="P548" s="19" t="inlineStr">
        <is>
          <t>ja</t>
        </is>
      </c>
      <c r="Q548" s="19" t="n"/>
      <c r="R548" s="21" t="n"/>
      <c r="S548" s="21" t="n">
        <v>10</v>
      </c>
      <c r="T548" s="19" t="inlineStr">
        <is>
          <t>Fix</t>
        </is>
      </c>
      <c r="U548" s="22">
        <f>O548*S548</f>
        <v/>
      </c>
      <c r="V548" s="16" t="inlineStr">
        <is>
          <t>nur Abholung</t>
        </is>
      </c>
      <c r="W548" s="16" t="inlineStr">
        <is>
          <t>F-677</t>
        </is>
      </c>
      <c r="X548" s="19" t="inlineStr">
        <is>
          <t>nein</t>
        </is>
      </c>
      <c r="Y548" s="19" t="inlineStr">
        <is>
          <t>verfügbar</t>
        </is>
      </c>
      <c r="Z548" s="19" t="n"/>
      <c r="AA548" s="19" t="n"/>
      <c r="AB548" s="19" t="n"/>
      <c r="AC548" s="19" t="n"/>
      <c r="AD548" s="21" t="n"/>
      <c r="AE548" s="22">
        <f>IF(N548="","",N548*AD548)</f>
        <v/>
      </c>
      <c r="AF548" s="19" t="n"/>
      <c r="AG548" s="19" t="n"/>
      <c r="AH548" s="19" t="n"/>
      <c r="AI548" s="19" t="n"/>
      <c r="AJ548" s="19" t="n"/>
      <c r="AK548" s="19" t="n"/>
      <c r="AL548" s="18" t="n"/>
      <c r="AM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gebraucht</t>
        </is>
      </c>
      <c r="N549" s="17" t="n"/>
      <c r="O549" s="20">
        <f>F549-IF(N549="",0,N549)</f>
        <v/>
      </c>
      <c r="P549" s="19" t="inlineStr">
        <is>
          <t>ja</t>
        </is>
      </c>
      <c r="Q549" s="19" t="n"/>
      <c r="R549" s="21" t="n"/>
      <c r="S549" s="21" t="n">
        <v>25</v>
      </c>
      <c r="T549" s="19" t="inlineStr">
        <is>
          <t>Fix</t>
        </is>
      </c>
      <c r="U549" s="22">
        <f>O549*S549</f>
        <v/>
      </c>
      <c r="V549" s="16" t="inlineStr">
        <is>
          <t>nur Abholung</t>
        </is>
      </c>
      <c r="W549" s="16" t="inlineStr">
        <is>
          <t>F-678</t>
        </is>
      </c>
      <c r="X549" s="19" t="inlineStr">
        <is>
          <t>nein</t>
        </is>
      </c>
      <c r="Y549" s="19" t="inlineStr">
        <is>
          <t>verfügbar</t>
        </is>
      </c>
      <c r="Z549" s="19" t="n"/>
      <c r="AA549" s="19" t="n"/>
      <c r="AB549" s="19" t="n"/>
      <c r="AC549" s="19" t="n"/>
      <c r="AD549" s="21" t="n"/>
      <c r="AE549" s="22">
        <f>IF(N549="","",N549*AD549)</f>
        <v/>
      </c>
      <c r="AF549" s="19" t="n"/>
      <c r="AG549" s="19" t="n"/>
      <c r="AH549" s="19" t="n"/>
      <c r="AI549" s="19" t="n"/>
      <c r="AJ549" s="19" t="n"/>
      <c r="AK549" s="19" t="n"/>
      <c r="AL549" s="18" t="n"/>
      <c r="AM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1" t="n">
        <v>15</v>
      </c>
      <c r="T550" s="19" t="inlineStr">
        <is>
          <t>Fix</t>
        </is>
      </c>
      <c r="U550" s="22">
        <f>O550*S550</f>
        <v/>
      </c>
      <c r="V550" s="16" t="inlineStr">
        <is>
          <t>nur Abholung</t>
        </is>
      </c>
      <c r="W550" s="16" t="n"/>
      <c r="X550" s="19" t="inlineStr">
        <is>
          <t>nein</t>
        </is>
      </c>
      <c r="Y550" s="19" t="inlineStr">
        <is>
          <t>verfügbar</t>
        </is>
      </c>
      <c r="Z550" s="19" t="n"/>
      <c r="AA550" s="19" t="n"/>
      <c r="AB550" s="19" t="n"/>
      <c r="AC550" s="19" t="n"/>
      <c r="AD550" s="21" t="n"/>
      <c r="AE550" s="22">
        <f>IF(N550="","",N550*AD550)</f>
        <v/>
      </c>
      <c r="AF550" s="19" t="n"/>
      <c r="AG550" s="19" t="n"/>
      <c r="AH550" s="19" t="n"/>
      <c r="AI550" s="19" t="n"/>
      <c r="AJ550" s="19" t="n"/>
      <c r="AK550" s="19" t="n"/>
      <c r="AL550" s="18" t="n"/>
      <c r="AM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1" t="n">
        <v>12</v>
      </c>
      <c r="T551" s="19" t="inlineStr">
        <is>
          <t>Fix</t>
        </is>
      </c>
      <c r="U551" s="22">
        <f>O551*S551</f>
        <v/>
      </c>
      <c r="V551" s="16" t="inlineStr">
        <is>
          <t>nur Abholung</t>
        </is>
      </c>
      <c r="W551" s="16" t="n"/>
      <c r="X551" s="19" t="inlineStr">
        <is>
          <t>nein</t>
        </is>
      </c>
      <c r="Y551" s="19" t="inlineStr">
        <is>
          <t>verfügbar</t>
        </is>
      </c>
      <c r="Z551" s="19" t="n"/>
      <c r="AA551" s="19" t="n"/>
      <c r="AB551" s="19" t="n"/>
      <c r="AC551" s="19" t="n"/>
      <c r="AD551" s="21" t="n"/>
      <c r="AE551" s="22">
        <f>IF(N551="","",N551*AD551)</f>
        <v/>
      </c>
      <c r="AF551" s="19" t="n"/>
      <c r="AG551" s="19" t="n"/>
      <c r="AH551" s="19" t="n"/>
      <c r="AI551" s="19" t="n"/>
      <c r="AJ551" s="19" t="n"/>
      <c r="AK551" s="19" t="n"/>
      <c r="AL551" s="18" t="n"/>
      <c r="AM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1" t="n">
        <v>20</v>
      </c>
      <c r="T552" s="19" t="inlineStr">
        <is>
          <t>Fix</t>
        </is>
      </c>
      <c r="U552" s="22">
        <f>O552*S552</f>
        <v/>
      </c>
      <c r="V552" s="16" t="inlineStr">
        <is>
          <t>nur Abholung</t>
        </is>
      </c>
      <c r="W552" s="16" t="inlineStr">
        <is>
          <t>F-679</t>
        </is>
      </c>
      <c r="X552" s="19" t="inlineStr">
        <is>
          <t>nein</t>
        </is>
      </c>
      <c r="Y552" s="19" t="inlineStr">
        <is>
          <t>verfügbar</t>
        </is>
      </c>
      <c r="Z552" s="19" t="n"/>
      <c r="AA552" s="19" t="n"/>
      <c r="AB552" s="19" t="n"/>
      <c r="AC552" s="19" t="n"/>
      <c r="AD552" s="21" t="n"/>
      <c r="AE552" s="22">
        <f>IF(N552="","",N552*AD552)</f>
        <v/>
      </c>
      <c r="AF552" s="19" t="n"/>
      <c r="AG552" s="19" t="n"/>
      <c r="AH552" s="19" t="n"/>
      <c r="AI552" s="19" t="n"/>
      <c r="AJ552" s="19" t="n"/>
      <c r="AK552" s="19" t="n"/>
      <c r="AL552" s="18" t="n"/>
      <c r="AM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1" t="n">
        <v>25</v>
      </c>
      <c r="T553" s="19" t="inlineStr">
        <is>
          <t>Fix</t>
        </is>
      </c>
      <c r="U553" s="22">
        <f>O553*S553</f>
        <v/>
      </c>
      <c r="V553" s="16" t="inlineStr">
        <is>
          <t>nur Abholung</t>
        </is>
      </c>
      <c r="W553" s="16" t="inlineStr">
        <is>
          <t>F-680</t>
        </is>
      </c>
      <c r="X553" s="19" t="inlineStr">
        <is>
          <t>nein</t>
        </is>
      </c>
      <c r="Y553" s="19" t="inlineStr">
        <is>
          <t>verfügbar</t>
        </is>
      </c>
      <c r="Z553" s="19" t="n"/>
      <c r="AA553" s="19" t="n"/>
      <c r="AB553" s="19" t="n"/>
      <c r="AC553" s="19" t="n"/>
      <c r="AD553" s="21" t="n"/>
      <c r="AE553" s="22">
        <f>IF(N553="","",N553*AD553)</f>
        <v/>
      </c>
      <c r="AF553" s="19" t="n"/>
      <c r="AG553" s="19" t="n"/>
      <c r="AH553" s="19" t="n"/>
      <c r="AI553" s="19" t="n"/>
      <c r="AJ553" s="19" t="n"/>
      <c r="AK553" s="19" t="n"/>
      <c r="AL553" s="18" t="n"/>
      <c r="AM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c r="T554" s="19" t="inlineStr">
        <is>
          <t>Fix</t>
        </is>
      </c>
      <c r="U554" s="22">
        <f>O554*S554</f>
        <v/>
      </c>
      <c r="V554" s="16" t="inlineStr">
        <is>
          <t>nur Abholung</t>
        </is>
      </c>
      <c r="W554" s="16" t="inlineStr">
        <is>
          <t>F-637</t>
        </is>
      </c>
      <c r="X554" s="19" t="inlineStr">
        <is>
          <t>nein</t>
        </is>
      </c>
      <c r="Y554" s="19" t="inlineStr">
        <is>
          <t>verfügbar</t>
        </is>
      </c>
      <c r="Z554" s="19" t="n"/>
      <c r="AA554" s="19" t="n"/>
      <c r="AB554" s="19" t="n"/>
      <c r="AC554" s="19" t="n"/>
      <c r="AD554" s="21" t="n"/>
      <c r="AE554" s="22">
        <f>IF(N554="","",N554*AD554)</f>
        <v/>
      </c>
      <c r="AF554" s="19" t="n"/>
      <c r="AG554" s="19" t="n"/>
      <c r="AH554" s="19" t="n"/>
      <c r="AI554" s="19" t="n"/>
      <c r="AJ554" s="19" t="n"/>
      <c r="AK554" s="19" t="n"/>
      <c r="AL554" s="18" t="n"/>
      <c r="AM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c r="T555" s="19" t="inlineStr">
        <is>
          <t>Fix</t>
        </is>
      </c>
      <c r="U555" s="22">
        <f>O555*S555</f>
        <v/>
      </c>
      <c r="V555" s="16" t="inlineStr">
        <is>
          <t>nur Abholung</t>
        </is>
      </c>
      <c r="W555" s="16" t="inlineStr">
        <is>
          <t>F-638</t>
        </is>
      </c>
      <c r="X555" s="19" t="inlineStr">
        <is>
          <t>nein</t>
        </is>
      </c>
      <c r="Y555" s="19" t="inlineStr">
        <is>
          <t>verfügbar</t>
        </is>
      </c>
      <c r="Z555" s="19" t="n"/>
      <c r="AA555" s="19" t="n"/>
      <c r="AB555" s="19" t="n"/>
      <c r="AC555" s="19" t="n"/>
      <c r="AD555" s="21" t="n"/>
      <c r="AE555" s="22">
        <f>IF(N555="","",N555*AD555)</f>
        <v/>
      </c>
      <c r="AF555" s="19" t="n"/>
      <c r="AG555" s="19" t="n"/>
      <c r="AH555" s="19" t="n"/>
      <c r="AI555" s="19" t="n"/>
      <c r="AJ555" s="19" t="n"/>
      <c r="AK555" s="19" t="n"/>
      <c r="AL555" s="18" t="n"/>
      <c r="AM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c r="T556" s="19" t="inlineStr">
        <is>
          <t>Fix</t>
        </is>
      </c>
      <c r="U556" s="22">
        <f>O556*S556</f>
        <v/>
      </c>
      <c r="V556" s="16" t="inlineStr">
        <is>
          <t>nur Abholung</t>
        </is>
      </c>
      <c r="W556" s="16" t="inlineStr">
        <is>
          <t>F-639</t>
        </is>
      </c>
      <c r="X556" s="19" t="inlineStr">
        <is>
          <t>nein</t>
        </is>
      </c>
      <c r="Y556" s="19" t="inlineStr">
        <is>
          <t>verfügbar</t>
        </is>
      </c>
      <c r="Z556" s="19" t="n"/>
      <c r="AA556" s="19" t="n"/>
      <c r="AB556" s="19" t="n"/>
      <c r="AC556" s="19" t="n"/>
      <c r="AD556" s="21" t="n"/>
      <c r="AE556" s="22">
        <f>IF(N556="","",N556*AD556)</f>
        <v/>
      </c>
      <c r="AF556" s="19" t="n"/>
      <c r="AG556" s="19" t="n"/>
      <c r="AH556" s="19" t="n"/>
      <c r="AI556" s="19" t="n"/>
      <c r="AJ556" s="19" t="n"/>
      <c r="AK556" s="19" t="n"/>
      <c r="AL556" s="18" t="n"/>
      <c r="AM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c r="T557" s="19" t="inlineStr">
        <is>
          <t>Fix</t>
        </is>
      </c>
      <c r="U557" s="22">
        <f>O557*S557</f>
        <v/>
      </c>
      <c r="V557" s="16" t="inlineStr">
        <is>
          <t>nur Abholung</t>
        </is>
      </c>
      <c r="W557" s="16" t="inlineStr">
        <is>
          <t>F-640</t>
        </is>
      </c>
      <c r="X557" s="19" t="inlineStr">
        <is>
          <t>nein</t>
        </is>
      </c>
      <c r="Y557" s="19" t="inlineStr">
        <is>
          <t>verfügbar</t>
        </is>
      </c>
      <c r="Z557" s="19" t="n"/>
      <c r="AA557" s="19" t="n"/>
      <c r="AB557" s="19" t="n"/>
      <c r="AC557" s="19" t="n"/>
      <c r="AD557" s="21" t="n"/>
      <c r="AE557" s="22">
        <f>IF(N557="","",N557*AD557)</f>
        <v/>
      </c>
      <c r="AF557" s="19" t="n"/>
      <c r="AG557" s="19" t="n"/>
      <c r="AH557" s="19" t="n"/>
      <c r="AI557" s="19" t="n"/>
      <c r="AJ557" s="19" t="n"/>
      <c r="AK557" s="19" t="n"/>
      <c r="AL557" s="18" t="n"/>
      <c r="AM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c r="T558" s="19" t="inlineStr">
        <is>
          <t>Fix</t>
        </is>
      </c>
      <c r="U558" s="22">
        <f>O558*S558</f>
        <v/>
      </c>
      <c r="V558" s="16" t="inlineStr">
        <is>
          <t>nur Abholung</t>
        </is>
      </c>
      <c r="W558" s="16" t="inlineStr">
        <is>
          <t>F-641</t>
        </is>
      </c>
      <c r="X558" s="19" t="inlineStr">
        <is>
          <t>nein</t>
        </is>
      </c>
      <c r="Y558" s="19" t="inlineStr">
        <is>
          <t>verfügbar</t>
        </is>
      </c>
      <c r="Z558" s="19" t="n"/>
      <c r="AA558" s="19" t="n"/>
      <c r="AB558" s="19" t="n"/>
      <c r="AC558" s="19" t="n"/>
      <c r="AD558" s="21" t="n"/>
      <c r="AE558" s="22">
        <f>IF(N558="","",N558*AD558)</f>
        <v/>
      </c>
      <c r="AF558" s="19" t="n"/>
      <c r="AG558" s="19" t="n"/>
      <c r="AH558" s="19" t="n"/>
      <c r="AI558" s="19" t="n"/>
      <c r="AJ558" s="19" t="n"/>
      <c r="AK558" s="19" t="n"/>
      <c r="AL558" s="18" t="n"/>
      <c r="AM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c r="T559" s="19" t="inlineStr">
        <is>
          <t>Fix</t>
        </is>
      </c>
      <c r="U559" s="22">
        <f>O559*S559</f>
        <v/>
      </c>
      <c r="V559" s="16" t="inlineStr">
        <is>
          <t>nur Abholung</t>
        </is>
      </c>
      <c r="W559" s="16" t="inlineStr">
        <is>
          <t>F-642</t>
        </is>
      </c>
      <c r="X559" s="19" t="inlineStr">
        <is>
          <t>nein</t>
        </is>
      </c>
      <c r="Y559" s="19" t="inlineStr">
        <is>
          <t>verfügbar</t>
        </is>
      </c>
      <c r="Z559" s="19" t="n"/>
      <c r="AA559" s="19" t="n"/>
      <c r="AB559" s="19" t="n"/>
      <c r="AC559" s="19" t="n"/>
      <c r="AD559" s="21" t="n"/>
      <c r="AE559" s="22">
        <f>IF(N559="","",N559*AD559)</f>
        <v/>
      </c>
      <c r="AF559" s="19" t="n"/>
      <c r="AG559" s="19" t="n"/>
      <c r="AH559" s="19" t="n"/>
      <c r="AI559" s="19" t="n"/>
      <c r="AJ559" s="19" t="n"/>
      <c r="AK559" s="19" t="n"/>
      <c r="AL559" s="18" t="n"/>
      <c r="AM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c r="T560" s="19" t="inlineStr">
        <is>
          <t>Fix</t>
        </is>
      </c>
      <c r="U560" s="22">
        <f>O560*S560</f>
        <v/>
      </c>
      <c r="V560" s="16" t="inlineStr">
        <is>
          <t>nur Abholung</t>
        </is>
      </c>
      <c r="W560" s="16" t="inlineStr">
        <is>
          <t>F-643</t>
        </is>
      </c>
      <c r="X560" s="19" t="inlineStr">
        <is>
          <t>nein</t>
        </is>
      </c>
      <c r="Y560" s="19" t="inlineStr">
        <is>
          <t>verfügbar</t>
        </is>
      </c>
      <c r="Z560" s="19" t="n"/>
      <c r="AA560" s="19" t="n"/>
      <c r="AB560" s="19" t="n"/>
      <c r="AC560" s="19" t="n"/>
      <c r="AD560" s="21" t="n"/>
      <c r="AE560" s="22">
        <f>IF(N560="","",N560*AD560)</f>
        <v/>
      </c>
      <c r="AF560" s="19" t="n"/>
      <c r="AG560" s="19" t="n"/>
      <c r="AH560" s="19" t="n"/>
      <c r="AI560" s="19" t="n"/>
      <c r="AJ560" s="19" t="n"/>
      <c r="AK560" s="19" t="n"/>
      <c r="AL560" s="18" t="n"/>
      <c r="AM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c r="T561" s="19" t="inlineStr">
        <is>
          <t>Fix</t>
        </is>
      </c>
      <c r="U561" s="22">
        <f>O561*S561</f>
        <v/>
      </c>
      <c r="V561" s="16" t="inlineStr">
        <is>
          <t>nur Abholung</t>
        </is>
      </c>
      <c r="W561" s="16" t="inlineStr">
        <is>
          <t>F-644</t>
        </is>
      </c>
      <c r="X561" s="19" t="inlineStr">
        <is>
          <t>nein</t>
        </is>
      </c>
      <c r="Y561" s="19" t="inlineStr">
        <is>
          <t>verfügbar</t>
        </is>
      </c>
      <c r="Z561" s="19" t="n"/>
      <c r="AA561" s="19" t="n"/>
      <c r="AB561" s="19" t="n"/>
      <c r="AC561" s="19" t="n"/>
      <c r="AD561" s="21" t="n"/>
      <c r="AE561" s="22">
        <f>IF(N561="","",N561*AD561)</f>
        <v/>
      </c>
      <c r="AF561" s="19" t="n"/>
      <c r="AG561" s="19" t="n"/>
      <c r="AH561" s="19" t="n"/>
      <c r="AI561" s="19" t="n"/>
      <c r="AJ561" s="19" t="n"/>
      <c r="AK561" s="19" t="n"/>
      <c r="AL561" s="18" t="n"/>
      <c r="AM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c r="T562" s="19" t="inlineStr">
        <is>
          <t>Fix</t>
        </is>
      </c>
      <c r="U562" s="22">
        <f>O562*S562</f>
        <v/>
      </c>
      <c r="V562" s="16" t="inlineStr">
        <is>
          <t>nur Abholung</t>
        </is>
      </c>
      <c r="W562" s="16" t="inlineStr">
        <is>
          <t>F-645</t>
        </is>
      </c>
      <c r="X562" s="19" t="inlineStr">
        <is>
          <t>nein</t>
        </is>
      </c>
      <c r="Y562" s="19" t="inlineStr">
        <is>
          <t>verfügbar</t>
        </is>
      </c>
      <c r="Z562" s="19" t="n"/>
      <c r="AA562" s="19" t="n"/>
      <c r="AB562" s="19" t="n"/>
      <c r="AC562" s="19" t="n"/>
      <c r="AD562" s="21" t="n"/>
      <c r="AE562" s="22">
        <f>IF(N562="","",N562*AD562)</f>
        <v/>
      </c>
      <c r="AF562" s="19" t="n"/>
      <c r="AG562" s="19" t="n"/>
      <c r="AH562" s="19" t="n"/>
      <c r="AI562" s="19" t="n"/>
      <c r="AJ562" s="19" t="n"/>
      <c r="AK562" s="19" t="n"/>
      <c r="AL562" s="18" t="n"/>
      <c r="AM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c r="T563" s="19" t="inlineStr">
        <is>
          <t>Fix</t>
        </is>
      </c>
      <c r="U563" s="22">
        <f>O563*S563</f>
        <v/>
      </c>
      <c r="V563" s="16" t="inlineStr">
        <is>
          <t>nur Abholung</t>
        </is>
      </c>
      <c r="W563" s="16" t="inlineStr">
        <is>
          <t>F-646</t>
        </is>
      </c>
      <c r="X563" s="19" t="inlineStr">
        <is>
          <t>nein</t>
        </is>
      </c>
      <c r="Y563" s="19" t="inlineStr">
        <is>
          <t>verfügbar</t>
        </is>
      </c>
      <c r="Z563" s="19" t="n"/>
      <c r="AA563" s="19" t="n"/>
      <c r="AB563" s="19" t="n"/>
      <c r="AC563" s="19" t="n"/>
      <c r="AD563" s="21" t="n"/>
      <c r="AE563" s="22">
        <f>IF(N563="","",N563*AD563)</f>
        <v/>
      </c>
      <c r="AF563" s="19" t="n"/>
      <c r="AG563" s="19" t="n"/>
      <c r="AH563" s="19" t="n"/>
      <c r="AI563" s="19" t="n"/>
      <c r="AJ563" s="19" t="n"/>
      <c r="AK563" s="19" t="n"/>
      <c r="AL563" s="18" t="n"/>
      <c r="AM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c r="T564" s="19" t="inlineStr">
        <is>
          <t>Fix</t>
        </is>
      </c>
      <c r="U564" s="22">
        <f>O564*S564</f>
        <v/>
      </c>
      <c r="V564" s="16" t="inlineStr">
        <is>
          <t>nur Abholung</t>
        </is>
      </c>
      <c r="W564" s="16" t="inlineStr">
        <is>
          <t>F-647</t>
        </is>
      </c>
      <c r="X564" s="19" t="inlineStr">
        <is>
          <t>nein</t>
        </is>
      </c>
      <c r="Y564" s="19" t="inlineStr">
        <is>
          <t>verfügbar</t>
        </is>
      </c>
      <c r="Z564" s="19" t="n"/>
      <c r="AA564" s="19" t="n"/>
      <c r="AB564" s="19" t="n"/>
      <c r="AC564" s="19" t="n"/>
      <c r="AD564" s="21" t="n"/>
      <c r="AE564" s="22">
        <f>IF(N564="","",N564*AD564)</f>
        <v/>
      </c>
      <c r="AF564" s="19" t="n"/>
      <c r="AG564" s="19" t="n"/>
      <c r="AH564" s="19" t="n"/>
      <c r="AI564" s="19" t="n"/>
      <c r="AJ564" s="19" t="n"/>
      <c r="AK564" s="19" t="n"/>
      <c r="AL564" s="18" t="n"/>
      <c r="AM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c r="T565" s="19" t="inlineStr">
        <is>
          <t>Fix</t>
        </is>
      </c>
      <c r="U565" s="22">
        <f>O565*S565</f>
        <v/>
      </c>
      <c r="V565" s="16" t="inlineStr">
        <is>
          <t>nur Abholung</t>
        </is>
      </c>
      <c r="W565" s="16" t="inlineStr">
        <is>
          <t>F-648</t>
        </is>
      </c>
      <c r="X565" s="19" t="inlineStr">
        <is>
          <t>nein</t>
        </is>
      </c>
      <c r="Y565" s="19" t="inlineStr">
        <is>
          <t>verfügbar</t>
        </is>
      </c>
      <c r="Z565" s="19" t="n"/>
      <c r="AA565" s="19" t="n"/>
      <c r="AB565" s="19" t="n"/>
      <c r="AC565" s="19" t="n"/>
      <c r="AD565" s="21" t="n"/>
      <c r="AE565" s="22">
        <f>IF(N565="","",N565*AD565)</f>
        <v/>
      </c>
      <c r="AF565" s="19" t="n"/>
      <c r="AG565" s="19" t="n"/>
      <c r="AH565" s="19" t="n"/>
      <c r="AI565" s="19" t="n"/>
      <c r="AJ565" s="19" t="n"/>
      <c r="AK565" s="19" t="n"/>
      <c r="AL565" s="18" t="n"/>
      <c r="AM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c r="T566" s="19" t="inlineStr">
        <is>
          <t>Fix</t>
        </is>
      </c>
      <c r="U566" s="22">
        <f>O566*S566</f>
        <v/>
      </c>
      <c r="V566" s="16" t="inlineStr">
        <is>
          <t>nur Abholung</t>
        </is>
      </c>
      <c r="W566" s="16" t="inlineStr">
        <is>
          <t>F-649</t>
        </is>
      </c>
      <c r="X566" s="19" t="inlineStr">
        <is>
          <t>nein</t>
        </is>
      </c>
      <c r="Y566" s="19" t="inlineStr">
        <is>
          <t>verfügbar</t>
        </is>
      </c>
      <c r="Z566" s="19" t="n"/>
      <c r="AA566" s="19" t="n"/>
      <c r="AB566" s="19" t="n"/>
      <c r="AC566" s="19" t="n"/>
      <c r="AD566" s="21" t="n"/>
      <c r="AE566" s="22">
        <f>IF(N566="","",N566*AD566)</f>
        <v/>
      </c>
      <c r="AF566" s="19" t="n"/>
      <c r="AG566" s="19" t="n"/>
      <c r="AH566" s="19" t="n"/>
      <c r="AI566" s="19" t="n"/>
      <c r="AJ566" s="19" t="n"/>
      <c r="AK566" s="19" t="n"/>
      <c r="AL566" s="18" t="n"/>
      <c r="AM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c r="T567" s="19" t="inlineStr">
        <is>
          <t>Fix</t>
        </is>
      </c>
      <c r="U567" s="22">
        <f>O567*S567</f>
        <v/>
      </c>
      <c r="V567" s="16" t="inlineStr">
        <is>
          <t>nur Abholung</t>
        </is>
      </c>
      <c r="W567" s="16" t="inlineStr">
        <is>
          <t>F-650</t>
        </is>
      </c>
      <c r="X567" s="19" t="inlineStr">
        <is>
          <t>nein</t>
        </is>
      </c>
      <c r="Y567" s="19" t="inlineStr">
        <is>
          <t>verfügbar</t>
        </is>
      </c>
      <c r="Z567" s="19" t="n"/>
      <c r="AA567" s="19" t="n"/>
      <c r="AB567" s="19" t="n"/>
      <c r="AC567" s="19" t="n"/>
      <c r="AD567" s="21" t="n"/>
      <c r="AE567" s="22">
        <f>IF(N567="","",N567*AD567)</f>
        <v/>
      </c>
      <c r="AF567" s="19" t="n"/>
      <c r="AG567" s="19" t="n"/>
      <c r="AH567" s="19" t="n"/>
      <c r="AI567" s="19" t="n"/>
      <c r="AJ567" s="19" t="n"/>
      <c r="AK567" s="19" t="n"/>
      <c r="AL567" s="18" t="n"/>
      <c r="AM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c r="T568" s="19" t="inlineStr">
        <is>
          <t>Fix</t>
        </is>
      </c>
      <c r="U568" s="22">
        <f>O568*S568</f>
        <v/>
      </c>
      <c r="V568" s="16" t="inlineStr">
        <is>
          <t>nur Abholung</t>
        </is>
      </c>
      <c r="W568" s="16" t="inlineStr">
        <is>
          <t>F-651</t>
        </is>
      </c>
      <c r="X568" s="19" t="inlineStr">
        <is>
          <t>nein</t>
        </is>
      </c>
      <c r="Y568" s="19" t="inlineStr">
        <is>
          <t>verfügbar</t>
        </is>
      </c>
      <c r="Z568" s="19" t="n"/>
      <c r="AA568" s="19" t="n"/>
      <c r="AB568" s="19" t="n"/>
      <c r="AC568" s="19" t="n"/>
      <c r="AD568" s="21" t="n"/>
      <c r="AE568" s="22">
        <f>IF(N568="","",N568*AD568)</f>
        <v/>
      </c>
      <c r="AF568" s="19" t="n"/>
      <c r="AG568" s="19" t="n"/>
      <c r="AH568" s="19" t="n"/>
      <c r="AI568" s="19" t="n"/>
      <c r="AJ568" s="19" t="n"/>
      <c r="AK568" s="19" t="n"/>
      <c r="AL568" s="18" t="n"/>
      <c r="AM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c r="T569" s="19" t="inlineStr">
        <is>
          <t>Fix</t>
        </is>
      </c>
      <c r="U569" s="22">
        <f>O569*S569</f>
        <v/>
      </c>
      <c r="V569" s="16" t="inlineStr">
        <is>
          <t>nur Abholung</t>
        </is>
      </c>
      <c r="W569" s="16" t="inlineStr">
        <is>
          <t>F-652</t>
        </is>
      </c>
      <c r="X569" s="19" t="inlineStr">
        <is>
          <t>nein</t>
        </is>
      </c>
      <c r="Y569" s="19" t="inlineStr">
        <is>
          <t>verfügbar</t>
        </is>
      </c>
      <c r="Z569" s="19" t="n"/>
      <c r="AA569" s="19" t="n"/>
      <c r="AB569" s="19" t="n"/>
      <c r="AC569" s="19" t="n"/>
      <c r="AD569" s="21" t="n"/>
      <c r="AE569" s="22">
        <f>IF(N569="","",N569*AD569)</f>
        <v/>
      </c>
      <c r="AF569" s="19" t="n"/>
      <c r="AG569" s="19" t="n"/>
      <c r="AH569" s="19" t="n"/>
      <c r="AI569" s="19" t="n"/>
      <c r="AJ569" s="19" t="n"/>
      <c r="AK569" s="19" t="n"/>
      <c r="AL569" s="18" t="n"/>
      <c r="AM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c r="T570" s="19" t="inlineStr">
        <is>
          <t>Fix</t>
        </is>
      </c>
      <c r="U570" s="22">
        <f>O570*S570</f>
        <v/>
      </c>
      <c r="V570" s="16" t="inlineStr">
        <is>
          <t>nur Abholung</t>
        </is>
      </c>
      <c r="W570" s="16" t="inlineStr">
        <is>
          <t>F-653</t>
        </is>
      </c>
      <c r="X570" s="19" t="inlineStr">
        <is>
          <t>nein</t>
        </is>
      </c>
      <c r="Y570" s="19" t="inlineStr">
        <is>
          <t>verfügbar</t>
        </is>
      </c>
      <c r="Z570" s="19" t="n"/>
      <c r="AA570" s="19" t="n"/>
      <c r="AB570" s="19" t="n"/>
      <c r="AC570" s="19" t="n"/>
      <c r="AD570" s="21" t="n"/>
      <c r="AE570" s="22">
        <f>IF(N570="","",N570*AD570)</f>
        <v/>
      </c>
      <c r="AF570" s="19" t="n"/>
      <c r="AG570" s="19" t="n"/>
      <c r="AH570" s="19" t="n"/>
      <c r="AI570" s="19" t="n"/>
      <c r="AJ570" s="19" t="n"/>
      <c r="AK570" s="19" t="n"/>
      <c r="AL570" s="18" t="n"/>
      <c r="AM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c r="T571" s="19" t="inlineStr">
        <is>
          <t>Fix</t>
        </is>
      </c>
      <c r="U571" s="22">
        <f>O571*S571</f>
        <v/>
      </c>
      <c r="V571" s="16" t="inlineStr">
        <is>
          <t>nur Abholung</t>
        </is>
      </c>
      <c r="W571" s="16" t="inlineStr">
        <is>
          <t>F-654</t>
        </is>
      </c>
      <c r="X571" s="19" t="inlineStr">
        <is>
          <t>nein</t>
        </is>
      </c>
      <c r="Y571" s="19" t="inlineStr">
        <is>
          <t>verfügbar</t>
        </is>
      </c>
      <c r="Z571" s="19" t="n"/>
      <c r="AA571" s="19" t="n"/>
      <c r="AB571" s="19" t="n"/>
      <c r="AC571" s="19" t="n"/>
      <c r="AD571" s="21" t="n"/>
      <c r="AE571" s="22">
        <f>IF(N571="","",N571*AD571)</f>
        <v/>
      </c>
      <c r="AF571" s="19" t="n"/>
      <c r="AG571" s="19" t="n"/>
      <c r="AH571" s="19" t="n"/>
      <c r="AI571" s="19" t="n"/>
      <c r="AJ571" s="19" t="n"/>
      <c r="AK571" s="19" t="n"/>
      <c r="AL571" s="18" t="n"/>
      <c r="AM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c r="T572" s="19" t="inlineStr">
        <is>
          <t>Fix</t>
        </is>
      </c>
      <c r="U572" s="22">
        <f>O572*S572</f>
        <v/>
      </c>
      <c r="V572" s="16" t="inlineStr">
        <is>
          <t>nur Abholung</t>
        </is>
      </c>
      <c r="W572" s="16" t="inlineStr">
        <is>
          <t>F-655</t>
        </is>
      </c>
      <c r="X572" s="19" t="inlineStr">
        <is>
          <t>nein</t>
        </is>
      </c>
      <c r="Y572" s="19" t="inlineStr">
        <is>
          <t>verfügbar</t>
        </is>
      </c>
      <c r="Z572" s="19" t="n"/>
      <c r="AA572" s="19" t="n"/>
      <c r="AB572" s="19" t="n"/>
      <c r="AC572" s="19" t="n"/>
      <c r="AD572" s="21" t="n"/>
      <c r="AE572" s="22">
        <f>IF(N572="","",N572*AD572)</f>
        <v/>
      </c>
      <c r="AF572" s="19" t="n"/>
      <c r="AG572" s="19" t="n"/>
      <c r="AH572" s="19" t="n"/>
      <c r="AI572" s="19" t="n"/>
      <c r="AJ572" s="19" t="n"/>
      <c r="AK572" s="19" t="n"/>
      <c r="AL572" s="18" t="n"/>
      <c r="AM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c r="T573" s="19" t="inlineStr">
        <is>
          <t>Fix</t>
        </is>
      </c>
      <c r="U573" s="22">
        <f>O573*S573</f>
        <v/>
      </c>
      <c r="V573" s="16" t="inlineStr">
        <is>
          <t>nur Abholung</t>
        </is>
      </c>
      <c r="W573" s="16" t="inlineStr">
        <is>
          <t>F-656</t>
        </is>
      </c>
      <c r="X573" s="19" t="inlineStr">
        <is>
          <t>nein</t>
        </is>
      </c>
      <c r="Y573" s="19" t="inlineStr">
        <is>
          <t>verfügbar</t>
        </is>
      </c>
      <c r="Z573" s="19" t="n"/>
      <c r="AA573" s="19" t="n"/>
      <c r="AB573" s="19" t="n"/>
      <c r="AC573" s="19" t="n"/>
      <c r="AD573" s="21" t="n"/>
      <c r="AE573" s="22">
        <f>IF(N573="","",N573*AD573)</f>
        <v/>
      </c>
      <c r="AF573" s="19" t="n"/>
      <c r="AG573" s="19" t="n"/>
      <c r="AH573" s="19" t="n"/>
      <c r="AI573" s="19" t="n"/>
      <c r="AJ573" s="19" t="n"/>
      <c r="AK573" s="19" t="n"/>
      <c r="AL573" s="18" t="n"/>
      <c r="AM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c r="T574" s="19" t="inlineStr">
        <is>
          <t>Fix</t>
        </is>
      </c>
      <c r="U574" s="22">
        <f>O574*S574</f>
        <v/>
      </c>
      <c r="V574" s="16" t="inlineStr">
        <is>
          <t>nur Abholung</t>
        </is>
      </c>
      <c r="W574" s="16" t="inlineStr">
        <is>
          <t>F-657</t>
        </is>
      </c>
      <c r="X574" s="19" t="inlineStr">
        <is>
          <t>nein</t>
        </is>
      </c>
      <c r="Y574" s="19" t="inlineStr">
        <is>
          <t>verfügbar</t>
        </is>
      </c>
      <c r="Z574" s="19" t="n"/>
      <c r="AA574" s="19" t="n"/>
      <c r="AB574" s="19" t="n"/>
      <c r="AC574" s="19" t="n"/>
      <c r="AD574" s="21" t="n"/>
      <c r="AE574" s="22">
        <f>IF(N574="","",N574*AD574)</f>
        <v/>
      </c>
      <c r="AF574" s="19" t="n"/>
      <c r="AG574" s="19" t="n"/>
      <c r="AH574" s="19" t="n"/>
      <c r="AI574" s="19" t="n"/>
      <c r="AJ574" s="19" t="n"/>
      <c r="AK574" s="19" t="n"/>
      <c r="AL574" s="18" t="n"/>
      <c r="AM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c r="T575" s="19" t="inlineStr">
        <is>
          <t>Fix</t>
        </is>
      </c>
      <c r="U575" s="22">
        <f>O575*S575</f>
        <v/>
      </c>
      <c r="V575" s="16" t="inlineStr">
        <is>
          <t>nur Abholung</t>
        </is>
      </c>
      <c r="W575" s="16" t="inlineStr">
        <is>
          <t>F-658</t>
        </is>
      </c>
      <c r="X575" s="19" t="inlineStr">
        <is>
          <t>nein</t>
        </is>
      </c>
      <c r="Y575" s="19" t="inlineStr">
        <is>
          <t>verfügbar</t>
        </is>
      </c>
      <c r="Z575" s="19" t="n"/>
      <c r="AA575" s="19" t="n"/>
      <c r="AB575" s="19" t="n"/>
      <c r="AC575" s="19" t="n"/>
      <c r="AD575" s="21" t="n"/>
      <c r="AE575" s="22">
        <f>IF(N575="","",N575*AD575)</f>
        <v/>
      </c>
      <c r="AF575" s="19" t="n"/>
      <c r="AG575" s="19" t="n"/>
      <c r="AH575" s="19" t="n"/>
      <c r="AI575" s="19" t="n"/>
      <c r="AJ575" s="19" t="n"/>
      <c r="AK575" s="19" t="n"/>
      <c r="AL575" s="18" t="n"/>
      <c r="AM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c r="T576" s="19" t="inlineStr">
        <is>
          <t>Fix</t>
        </is>
      </c>
      <c r="U576" s="22">
        <f>O576*S576</f>
        <v/>
      </c>
      <c r="V576" s="16" t="inlineStr">
        <is>
          <t>nur Abholung</t>
        </is>
      </c>
      <c r="W576" s="16" t="inlineStr">
        <is>
          <t>F-659</t>
        </is>
      </c>
      <c r="X576" s="19" t="inlineStr">
        <is>
          <t>nein</t>
        </is>
      </c>
      <c r="Y576" s="19" t="inlineStr">
        <is>
          <t>verfügbar</t>
        </is>
      </c>
      <c r="Z576" s="19" t="n"/>
      <c r="AA576" s="19" t="n"/>
      <c r="AB576" s="19" t="n"/>
      <c r="AC576" s="19" t="n"/>
      <c r="AD576" s="21" t="n"/>
      <c r="AE576" s="22">
        <f>IF(N576="","",N576*AD576)</f>
        <v/>
      </c>
      <c r="AF576" s="19" t="n"/>
      <c r="AG576" s="19" t="n"/>
      <c r="AH576" s="19" t="n"/>
      <c r="AI576" s="19" t="n"/>
      <c r="AJ576" s="19" t="n"/>
      <c r="AK576" s="19" t="n"/>
      <c r="AL576" s="18" t="n"/>
      <c r="AM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c r="T577" s="19" t="inlineStr">
        <is>
          <t>Fix</t>
        </is>
      </c>
      <c r="U577" s="22">
        <f>O577*S577</f>
        <v/>
      </c>
      <c r="V577" s="16" t="inlineStr">
        <is>
          <t>nur Abholung</t>
        </is>
      </c>
      <c r="W577" s="16" t="inlineStr">
        <is>
          <t>F-660</t>
        </is>
      </c>
      <c r="X577" s="19" t="inlineStr">
        <is>
          <t>nein</t>
        </is>
      </c>
      <c r="Y577" s="19" t="inlineStr">
        <is>
          <t>verfügbar</t>
        </is>
      </c>
      <c r="Z577" s="19" t="n"/>
      <c r="AA577" s="19" t="n"/>
      <c r="AB577" s="19" t="n"/>
      <c r="AC577" s="19" t="n"/>
      <c r="AD577" s="21" t="n"/>
      <c r="AE577" s="22">
        <f>IF(N577="","",N577*AD577)</f>
        <v/>
      </c>
      <c r="AF577" s="19" t="n"/>
      <c r="AG577" s="19" t="n"/>
      <c r="AH577" s="19" t="n"/>
      <c r="AI577" s="19" t="n"/>
      <c r="AJ577" s="19" t="n"/>
      <c r="AK577" s="19" t="n"/>
      <c r="AL577" s="18" t="n"/>
      <c r="AM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c r="T578" s="19" t="inlineStr">
        <is>
          <t>Fix</t>
        </is>
      </c>
      <c r="U578" s="22">
        <f>O578*S578</f>
        <v/>
      </c>
      <c r="V578" s="16" t="inlineStr">
        <is>
          <t>nur Abholung</t>
        </is>
      </c>
      <c r="W578" s="16" t="inlineStr">
        <is>
          <t>F-691</t>
        </is>
      </c>
      <c r="X578" s="19" t="inlineStr">
        <is>
          <t>nein</t>
        </is>
      </c>
      <c r="Y578" s="19" t="inlineStr">
        <is>
          <t>verfügbar</t>
        </is>
      </c>
      <c r="Z578" s="19" t="n"/>
      <c r="AA578" s="19" t="n"/>
      <c r="AB578" s="19" t="n"/>
      <c r="AC578" s="19" t="n"/>
      <c r="AD578" s="21" t="n"/>
      <c r="AE578" s="22">
        <f>IF(N578="","",N578*AD578)</f>
        <v/>
      </c>
      <c r="AF578" s="19" t="n"/>
      <c r="AG578" s="19" t="n"/>
      <c r="AH578" s="19" t="n"/>
      <c r="AI578" s="19" t="n"/>
      <c r="AJ578" s="19" t="n"/>
      <c r="AK578" s="19" t="n"/>
      <c r="AL578" s="18" t="inlineStr">
        <is>
          <t>Preis je Stück, zwei vorhanden.</t>
        </is>
      </c>
      <c r="AM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c r="T579" s="19" t="inlineStr">
        <is>
          <t>Fix</t>
        </is>
      </c>
      <c r="U579" s="22">
        <f>O579*S579</f>
        <v/>
      </c>
      <c r="V579" s="16" t="inlineStr">
        <is>
          <t>nur Abholung</t>
        </is>
      </c>
      <c r="W579" s="16" t="inlineStr">
        <is>
          <t>F-692</t>
        </is>
      </c>
      <c r="X579" s="19" t="inlineStr">
        <is>
          <t>nein</t>
        </is>
      </c>
      <c r="Y579" s="19" t="inlineStr">
        <is>
          <t>verfügbar</t>
        </is>
      </c>
      <c r="Z579" s="19" t="n"/>
      <c r="AA579" s="19" t="n"/>
      <c r="AB579" s="19" t="n"/>
      <c r="AC579" s="19" t="n"/>
      <c r="AD579" s="21" t="n"/>
      <c r="AE579" s="22">
        <f>IF(N579="","",N579*AD579)</f>
        <v/>
      </c>
      <c r="AF579" s="19" t="n"/>
      <c r="AG579" s="19" t="n"/>
      <c r="AH579" s="19" t="n"/>
      <c r="AI579" s="19" t="n"/>
      <c r="AJ579" s="19" t="n"/>
      <c r="AK579" s="19" t="n"/>
      <c r="AL579" s="18" t="n"/>
      <c r="AM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c r="T580" s="19" t="inlineStr">
        <is>
          <t>Fix</t>
        </is>
      </c>
      <c r="U580" s="22">
        <f>O580*S580</f>
        <v/>
      </c>
      <c r="V580" s="16" t="inlineStr">
        <is>
          <t>nur Abholung</t>
        </is>
      </c>
      <c r="W580" s="16" t="inlineStr">
        <is>
          <t>F-693</t>
        </is>
      </c>
      <c r="X580" s="19" t="inlineStr">
        <is>
          <t>nein</t>
        </is>
      </c>
      <c r="Y580" s="19" t="inlineStr">
        <is>
          <t>verfügbar</t>
        </is>
      </c>
      <c r="Z580" s="19" t="n"/>
      <c r="AA580" s="19" t="n"/>
      <c r="AB580" s="19" t="n"/>
      <c r="AC580" s="19" t="n"/>
      <c r="AD580" s="21" t="n"/>
      <c r="AE580" s="22">
        <f>IF(N580="","",N580*AD580)</f>
        <v/>
      </c>
      <c r="AF580" s="19" t="n"/>
      <c r="AG580" s="19" t="n"/>
      <c r="AH580" s="19" t="n"/>
      <c r="AI580" s="19" t="n"/>
      <c r="AJ580" s="19" t="n"/>
      <c r="AK580" s="19" t="n"/>
      <c r="AL580" s="18" t="inlineStr">
        <is>
          <t>Preis je Stück, zwei vorhanden.</t>
        </is>
      </c>
      <c r="AM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c r="T581" s="19" t="inlineStr">
        <is>
          <t>Fix</t>
        </is>
      </c>
      <c r="U581" s="22">
        <f>O581*S581</f>
        <v/>
      </c>
      <c r="V581" s="16" t="inlineStr">
        <is>
          <t>nur Abholung</t>
        </is>
      </c>
      <c r="W581" s="16" t="inlineStr">
        <is>
          <t>F-694</t>
        </is>
      </c>
      <c r="X581" s="19" t="inlineStr">
        <is>
          <t>nein</t>
        </is>
      </c>
      <c r="Y581" s="19" t="inlineStr">
        <is>
          <t>verfügbar</t>
        </is>
      </c>
      <c r="Z581" s="19" t="n"/>
      <c r="AA581" s="19" t="n"/>
      <c r="AB581" s="19" t="n"/>
      <c r="AC581" s="19" t="n"/>
      <c r="AD581" s="21" t="n"/>
      <c r="AE581" s="22">
        <f>IF(N581="","",N581*AD581)</f>
        <v/>
      </c>
      <c r="AF581" s="19" t="n"/>
      <c r="AG581" s="19" t="n"/>
      <c r="AH581" s="19" t="n"/>
      <c r="AI581" s="19" t="n"/>
      <c r="AJ581" s="19" t="n"/>
      <c r="AK581" s="19" t="n"/>
      <c r="AL581" s="18" t="n"/>
      <c r="AM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c r="T582" s="19" t="inlineStr">
        <is>
          <t>Fix</t>
        </is>
      </c>
      <c r="U582" s="22">
        <f>O582*S582</f>
        <v/>
      </c>
      <c r="V582" s="16" t="inlineStr">
        <is>
          <t>nur Abholung</t>
        </is>
      </c>
      <c r="W582" s="16" t="inlineStr">
        <is>
          <t>F-682</t>
        </is>
      </c>
      <c r="X582" s="19" t="inlineStr">
        <is>
          <t>nein</t>
        </is>
      </c>
      <c r="Y582" s="19" t="inlineStr">
        <is>
          <t>verfügbar</t>
        </is>
      </c>
      <c r="Z582" s="19" t="n"/>
      <c r="AA582" s="19" t="n"/>
      <c r="AB582" s="19" t="n"/>
      <c r="AC582" s="19" t="n"/>
      <c r="AD582" s="21" t="n"/>
      <c r="AE582" s="22">
        <f>IF(N582="","",N582*AD582)</f>
        <v/>
      </c>
      <c r="AF582" s="19" t="n"/>
      <c r="AG582" s="19" t="n"/>
      <c r="AH582" s="19" t="n"/>
      <c r="AI582" s="19" t="n"/>
      <c r="AJ582" s="19" t="n"/>
      <c r="AK582" s="19" t="n"/>
      <c r="AL582" s="18" t="n"/>
      <c r="AM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c r="T583" s="19" t="inlineStr">
        <is>
          <t>Fix</t>
        </is>
      </c>
      <c r="U583" s="22">
        <f>O583*S583</f>
        <v/>
      </c>
      <c r="V583" s="16" t="inlineStr">
        <is>
          <t>nur Abholung</t>
        </is>
      </c>
      <c r="W583" s="16" t="inlineStr">
        <is>
          <t>F-683</t>
        </is>
      </c>
      <c r="X583" s="19" t="inlineStr">
        <is>
          <t>nein</t>
        </is>
      </c>
      <c r="Y583" s="19" t="inlineStr">
        <is>
          <t>verfügbar</t>
        </is>
      </c>
      <c r="Z583" s="19" t="n"/>
      <c r="AA583" s="19" t="n"/>
      <c r="AB583" s="19" t="n"/>
      <c r="AC583" s="19" t="n"/>
      <c r="AD583" s="21" t="n"/>
      <c r="AE583" s="22">
        <f>IF(N583="","",N583*AD583)</f>
        <v/>
      </c>
      <c r="AF583" s="19" t="n"/>
      <c r="AG583" s="19" t="n"/>
      <c r="AH583" s="19" t="n"/>
      <c r="AI583" s="19" t="n"/>
      <c r="AJ583" s="19" t="n"/>
      <c r="AK583" s="19" t="n"/>
      <c r="AL583" s="18" t="n"/>
      <c r="AM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c r="T584" s="19" t="inlineStr">
        <is>
          <t>Fix</t>
        </is>
      </c>
      <c r="U584" s="22">
        <f>O584*S584</f>
        <v/>
      </c>
      <c r="V584" s="16" t="inlineStr">
        <is>
          <t>nur Abholung</t>
        </is>
      </c>
      <c r="W584" s="16" t="inlineStr">
        <is>
          <t>F-684</t>
        </is>
      </c>
      <c r="X584" s="19" t="inlineStr">
        <is>
          <t>nein</t>
        </is>
      </c>
      <c r="Y584" s="19" t="inlineStr">
        <is>
          <t>verfügbar</t>
        </is>
      </c>
      <c r="Z584" s="19" t="n"/>
      <c r="AA584" s="19" t="n"/>
      <c r="AB584" s="19" t="n"/>
      <c r="AC584" s="19" t="n"/>
      <c r="AD584" s="21" t="n"/>
      <c r="AE584" s="22">
        <f>IF(N584="","",N584*AD584)</f>
        <v/>
      </c>
      <c r="AF584" s="19" t="n"/>
      <c r="AG584" s="19" t="n"/>
      <c r="AH584" s="19" t="n"/>
      <c r="AI584" s="19" t="n"/>
      <c r="AJ584" s="19" t="n"/>
      <c r="AK584" s="19" t="n"/>
      <c r="AL584" s="18" t="n"/>
      <c r="AM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c r="T585" s="19" t="inlineStr">
        <is>
          <t>Fix</t>
        </is>
      </c>
      <c r="U585" s="22">
        <f>O585*S585</f>
        <v/>
      </c>
      <c r="V585" s="16" t="inlineStr">
        <is>
          <t>nur Abholung</t>
        </is>
      </c>
      <c r="W585" s="16" t="inlineStr">
        <is>
          <t>F-685</t>
        </is>
      </c>
      <c r="X585" s="19" t="inlineStr">
        <is>
          <t>nein</t>
        </is>
      </c>
      <c r="Y585" s="19" t="inlineStr">
        <is>
          <t>verfügbar</t>
        </is>
      </c>
      <c r="Z585" s="19" t="n"/>
      <c r="AA585" s="19" t="n"/>
      <c r="AB585" s="19" t="n"/>
      <c r="AC585" s="19" t="n"/>
      <c r="AD585" s="21" t="n"/>
      <c r="AE585" s="22">
        <f>IF(N585="","",N585*AD585)</f>
        <v/>
      </c>
      <c r="AF585" s="19" t="n"/>
      <c r="AG585" s="19" t="n"/>
      <c r="AH585" s="19" t="n"/>
      <c r="AI585" s="19" t="n"/>
      <c r="AJ585" s="19" t="n"/>
      <c r="AK585" s="19" t="n"/>
      <c r="AL585" s="18" t="n"/>
      <c r="AM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c r="T586" s="19" t="inlineStr">
        <is>
          <t>Fix</t>
        </is>
      </c>
      <c r="U586" s="22">
        <f>O586*S586</f>
        <v/>
      </c>
      <c r="V586" s="16" t="inlineStr">
        <is>
          <t>nur Abholung</t>
        </is>
      </c>
      <c r="W586" s="16" t="inlineStr">
        <is>
          <t>F-686</t>
        </is>
      </c>
      <c r="X586" s="19" t="inlineStr">
        <is>
          <t>nein</t>
        </is>
      </c>
      <c r="Y586" s="19" t="inlineStr">
        <is>
          <t>verfügbar</t>
        </is>
      </c>
      <c r="Z586" s="19" t="n"/>
      <c r="AA586" s="19" t="n"/>
      <c r="AB586" s="19" t="n"/>
      <c r="AC586" s="19" t="n"/>
      <c r="AD586" s="21" t="n"/>
      <c r="AE586" s="22">
        <f>IF(N586="","",N586*AD586)</f>
        <v/>
      </c>
      <c r="AF586" s="19" t="n"/>
      <c r="AG586" s="19" t="n"/>
      <c r="AH586" s="19" t="n"/>
      <c r="AI586" s="19" t="n"/>
      <c r="AJ586" s="19" t="n"/>
      <c r="AK586" s="19" t="n"/>
      <c r="AL586" s="18" t="n"/>
      <c r="AM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c r="T587" s="19" t="inlineStr">
        <is>
          <t>Fix</t>
        </is>
      </c>
      <c r="U587" s="22">
        <f>O587*S587</f>
        <v/>
      </c>
      <c r="V587" s="16" t="inlineStr">
        <is>
          <t>nur Abholung</t>
        </is>
      </c>
      <c r="W587" s="16" t="inlineStr">
        <is>
          <t>F-687</t>
        </is>
      </c>
      <c r="X587" s="19" t="inlineStr">
        <is>
          <t>nein</t>
        </is>
      </c>
      <c r="Y587" s="19" t="inlineStr">
        <is>
          <t>verfügbar</t>
        </is>
      </c>
      <c r="Z587" s="19" t="n"/>
      <c r="AA587" s="19" t="n"/>
      <c r="AB587" s="19" t="n"/>
      <c r="AC587" s="19" t="n"/>
      <c r="AD587" s="21" t="n"/>
      <c r="AE587" s="22">
        <f>IF(N587="","",N587*AD587)</f>
        <v/>
      </c>
      <c r="AF587" s="19" t="n"/>
      <c r="AG587" s="19" t="n"/>
      <c r="AH587" s="19" t="n"/>
      <c r="AI587" s="19" t="n"/>
      <c r="AJ587" s="19" t="n"/>
      <c r="AK587" s="19" t="n"/>
      <c r="AL587" s="18" t="n"/>
      <c r="AM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c r="T588" s="19" t="inlineStr">
        <is>
          <t>Fix</t>
        </is>
      </c>
      <c r="U588" s="22">
        <f>O588*S588</f>
        <v/>
      </c>
      <c r="V588" s="16" t="inlineStr">
        <is>
          <t>nur Abholung</t>
        </is>
      </c>
      <c r="W588" s="16" t="inlineStr">
        <is>
          <t>F-688</t>
        </is>
      </c>
      <c r="X588" s="19" t="inlineStr">
        <is>
          <t>nein</t>
        </is>
      </c>
      <c r="Y588" s="19" t="inlineStr">
        <is>
          <t>verfügbar</t>
        </is>
      </c>
      <c r="Z588" s="19" t="n"/>
      <c r="AA588" s="19" t="n"/>
      <c r="AB588" s="19" t="n"/>
      <c r="AC588" s="19" t="n"/>
      <c r="AD588" s="21" t="n"/>
      <c r="AE588" s="22">
        <f>IF(N588="","",N588*AD588)</f>
        <v/>
      </c>
      <c r="AF588" s="19" t="n"/>
      <c r="AG588" s="19" t="n"/>
      <c r="AH588" s="19" t="n"/>
      <c r="AI588" s="19" t="n"/>
      <c r="AJ588" s="19" t="n"/>
      <c r="AK588" s="19" t="n"/>
      <c r="AL588" s="18" t="n"/>
      <c r="AM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c r="T589" s="19" t="inlineStr">
        <is>
          <t>Fix</t>
        </is>
      </c>
      <c r="U589" s="22">
        <f>O589*S589</f>
        <v/>
      </c>
      <c r="V589" s="16" t="inlineStr">
        <is>
          <t>nur Abholung</t>
        </is>
      </c>
      <c r="W589" s="16" t="inlineStr">
        <is>
          <t>F-689</t>
        </is>
      </c>
      <c r="X589" s="19" t="inlineStr">
        <is>
          <t>nein</t>
        </is>
      </c>
      <c r="Y589" s="19" t="inlineStr">
        <is>
          <t>verfügbar</t>
        </is>
      </c>
      <c r="Z589" s="19" t="n"/>
      <c r="AA589" s="19" t="n"/>
      <c r="AB589" s="19" t="n"/>
      <c r="AC589" s="19" t="n"/>
      <c r="AD589" s="21" t="n"/>
      <c r="AE589" s="22">
        <f>IF(N589="","",N589*AD589)</f>
        <v/>
      </c>
      <c r="AF589" s="19" t="n"/>
      <c r="AG589" s="19" t="n"/>
      <c r="AH589" s="19" t="n"/>
      <c r="AI589" s="19" t="n"/>
      <c r="AJ589" s="19" t="n"/>
      <c r="AK589" s="19" t="n"/>
      <c r="AL589" s="18" t="n"/>
      <c r="AM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c r="T590" s="19" t="inlineStr">
        <is>
          <t>Fix</t>
        </is>
      </c>
      <c r="U590" s="22">
        <f>O590*S590</f>
        <v/>
      </c>
      <c r="V590" s="16" t="inlineStr">
        <is>
          <t>nur Abholung</t>
        </is>
      </c>
      <c r="W590" s="16" t="inlineStr">
        <is>
          <t>F-690</t>
        </is>
      </c>
      <c r="X590" s="19" t="inlineStr">
        <is>
          <t>nein</t>
        </is>
      </c>
      <c r="Y590" s="19" t="inlineStr">
        <is>
          <t>verfügbar</t>
        </is>
      </c>
      <c r="Z590" s="19" t="n"/>
      <c r="AA590" s="19" t="n"/>
      <c r="AB590" s="19" t="n"/>
      <c r="AC590" s="19" t="n"/>
      <c r="AD590" s="21" t="n"/>
      <c r="AE590" s="22">
        <f>IF(N590="","",N590*AD590)</f>
        <v/>
      </c>
      <c r="AF590" s="19" t="n"/>
      <c r="AG590" s="19" t="n"/>
      <c r="AH590" s="19" t="n"/>
      <c r="AI590" s="19" t="n"/>
      <c r="AJ590" s="19" t="n"/>
      <c r="AK590" s="19" t="n"/>
      <c r="AL590" s="18" t="n"/>
      <c r="AM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c r="T591" s="19" t="inlineStr">
        <is>
          <t>Fix</t>
        </is>
      </c>
      <c r="U591" s="22">
        <f>O591*S591</f>
        <v/>
      </c>
      <c r="V591" s="16" t="inlineStr">
        <is>
          <t>nur Abholung</t>
        </is>
      </c>
      <c r="W591" s="16" t="inlineStr">
        <is>
          <t>F-710</t>
        </is>
      </c>
      <c r="X591" s="19" t="inlineStr">
        <is>
          <t>nein</t>
        </is>
      </c>
      <c r="Y591" s="19" t="inlineStr">
        <is>
          <t>verfügbar</t>
        </is>
      </c>
      <c r="Z591" s="19" t="n"/>
      <c r="AA591" s="19" t="n"/>
      <c r="AB591" s="19" t="n"/>
      <c r="AC591" s="19" t="n"/>
      <c r="AD591" s="21" t="n"/>
      <c r="AE591" s="22">
        <f>IF(N591="","",N591*AD591)</f>
        <v/>
      </c>
      <c r="AF591" s="19" t="n"/>
      <c r="AG591" s="19" t="n"/>
      <c r="AH591" s="19" t="n"/>
      <c r="AI591" s="19" t="n"/>
      <c r="AJ591" s="19" t="n"/>
      <c r="AK591" s="19" t="n"/>
      <c r="AL591" s="18" t="n"/>
      <c r="AM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c r="T592" s="19" t="inlineStr">
        <is>
          <t>Fix</t>
        </is>
      </c>
      <c r="U592" s="22">
        <f>O592*S592</f>
        <v/>
      </c>
      <c r="V592" s="16" t="inlineStr">
        <is>
          <t>nur Abholung</t>
        </is>
      </c>
      <c r="W592" s="16" t="inlineStr">
        <is>
          <t>F-711</t>
        </is>
      </c>
      <c r="X592" s="19" t="inlineStr">
        <is>
          <t>nein</t>
        </is>
      </c>
      <c r="Y592" s="19" t="inlineStr">
        <is>
          <t>verfügbar</t>
        </is>
      </c>
      <c r="Z592" s="19" t="n"/>
      <c r="AA592" s="19" t="n"/>
      <c r="AB592" s="19" t="n"/>
      <c r="AC592" s="19" t="n"/>
      <c r="AD592" s="21" t="n"/>
      <c r="AE592" s="22">
        <f>IF(N592="","",N592*AD592)</f>
        <v/>
      </c>
      <c r="AF592" s="19" t="n"/>
      <c r="AG592" s="19" t="n"/>
      <c r="AH592" s="19" t="n"/>
      <c r="AI592" s="19" t="n"/>
      <c r="AJ592" s="19" t="n"/>
      <c r="AK592" s="19" t="n"/>
      <c r="AL592" s="18" t="n"/>
      <c r="AM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c r="T593" s="19" t="inlineStr">
        <is>
          <t>Fix</t>
        </is>
      </c>
      <c r="U593" s="22">
        <f>O593*S593</f>
        <v/>
      </c>
      <c r="V593" s="16" t="inlineStr">
        <is>
          <t>nur Abholung</t>
        </is>
      </c>
      <c r="W593" s="16" t="inlineStr">
        <is>
          <t>F-712</t>
        </is>
      </c>
      <c r="X593" s="19" t="inlineStr">
        <is>
          <t>nein</t>
        </is>
      </c>
      <c r="Y593" s="19" t="inlineStr">
        <is>
          <t>verfügbar</t>
        </is>
      </c>
      <c r="Z593" s="19" t="n"/>
      <c r="AA593" s="19" t="n"/>
      <c r="AB593" s="19" t="n"/>
      <c r="AC593" s="19" t="n"/>
      <c r="AD593" s="21" t="n"/>
      <c r="AE593" s="22">
        <f>IF(N593="","",N593*AD593)</f>
        <v/>
      </c>
      <c r="AF593" s="19" t="n"/>
      <c r="AG593" s="19" t="n"/>
      <c r="AH593" s="19" t="n"/>
      <c r="AI593" s="19" t="n"/>
      <c r="AJ593" s="19" t="n"/>
      <c r="AK593" s="19" t="n"/>
      <c r="AL593" s="18" t="n"/>
      <c r="AM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c r="T594" s="19" t="inlineStr">
        <is>
          <t>Fix</t>
        </is>
      </c>
      <c r="U594" s="22">
        <f>O594*S594</f>
        <v/>
      </c>
      <c r="V594" s="16" t="inlineStr">
        <is>
          <t>nur Abholung</t>
        </is>
      </c>
      <c r="W594" s="16" t="inlineStr">
        <is>
          <t>F-713</t>
        </is>
      </c>
      <c r="X594" s="19" t="inlineStr">
        <is>
          <t>nein</t>
        </is>
      </c>
      <c r="Y594" s="19" t="inlineStr">
        <is>
          <t>verfügbar</t>
        </is>
      </c>
      <c r="Z594" s="19" t="n"/>
      <c r="AA594" s="19" t="n"/>
      <c r="AB594" s="19" t="n"/>
      <c r="AC594" s="19" t="n"/>
      <c r="AD594" s="21" t="n"/>
      <c r="AE594" s="22">
        <f>IF(N594="","",N594*AD594)</f>
        <v/>
      </c>
      <c r="AF594" s="19" t="n"/>
      <c r="AG594" s="19" t="n"/>
      <c r="AH594" s="19" t="n"/>
      <c r="AI594" s="19" t="n"/>
      <c r="AJ594" s="19" t="n"/>
      <c r="AK594" s="19" t="n"/>
      <c r="AL594" s="18" t="n"/>
      <c r="AM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c r="T595" s="19" t="inlineStr">
        <is>
          <t>Fix</t>
        </is>
      </c>
      <c r="U595" s="22">
        <f>O595*S595</f>
        <v/>
      </c>
      <c r="V595" s="16" t="inlineStr">
        <is>
          <t>nur Abholung</t>
        </is>
      </c>
      <c r="W595" s="16" t="inlineStr">
        <is>
          <t>F-714</t>
        </is>
      </c>
      <c r="X595" s="19" t="inlineStr">
        <is>
          <t>nein</t>
        </is>
      </c>
      <c r="Y595" s="19" t="inlineStr">
        <is>
          <t>verfügbar</t>
        </is>
      </c>
      <c r="Z595" s="19" t="n"/>
      <c r="AA595" s="19" t="n"/>
      <c r="AB595" s="19" t="n"/>
      <c r="AC595" s="19" t="n"/>
      <c r="AD595" s="21" t="n"/>
      <c r="AE595" s="22">
        <f>IF(N595="","",N595*AD595)</f>
        <v/>
      </c>
      <c r="AF595" s="19" t="n"/>
      <c r="AG595" s="19" t="n"/>
      <c r="AH595" s="19" t="n"/>
      <c r="AI595" s="19" t="n"/>
      <c r="AJ595" s="19" t="n"/>
      <c r="AK595" s="19" t="n"/>
      <c r="AL595" s="18" t="n"/>
      <c r="AM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c r="T596" s="19" t="inlineStr">
        <is>
          <t>Fix</t>
        </is>
      </c>
      <c r="U596" s="22">
        <f>O596*S596</f>
        <v/>
      </c>
      <c r="V596" s="16" t="inlineStr">
        <is>
          <t>nur Abholung</t>
        </is>
      </c>
      <c r="W596" s="16" t="inlineStr">
        <is>
          <t>F-715</t>
        </is>
      </c>
      <c r="X596" s="19" t="inlineStr">
        <is>
          <t>nein</t>
        </is>
      </c>
      <c r="Y596" s="19" t="inlineStr">
        <is>
          <t>verfügbar</t>
        </is>
      </c>
      <c r="Z596" s="19" t="n"/>
      <c r="AA596" s="19" t="n"/>
      <c r="AB596" s="19" t="n"/>
      <c r="AC596" s="19" t="n"/>
      <c r="AD596" s="21" t="n"/>
      <c r="AE596" s="22">
        <f>IF(N596="","",N596*AD596)</f>
        <v/>
      </c>
      <c r="AF596" s="19" t="n"/>
      <c r="AG596" s="19" t="n"/>
      <c r="AH596" s="19" t="n"/>
      <c r="AI596" s="19" t="n"/>
      <c r="AJ596" s="19" t="n"/>
      <c r="AK596" s="19" t="n"/>
      <c r="AL596" s="18" t="n"/>
      <c r="AM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c r="T597" s="19" t="inlineStr">
        <is>
          <t>Fix</t>
        </is>
      </c>
      <c r="U597" s="22">
        <f>O597*S597</f>
        <v/>
      </c>
      <c r="V597" s="16" t="inlineStr">
        <is>
          <t>nur Abholung</t>
        </is>
      </c>
      <c r="W597" s="16" t="inlineStr">
        <is>
          <t>F-716</t>
        </is>
      </c>
      <c r="X597" s="19" t="inlineStr">
        <is>
          <t>nein</t>
        </is>
      </c>
      <c r="Y597" s="19" t="inlineStr">
        <is>
          <t>verfügbar</t>
        </is>
      </c>
      <c r="Z597" s="19" t="n"/>
      <c r="AA597" s="19" t="n"/>
      <c r="AB597" s="19" t="n"/>
      <c r="AC597" s="19" t="n"/>
      <c r="AD597" s="21" t="n"/>
      <c r="AE597" s="22">
        <f>IF(N597="","",N597*AD597)</f>
        <v/>
      </c>
      <c r="AF597" s="19" t="n"/>
      <c r="AG597" s="19" t="n"/>
      <c r="AH597" s="19" t="n"/>
      <c r="AI597" s="19" t="n"/>
      <c r="AJ597" s="19" t="n"/>
      <c r="AK597" s="19" t="n"/>
      <c r="AL597" s="18" t="n"/>
      <c r="AM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c r="T598" s="19" t="inlineStr">
        <is>
          <t>Fix</t>
        </is>
      </c>
      <c r="U598" s="22">
        <f>O598*S598</f>
        <v/>
      </c>
      <c r="V598" s="16" t="inlineStr">
        <is>
          <t>nur Abholung</t>
        </is>
      </c>
      <c r="W598" s="16" t="inlineStr">
        <is>
          <t>F-729</t>
        </is>
      </c>
      <c r="X598" s="19" t="inlineStr">
        <is>
          <t>nein</t>
        </is>
      </c>
      <c r="Y598" s="19" t="inlineStr">
        <is>
          <t>verfügbar</t>
        </is>
      </c>
      <c r="Z598" s="19" t="n"/>
      <c r="AA598" s="19" t="n"/>
      <c r="AB598" s="19" t="n"/>
      <c r="AC598" s="19" t="n"/>
      <c r="AD598" s="21" t="n"/>
      <c r="AE598" s="22">
        <f>IF(N598="","",N598*AD598)</f>
        <v/>
      </c>
      <c r="AF598" s="19" t="n"/>
      <c r="AG598" s="19" t="n"/>
      <c r="AH598" s="19" t="n"/>
      <c r="AI598" s="19" t="n"/>
      <c r="AJ598" s="19" t="n"/>
      <c r="AK598" s="19" t="n"/>
      <c r="AL598" s="18" t="n"/>
      <c r="AM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c r="T599" s="19" t="inlineStr">
        <is>
          <t>Fix</t>
        </is>
      </c>
      <c r="U599" s="22">
        <f>O599*S599</f>
        <v/>
      </c>
      <c r="V599" s="16" t="inlineStr">
        <is>
          <t>nur Abholung</t>
        </is>
      </c>
      <c r="W599" s="16" t="inlineStr">
        <is>
          <t>F-730</t>
        </is>
      </c>
      <c r="X599" s="19" t="inlineStr">
        <is>
          <t>nein</t>
        </is>
      </c>
      <c r="Y599" s="19" t="inlineStr">
        <is>
          <t>verfügbar</t>
        </is>
      </c>
      <c r="Z599" s="19" t="n"/>
      <c r="AA599" s="19" t="n"/>
      <c r="AB599" s="19" t="n"/>
      <c r="AC599" s="19" t="n"/>
      <c r="AD599" s="21" t="n"/>
      <c r="AE599" s="22">
        <f>IF(N599="","",N599*AD599)</f>
        <v/>
      </c>
      <c r="AF599" s="19" t="n"/>
      <c r="AG599" s="19" t="n"/>
      <c r="AH599" s="19" t="n"/>
      <c r="AI599" s="19" t="n"/>
      <c r="AJ599" s="19" t="n"/>
      <c r="AK599" s="19" t="n"/>
      <c r="AL599" s="18" t="n"/>
      <c r="AM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c r="T600" s="19" t="inlineStr">
        <is>
          <t>Fix</t>
        </is>
      </c>
      <c r="U600" s="22">
        <f>O600*S600</f>
        <v/>
      </c>
      <c r="V600" s="16" t="inlineStr">
        <is>
          <t>nur Abholung</t>
        </is>
      </c>
      <c r="W600" s="16" t="inlineStr">
        <is>
          <t>F-731</t>
        </is>
      </c>
      <c r="X600" s="19" t="inlineStr">
        <is>
          <t>nein</t>
        </is>
      </c>
      <c r="Y600" s="19" t="inlineStr">
        <is>
          <t>verfügbar</t>
        </is>
      </c>
      <c r="Z600" s="19" t="n"/>
      <c r="AA600" s="19" t="n"/>
      <c r="AB600" s="19" t="n"/>
      <c r="AC600" s="19" t="n"/>
      <c r="AD600" s="21" t="n"/>
      <c r="AE600" s="22">
        <f>IF(N600="","",N600*AD600)</f>
        <v/>
      </c>
      <c r="AF600" s="19" t="n"/>
      <c r="AG600" s="19" t="n"/>
      <c r="AH600" s="19" t="n"/>
      <c r="AI600" s="19" t="n"/>
      <c r="AJ600" s="19" t="n"/>
      <c r="AK600" s="19" t="n"/>
      <c r="AL600" s="18" t="n"/>
      <c r="AM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c r="T601" s="19" t="inlineStr">
        <is>
          <t>Fix</t>
        </is>
      </c>
      <c r="U601" s="22">
        <f>O601*S601</f>
        <v/>
      </c>
      <c r="V601" s="16" t="inlineStr">
        <is>
          <t>nur Abholung</t>
        </is>
      </c>
      <c r="W601" s="16" t="inlineStr">
        <is>
          <t>F-732</t>
        </is>
      </c>
      <c r="X601" s="19" t="inlineStr">
        <is>
          <t>nein</t>
        </is>
      </c>
      <c r="Y601" s="19" t="inlineStr">
        <is>
          <t>verfügbar</t>
        </is>
      </c>
      <c r="Z601" s="19" t="n"/>
      <c r="AA601" s="19" t="n"/>
      <c r="AB601" s="19" t="n"/>
      <c r="AC601" s="19" t="n"/>
      <c r="AD601" s="21" t="n"/>
      <c r="AE601" s="22">
        <f>IF(N601="","",N601*AD601)</f>
        <v/>
      </c>
      <c r="AF601" s="19" t="n"/>
      <c r="AG601" s="19" t="n"/>
      <c r="AH601" s="19" t="n"/>
      <c r="AI601" s="19" t="n"/>
      <c r="AJ601" s="19" t="n"/>
      <c r="AK601" s="19" t="n"/>
      <c r="AL601" s="18" t="n"/>
      <c r="AM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c r="T602" s="19" t="inlineStr">
        <is>
          <t>Fix</t>
        </is>
      </c>
      <c r="U602" s="22">
        <f>O602*S602</f>
        <v/>
      </c>
      <c r="V602" s="16" t="inlineStr">
        <is>
          <t>nur Abholung</t>
        </is>
      </c>
      <c r="W602" s="16" t="inlineStr">
        <is>
          <t>F-733</t>
        </is>
      </c>
      <c r="X602" s="19" t="inlineStr">
        <is>
          <t>nein</t>
        </is>
      </c>
      <c r="Y602" s="19" t="inlineStr">
        <is>
          <t>verfügbar</t>
        </is>
      </c>
      <c r="Z602" s="19" t="n"/>
      <c r="AA602" s="19" t="n"/>
      <c r="AB602" s="19" t="n"/>
      <c r="AC602" s="19" t="n"/>
      <c r="AD602" s="21" t="n"/>
      <c r="AE602" s="22">
        <f>IF(N602="","",N602*AD602)</f>
        <v/>
      </c>
      <c r="AF602" s="19" t="n"/>
      <c r="AG602" s="19" t="n"/>
      <c r="AH602" s="19" t="n"/>
      <c r="AI602" s="19" t="n"/>
      <c r="AJ602" s="19" t="n"/>
      <c r="AK602" s="19" t="n"/>
      <c r="AL602" s="18" t="n"/>
      <c r="AM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c r="T603" s="19" t="inlineStr">
        <is>
          <t>Fix</t>
        </is>
      </c>
      <c r="U603" s="22">
        <f>O603*S603</f>
        <v/>
      </c>
      <c r="V603" s="16" t="inlineStr">
        <is>
          <t>nur Abholung</t>
        </is>
      </c>
      <c r="W603" s="16" t="inlineStr">
        <is>
          <t>F-734</t>
        </is>
      </c>
      <c r="X603" s="19" t="inlineStr">
        <is>
          <t>nein</t>
        </is>
      </c>
      <c r="Y603" s="19" t="inlineStr">
        <is>
          <t>verfügbar</t>
        </is>
      </c>
      <c r="Z603" s="19" t="n"/>
      <c r="AA603" s="19" t="n"/>
      <c r="AB603" s="19" t="n"/>
      <c r="AC603" s="19" t="n"/>
      <c r="AD603" s="21" t="n"/>
      <c r="AE603" s="22">
        <f>IF(N603="","",N603*AD603)</f>
        <v/>
      </c>
      <c r="AF603" s="19" t="n"/>
      <c r="AG603" s="19" t="n"/>
      <c r="AH603" s="19" t="n"/>
      <c r="AI603" s="19" t="n"/>
      <c r="AJ603" s="19" t="n"/>
      <c r="AK603" s="19" t="n"/>
      <c r="AL603" s="18" t="n"/>
      <c r="AM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c r="T604" s="19" t="inlineStr">
        <is>
          <t>Fix</t>
        </is>
      </c>
      <c r="U604" s="22">
        <f>O604*S604</f>
        <v/>
      </c>
      <c r="V604" s="16" t="inlineStr">
        <is>
          <t>nur Abholung</t>
        </is>
      </c>
      <c r="W604" s="16" t="inlineStr">
        <is>
          <t>F-741</t>
        </is>
      </c>
      <c r="X604" s="19" t="inlineStr">
        <is>
          <t>nein</t>
        </is>
      </c>
      <c r="Y604" s="19" t="inlineStr">
        <is>
          <t>verfügbar</t>
        </is>
      </c>
      <c r="Z604" s="19" t="n"/>
      <c r="AA604" s="19" t="n"/>
      <c r="AB604" s="19" t="n"/>
      <c r="AC604" s="19" t="n"/>
      <c r="AD604" s="21" t="n"/>
      <c r="AE604" s="22">
        <f>IF(N604="","",N604*AD604)</f>
        <v/>
      </c>
      <c r="AF604" s="19" t="n"/>
      <c r="AG604" s="19" t="n"/>
      <c r="AH604" s="19" t="n"/>
      <c r="AI604" s="19" t="n"/>
      <c r="AJ604" s="19" t="n"/>
      <c r="AK604" s="19" t="n"/>
      <c r="AL604" s="18" t="n"/>
      <c r="AM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c r="T605" s="19" t="inlineStr">
        <is>
          <t>Fix</t>
        </is>
      </c>
      <c r="U605" s="22">
        <f>O605*S605</f>
        <v/>
      </c>
      <c r="V605" s="16" t="inlineStr">
        <is>
          <t>nur Abholung</t>
        </is>
      </c>
      <c r="W605" s="16" t="inlineStr">
        <is>
          <t>F-742</t>
        </is>
      </c>
      <c r="X605" s="19" t="inlineStr">
        <is>
          <t>nein</t>
        </is>
      </c>
      <c r="Y605" s="19" t="inlineStr">
        <is>
          <t>verfügbar</t>
        </is>
      </c>
      <c r="Z605" s="19" t="n"/>
      <c r="AA605" s="19" t="n"/>
      <c r="AB605" s="19" t="n"/>
      <c r="AC605" s="19" t="n"/>
      <c r="AD605" s="21" t="n"/>
      <c r="AE605" s="22">
        <f>IF(N605="","",N605*AD605)</f>
        <v/>
      </c>
      <c r="AF605" s="19" t="n"/>
      <c r="AG605" s="19" t="n"/>
      <c r="AH605" s="19" t="n"/>
      <c r="AI605" s="19" t="n"/>
      <c r="AJ605" s="19" t="n"/>
      <c r="AK605" s="19" t="n"/>
      <c r="AL605" s="18" t="n"/>
      <c r="AM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c r="T606" s="19" t="inlineStr">
        <is>
          <t>Fix</t>
        </is>
      </c>
      <c r="U606" s="22">
        <f>O606*S606</f>
        <v/>
      </c>
      <c r="V606" s="16" t="inlineStr">
        <is>
          <t>nur Abholung</t>
        </is>
      </c>
      <c r="W606" s="16" t="inlineStr">
        <is>
          <t>F-743</t>
        </is>
      </c>
      <c r="X606" s="19" t="inlineStr">
        <is>
          <t>nein</t>
        </is>
      </c>
      <c r="Y606" s="19" t="inlineStr">
        <is>
          <t>verfügbar</t>
        </is>
      </c>
      <c r="Z606" s="19" t="n"/>
      <c r="AA606" s="19" t="n"/>
      <c r="AB606" s="19" t="n"/>
      <c r="AC606" s="19" t="n"/>
      <c r="AD606" s="21" t="n"/>
      <c r="AE606" s="22">
        <f>IF(N606="","",N606*AD606)</f>
        <v/>
      </c>
      <c r="AF606" s="19" t="n"/>
      <c r="AG606" s="19" t="n"/>
      <c r="AH606" s="19" t="n"/>
      <c r="AI606" s="19" t="n"/>
      <c r="AJ606" s="19" t="n"/>
      <c r="AK606" s="19" t="n"/>
      <c r="AL606" s="18" t="n"/>
      <c r="AM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c r="T607" s="19" t="inlineStr">
        <is>
          <t>Fix</t>
        </is>
      </c>
      <c r="U607" s="22">
        <f>O607*S607</f>
        <v/>
      </c>
      <c r="V607" s="16" t="inlineStr">
        <is>
          <t>nur Abholung</t>
        </is>
      </c>
      <c r="W607" s="16" t="n"/>
      <c r="X607" s="19" t="inlineStr">
        <is>
          <t>nein</t>
        </is>
      </c>
      <c r="Y607" s="19" t="inlineStr">
        <is>
          <t>verfügbar</t>
        </is>
      </c>
      <c r="Z607" s="19" t="n"/>
      <c r="AA607" s="19" t="n"/>
      <c r="AB607" s="19" t="n"/>
      <c r="AC607" s="19" t="n"/>
      <c r="AD607" s="21" t="n"/>
      <c r="AE607" s="22">
        <f>IF(N607="","",N607*AD607)</f>
        <v/>
      </c>
      <c r="AF607" s="19" t="n"/>
      <c r="AG607" s="19" t="n"/>
      <c r="AH607" s="19" t="n"/>
      <c r="AI607" s="19" t="n"/>
      <c r="AJ607" s="19" t="n"/>
      <c r="AK607" s="19" t="n"/>
      <c r="AL607" s="18" t="inlineStr">
        <is>
          <t>Bis zu 34 Stück vorhanden.</t>
        </is>
      </c>
      <c r="AM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c r="T608" s="19" t="inlineStr">
        <is>
          <t>Fix</t>
        </is>
      </c>
      <c r="U608" s="22">
        <f>O608*S608</f>
        <v/>
      </c>
      <c r="V608" s="16" t="inlineStr">
        <is>
          <t>nur Abholung</t>
        </is>
      </c>
      <c r="W608" s="16" t="n"/>
      <c r="X608" s="19" t="inlineStr">
        <is>
          <t>nein</t>
        </is>
      </c>
      <c r="Y608" s="19" t="inlineStr">
        <is>
          <t>verfügbar</t>
        </is>
      </c>
      <c r="Z608" s="19" t="n"/>
      <c r="AA608" s="19" t="n"/>
      <c r="AB608" s="19" t="n"/>
      <c r="AC608" s="19" t="n"/>
      <c r="AD608" s="21" t="n"/>
      <c r="AE608" s="22">
        <f>IF(N608="","",N608*AD608)</f>
        <v/>
      </c>
      <c r="AF608" s="19" t="n"/>
      <c r="AG608" s="19" t="n"/>
      <c r="AH608" s="19" t="n"/>
      <c r="AI608" s="19" t="n"/>
      <c r="AJ608" s="19" t="n"/>
      <c r="AK608" s="19" t="n"/>
      <c r="AL608" s="18" t="inlineStr">
        <is>
          <t>Bis zu 31 Stück vorhanden.</t>
        </is>
      </c>
      <c r="AM608" s="23" t="inlineStr">
        <is>
          <t>Neu aus Fotos vom 12.10.2026 (ohne Post-it, zu verschenken).</t>
        </is>
      </c>
    </row>
  </sheetData>
  <sheetProtection selectLockedCells="0" selectUnlockedCells="0" sheet="1" objects="0" insertRows="1" insertHyperlinks="1" autoFilter="0" scenarios="0" formatColumns="0" deleteColumns="1" insertColumns="1" pivotTables="1" deleteRows="1" formatCells="0" formatRows="0" sort="1"/>
  <autoFilter ref="A2:AM608"/>
  <mergeCells count="7">
    <mergeCell ref="AH1:AK1"/>
    <mergeCell ref="S1:U1"/>
    <mergeCell ref="Q1:R1"/>
    <mergeCell ref="A1:P1"/>
    <mergeCell ref="V1:AC1"/>
    <mergeCell ref="AL1:AM1"/>
    <mergeCell ref="AD1:AG1"/>
  </mergeCells>
  <conditionalFormatting sqref="Y3:Y608">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08">
    <cfRule type="cellIs" priority="4" operator="equal" dxfId="3">
      <formula>"A"</formula>
    </cfRule>
  </conditionalFormatting>
  <conditionalFormatting sqref="P3:P608">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COUNTA(Artikelstamm!$B$3:$B$608)</f>
        <v/>
      </c>
    </row>
    <row r="6">
      <c r="A6" s="27" t="inlineStr">
        <is>
          <t>davon verfügbar</t>
        </is>
      </c>
      <c r="B6" s="28">
        <f>COUNTIF(Artikelstamm!$Y$3:$Y$608,"verfügbar")</f>
        <v/>
      </c>
    </row>
    <row r="7">
      <c r="A7" s="27" t="inlineStr">
        <is>
          <t>davon reserviert</t>
        </is>
      </c>
      <c r="B7" s="28">
        <f>COUNTIF(Artikelstamm!$Y$3:$Y$608,"reserviert")</f>
        <v/>
      </c>
    </row>
    <row r="8">
      <c r="A8" s="27" t="inlineStr">
        <is>
          <t>davon teilverkauft</t>
        </is>
      </c>
      <c r="B8" s="28">
        <f>COUNTIF(Artikelstamm!$Y$3:$Y$608,"teilverkauft")</f>
        <v/>
      </c>
    </row>
    <row r="9">
      <c r="A9" s="27" t="inlineStr">
        <is>
          <t>davon verkauft</t>
        </is>
      </c>
      <c r="B9" s="28">
        <f>COUNTIF(Artikelstamm!$Y$3:$Y$608,"verkauft")</f>
        <v/>
      </c>
    </row>
    <row r="10">
      <c r="A10" s="27" t="inlineStr">
        <is>
          <t>Einheiten noch im Bestand</t>
        </is>
      </c>
      <c r="B10" s="28">
        <f>SUM(Artikelstamm!$O$3:$O$608)</f>
        <v/>
      </c>
    </row>
    <row r="11">
      <c r="A11" s="29" t="inlineStr">
        <is>
          <t>Restbestand zu Wunschpreisen</t>
        </is>
      </c>
      <c r="B11" s="30">
        <f>SUM(Artikelstamm!$U$3:$U$608)</f>
        <v/>
      </c>
    </row>
    <row r="12">
      <c r="A12" s="26" t="inlineStr">
        <is>
          <t>Erlöse</t>
        </is>
      </c>
    </row>
    <row r="13">
      <c r="A13" s="27" t="inlineStr">
        <is>
          <t>Verkaufte Einheiten</t>
        </is>
      </c>
      <c r="B13" s="28">
        <f>SUM(Artikelstamm!$N$3:$N$608)</f>
        <v/>
      </c>
    </row>
    <row r="14">
      <c r="A14" s="27" t="inlineStr">
        <is>
          <t>Umsatz</t>
        </is>
      </c>
      <c r="B14" s="31">
        <f>SUMPRODUCT(Artikelstamm!$N$3:$N$608,Artikelstamm!$AD$3:$AD$608)</f>
        <v/>
      </c>
    </row>
    <row r="15">
      <c r="A15" s="27" t="inlineStr">
        <is>
          <t>Umsatzsteuer: keine (steuerfrei, § 4 Nr. 28 UStG)</t>
        </is>
      </c>
      <c r="B15" s="31">
        <f>B14*0.0</f>
        <v/>
      </c>
    </row>
    <row r="16">
      <c r="A16" s="29" t="inlineStr">
        <is>
          <t>Umsatz gesamt</t>
        </is>
      </c>
      <c r="B16" s="30">
        <f>B14+B15</f>
        <v/>
      </c>
    </row>
    <row r="17">
      <c r="A17" s="27" t="inlineStr">
        <is>
          <t>davon bereits bezahlt</t>
        </is>
      </c>
      <c r="B17" s="31">
        <f>SUMPRODUCT((Artikelstamm!$AI$3:$AI$608="bezahlt")*Artikelstamm!$N$3:$N$608*Artikelstamm!$AD$3:$AD$608)</f>
        <v/>
      </c>
    </row>
    <row r="18">
      <c r="A18" s="27" t="inlineStr">
        <is>
          <t>noch offen</t>
        </is>
      </c>
      <c r="B18" s="31">
        <f>B14-B17</f>
        <v/>
      </c>
    </row>
    <row r="20">
      <c r="A20" s="26" t="inlineStr">
        <is>
          <t>To-do</t>
        </is>
      </c>
    </row>
    <row r="21">
      <c r="A21" s="29" t="inlineStr">
        <is>
          <t>Rechnungen noch zu schreiben</t>
        </is>
      </c>
      <c r="B21" s="32">
        <f>COUNTIFS(Artikelstamm!$Y$3:$Y$608,"*verkauft",Artikelstamm!$AH$3:$AH$608,"")</f>
        <v/>
      </c>
    </row>
    <row r="22">
      <c r="A22" s="29" t="inlineStr">
        <is>
          <t>Rechnungen offen (unbezahlt)</t>
        </is>
      </c>
      <c r="B22" s="32">
        <f>COUNTIFS(Artikelstamm!$Y$3:$Y$608,"*verkauft",Artikelstamm!$AI$3:$AI$608,"offen")</f>
        <v/>
      </c>
    </row>
    <row r="23">
      <c r="A23" s="27" t="inlineStr">
        <is>
          <t>Reservierungen ohne Abholtermin</t>
        </is>
      </c>
      <c r="B23" s="28">
        <f>COUNTIFS(Artikelstamm!$Y$3:$Y$608,"reserviert",Artikelstamm!$AK$3:$AK$608,"")</f>
        <v/>
      </c>
    </row>
    <row r="24">
      <c r="A24" s="27" t="inlineStr">
        <is>
          <t>Artikel ohne Preis</t>
        </is>
      </c>
      <c r="B24" s="28">
        <f>COUNTIFS(Artikelstamm!$S$3:$S$608,"")</f>
        <v/>
      </c>
    </row>
    <row r="25">
      <c r="A25" s="27" t="inlineStr">
        <is>
          <t>Artikel ohne Maßangabe</t>
        </is>
      </c>
      <c r="B25" s="28">
        <f>COUNTIFS(Artikelstamm!$L$3:$L$608,"")</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COUNTIF(Artikelstamm!$J$3:$J$608,$A30)</f>
        <v/>
      </c>
      <c r="C30" s="35">
        <f>SUMPRODUCT((Artikelstamm!$J$3:$J$608=$A30)*Artikelstamm!$N$3:$N$608*Artikelstamm!$AD$3:$AD$608)</f>
        <v/>
      </c>
      <c r="D30" s="35">
        <f>SUMIF(Artikelstamm!$J$3:$J$608,$A30,Artikelstamm!$U$3:$U$608)</f>
        <v/>
      </c>
    </row>
    <row r="31">
      <c r="A31" s="27" t="inlineStr">
        <is>
          <t>B</t>
        </is>
      </c>
      <c r="B31" s="34">
        <f>COUNTIF(Artikelstamm!$J$3:$J$608,$A31)</f>
        <v/>
      </c>
      <c r="C31" s="35">
        <f>SUMPRODUCT((Artikelstamm!$J$3:$J$608=$A31)*Artikelstamm!$N$3:$N$608*Artikelstamm!$AD$3:$AD$608)</f>
        <v/>
      </c>
      <c r="D31" s="35">
        <f>SUMIF(Artikelstamm!$J$3:$J$608,$A31,Artikelstamm!$U$3:$U$608)</f>
        <v/>
      </c>
    </row>
    <row r="32">
      <c r="A32" s="27" t="inlineStr">
        <is>
          <t>C</t>
        </is>
      </c>
      <c r="B32" s="34">
        <f>COUNTIF(Artikelstamm!$J$3:$J$608,$A32)</f>
        <v/>
      </c>
      <c r="C32" s="35">
        <f>SUMPRODUCT((Artikelstamm!$J$3:$J$608=$A32)*Artikelstamm!$N$3:$N$608*Artikelstamm!$AD$3:$AD$608)</f>
        <v/>
      </c>
      <c r="D32" s="35">
        <f>SUMIF(Artikelstamm!$J$3:$J$608,$A32,Artikelstamm!$U$3:$U$608)</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COUNTIF(Artikelstamm!$H$3:$H$608,$A37)</f>
        <v/>
      </c>
      <c r="C37" s="35">
        <f>SUMPRODUCT((Artikelstamm!$H$3:$H$608=$A37)*Artikelstamm!$N$3:$N$608*Artikelstamm!$AD$3:$AD$608)</f>
        <v/>
      </c>
      <c r="D37" s="35">
        <f>SUMIF(Artikelstamm!$H$3:$H$608,$A37,Artikelstamm!$U$3:$U$608)</f>
        <v/>
      </c>
    </row>
    <row r="38">
      <c r="A38" s="27" t="inlineStr">
        <is>
          <t>Deko</t>
        </is>
      </c>
      <c r="B38" s="34">
        <f>COUNTIF(Artikelstamm!$H$3:$H$608,$A38)</f>
        <v/>
      </c>
      <c r="C38" s="35">
        <f>SUMPRODUCT((Artikelstamm!$H$3:$H$608=$A38)*Artikelstamm!$N$3:$N$608*Artikelstamm!$AD$3:$AD$608)</f>
        <v/>
      </c>
      <c r="D38" s="35">
        <f>SUMIF(Artikelstamm!$H$3:$H$608,$A38,Artikelstamm!$U$3:$U$608)</f>
        <v/>
      </c>
    </row>
    <row r="39">
      <c r="A39" s="27" t="inlineStr">
        <is>
          <t>Garten</t>
        </is>
      </c>
      <c r="B39" s="34">
        <f>COUNTIF(Artikelstamm!$H$3:$H$608,$A39)</f>
        <v/>
      </c>
      <c r="C39" s="35">
        <f>SUMPRODUCT((Artikelstamm!$H$3:$H$608=$A39)*Artikelstamm!$N$3:$N$608*Artikelstamm!$AD$3:$AD$608)</f>
        <v/>
      </c>
      <c r="D39" s="35">
        <f>SUMIF(Artikelstamm!$H$3:$H$608,$A39,Artikelstamm!$U$3:$U$608)</f>
        <v/>
      </c>
    </row>
    <row r="40">
      <c r="A40" s="27" t="inlineStr">
        <is>
          <t>Kita-Ausstattung</t>
        </is>
      </c>
      <c r="B40" s="34">
        <f>COUNTIF(Artikelstamm!$H$3:$H$608,$A40)</f>
        <v/>
      </c>
      <c r="C40" s="35">
        <f>SUMPRODUCT((Artikelstamm!$H$3:$H$608=$A40)*Artikelstamm!$N$3:$N$608*Artikelstamm!$AD$3:$AD$608)</f>
        <v/>
      </c>
      <c r="D40" s="35">
        <f>SUMIF(Artikelstamm!$H$3:$H$608,$A40,Artikelstamm!$U$3:$U$608)</f>
        <v/>
      </c>
    </row>
    <row r="41">
      <c r="A41" s="27" t="inlineStr">
        <is>
          <t>Kunst</t>
        </is>
      </c>
      <c r="B41" s="34">
        <f>COUNTIF(Artikelstamm!$H$3:$H$608,$A41)</f>
        <v/>
      </c>
      <c r="C41" s="35">
        <f>SUMPRODUCT((Artikelstamm!$H$3:$H$608=$A41)*Artikelstamm!$N$3:$N$608*Artikelstamm!$AD$3:$AD$608)</f>
        <v/>
      </c>
      <c r="D41" s="35">
        <f>SUMIF(Artikelstamm!$H$3:$H$608,$A41,Artikelstamm!$U$3:$U$608)</f>
        <v/>
      </c>
    </row>
    <row r="42">
      <c r="A42" s="27" t="inlineStr">
        <is>
          <t>Küchentechnik</t>
        </is>
      </c>
      <c r="B42" s="34">
        <f>COUNTIF(Artikelstamm!$H$3:$H$608,$A42)</f>
        <v/>
      </c>
      <c r="C42" s="35">
        <f>SUMPRODUCT((Artikelstamm!$H$3:$H$608=$A42)*Artikelstamm!$N$3:$N$608*Artikelstamm!$AD$3:$AD$608)</f>
        <v/>
      </c>
      <c r="D42" s="35">
        <f>SUMIF(Artikelstamm!$H$3:$H$608,$A42,Artikelstamm!$U$3:$U$608)</f>
        <v/>
      </c>
    </row>
    <row r="43">
      <c r="A43" s="27" t="inlineStr">
        <is>
          <t>Leuchten</t>
        </is>
      </c>
      <c r="B43" s="34">
        <f>COUNTIF(Artikelstamm!$H$3:$H$608,$A43)</f>
        <v/>
      </c>
      <c r="C43" s="35">
        <f>SUMPRODUCT((Artikelstamm!$H$3:$H$608=$A43)*Artikelstamm!$N$3:$N$608*Artikelstamm!$AD$3:$AD$608)</f>
        <v/>
      </c>
      <c r="D43" s="35">
        <f>SUMIF(Artikelstamm!$H$3:$H$608,$A43,Artikelstamm!$U$3:$U$608)</f>
        <v/>
      </c>
    </row>
    <row r="44">
      <c r="A44" s="27" t="inlineStr">
        <is>
          <t>Möbel</t>
        </is>
      </c>
      <c r="B44" s="34">
        <f>COUNTIF(Artikelstamm!$H$3:$H$608,$A44)</f>
        <v/>
      </c>
      <c r="C44" s="35">
        <f>SUMPRODUCT((Artikelstamm!$H$3:$H$608=$A44)*Artikelstamm!$N$3:$N$608*Artikelstamm!$AD$3:$AD$608)</f>
        <v/>
      </c>
      <c r="D44" s="35">
        <f>SUMIF(Artikelstamm!$H$3:$H$608,$A44,Artikelstamm!$U$3:$U$608)</f>
        <v/>
      </c>
    </row>
    <row r="45">
      <c r="A45" s="27" t="inlineStr">
        <is>
          <t>Pflanzen</t>
        </is>
      </c>
      <c r="B45" s="34">
        <f>COUNTIF(Artikelstamm!$H$3:$H$608,$A45)</f>
        <v/>
      </c>
      <c r="C45" s="35">
        <f>SUMPRODUCT((Artikelstamm!$H$3:$H$608=$A45)*Artikelstamm!$N$3:$N$608*Artikelstamm!$AD$3:$AD$608)</f>
        <v/>
      </c>
      <c r="D45" s="35">
        <f>SUMIF(Artikelstamm!$H$3:$H$608,$A45,Artikelstamm!$U$3:$U$608)</f>
        <v/>
      </c>
    </row>
    <row r="46">
      <c r="A46" s="27" t="inlineStr">
        <is>
          <t>Sonstiges</t>
        </is>
      </c>
      <c r="B46" s="34">
        <f>COUNTIF(Artikelstamm!$H$3:$H$608,$A46)</f>
        <v/>
      </c>
      <c r="C46" s="35">
        <f>SUMPRODUCT((Artikelstamm!$H$3:$H$608=$A46)*Artikelstamm!$N$3:$N$608*Artikelstamm!$AD$3:$AD$608)</f>
        <v/>
      </c>
      <c r="D46" s="35">
        <f>SUMIF(Artikelstamm!$H$3:$H$608,$A46,Artikelstamm!$U$3:$U$608)</f>
        <v/>
      </c>
    </row>
    <row r="47">
      <c r="A47" s="27" t="inlineStr">
        <is>
          <t>Spielzeug</t>
        </is>
      </c>
      <c r="B47" s="34">
        <f>COUNTIF(Artikelstamm!$H$3:$H$608,$A47)</f>
        <v/>
      </c>
      <c r="C47" s="35">
        <f>SUMPRODUCT((Artikelstamm!$H$3:$H$608=$A47)*Artikelstamm!$N$3:$N$608*Artikelstamm!$AD$3:$AD$608)</f>
        <v/>
      </c>
      <c r="D47" s="35">
        <f>SUMIF(Artikelstamm!$H$3:$H$608,$A47,Artikelstamm!$U$3:$U$608)</f>
        <v/>
      </c>
    </row>
    <row r="48">
      <c r="A48" s="27" t="inlineStr">
        <is>
          <t>Technik</t>
        </is>
      </c>
      <c r="B48" s="34">
        <f>COUNTIF(Artikelstamm!$H$3:$H$608,$A48)</f>
        <v/>
      </c>
      <c r="C48" s="35">
        <f>SUMPRODUCT((Artikelstamm!$H$3:$H$608=$A48)*Artikelstamm!$N$3:$N$608*Artikelstamm!$AD$3:$AD$608)</f>
        <v/>
      </c>
      <c r="D48" s="35">
        <f>SUMIF(Artikelstamm!$H$3:$H$608,$A48,Artikelstamm!$U$3:$U$608)</f>
        <v/>
      </c>
    </row>
    <row r="49">
      <c r="A49" s="27" t="inlineStr">
        <is>
          <t>Textilien</t>
        </is>
      </c>
      <c r="B49" s="34">
        <f>COUNTIF(Artikelstamm!$H$3:$H$608,$A49)</f>
        <v/>
      </c>
      <c r="C49" s="35">
        <f>SUMPRODUCT((Artikelstamm!$H$3:$H$608=$A49)*Artikelstamm!$N$3:$N$608*Artikelstamm!$AD$3:$AD$608)</f>
        <v/>
      </c>
      <c r="D49" s="35">
        <f>SUMIF(Artikelstamm!$H$3:$H$608,$A49,Artikelstamm!$U$3:$U$608)</f>
        <v/>
      </c>
    </row>
    <row r="50">
      <c r="A50" s="27" t="inlineStr">
        <is>
          <t>Uhren</t>
        </is>
      </c>
      <c r="B50" s="34">
        <f>COUNTIF(Artikelstamm!$H$3:$H$608,$A50)</f>
        <v/>
      </c>
      <c r="C50" s="35">
        <f>SUMPRODUCT((Artikelstamm!$H$3:$H$608=$A50)*Artikelstamm!$N$3:$N$608*Artikelstamm!$AD$3:$AD$608)</f>
        <v/>
      </c>
      <c r="D50" s="35">
        <f>SUMIF(Artikelstamm!$H$3:$H$608,$A50,Artikelstamm!$U$3:$U$608)</f>
        <v/>
      </c>
    </row>
    <row r="51">
      <c r="A51" s="27" t="inlineStr">
        <is>
          <t>Verbrauchsmaterial</t>
        </is>
      </c>
      <c r="B51" s="34">
        <f>COUNTIF(Artikelstamm!$H$3:$H$608,$A51)</f>
        <v/>
      </c>
      <c r="C51" s="35">
        <f>SUMPRODUCT((Artikelstamm!$H$3:$H$608=$A51)*Artikelstamm!$N$3:$N$608*Artikelstamm!$AD$3:$AD$608)</f>
        <v/>
      </c>
      <c r="D51" s="35">
        <f>SUMIF(Artikelstamm!$H$3:$H$608,$A51,Artikelstamm!$U$3:$U$608)</f>
        <v/>
      </c>
    </row>
    <row r="52">
      <c r="A52" s="27" t="inlineStr">
        <is>
          <t>zu verschenken</t>
        </is>
      </c>
      <c r="B52" s="34">
        <f>COUNTIF(Artikelstamm!$H$3:$H$608,$A52)</f>
        <v/>
      </c>
      <c r="C52" s="35">
        <f>SUMPRODUCT((Artikelstamm!$H$3:$H$608=$A52)*Artikelstamm!$N$3:$N$608*Artikelstamm!$AD$3:$AD$608)</f>
        <v/>
      </c>
      <c r="D52" s="35">
        <f>SUMIF(Artikelstamm!$H$3:$H$608,$A52,Artikelstamm!$U$3:$U$608)</f>
        <v/>
      </c>
    </row>
    <row r="53">
      <c r="A53" s="29" t="inlineStr">
        <is>
          <t>Summe</t>
        </is>
      </c>
      <c r="B53" s="36">
        <f>SUM(B37:B52)</f>
        <v/>
      </c>
      <c r="C53" s="37">
        <f>SUM(C37:C52)</f>
        <v/>
      </c>
      <c r="D53" s="37">
        <f>SUM(D37:D52)</f>
        <v/>
      </c>
    </row>
    <row r="55">
      <c r="A55" s="26" t="inlineStr">
        <is>
          <t>Nach Raum</t>
        </is>
      </c>
    </row>
    <row r="56">
      <c r="A56" s="33" t="inlineStr">
        <is>
          <t>Raum</t>
        </is>
      </c>
      <c r="B56" s="33" t="inlineStr">
        <is>
          <t>Positionen</t>
        </is>
      </c>
      <c r="C56" s="33" t="inlineStr">
        <is>
          <t>Umsatz netto</t>
        </is>
      </c>
      <c r="D56" s="33" t="inlineStr">
        <is>
          <t>Restwert netto</t>
        </is>
      </c>
    </row>
    <row r="57">
      <c r="A57" s="27" t="inlineStr">
        <is>
          <t>Abstellraum</t>
        </is>
      </c>
      <c r="B57" s="34">
        <f>COUNTIF(Artikelstamm!$D$3:$D$608,$A57)</f>
        <v/>
      </c>
      <c r="C57" s="35">
        <f>SUMPRODUCT((Artikelstamm!$D$3:$D$608=$A57)*Artikelstamm!$N$3:$N$608*Artikelstamm!$AD$3:$AD$608)</f>
        <v/>
      </c>
      <c r="D57" s="35">
        <f>SUMIF(Artikelstamm!$D$3:$D$608,$A57,Artikelstamm!$U$3:$U$608)</f>
        <v/>
      </c>
    </row>
    <row r="58">
      <c r="A58" s="27" t="inlineStr">
        <is>
          <t>Atelier</t>
        </is>
      </c>
      <c r="B58" s="34">
        <f>COUNTIF(Artikelstamm!$D$3:$D$608,$A58)</f>
        <v/>
      </c>
      <c r="C58" s="35">
        <f>SUMPRODUCT((Artikelstamm!$D$3:$D$608=$A58)*Artikelstamm!$N$3:$N$608*Artikelstamm!$AD$3:$AD$608)</f>
        <v/>
      </c>
      <c r="D58" s="35">
        <f>SUMIF(Artikelstamm!$D$3:$D$608,$A58,Artikelstamm!$U$3:$U$608)</f>
        <v/>
      </c>
    </row>
    <row r="59">
      <c r="A59" s="27" t="inlineStr">
        <is>
          <t>Büro</t>
        </is>
      </c>
      <c r="B59" s="34">
        <f>COUNTIF(Artikelstamm!$D$3:$D$608,$A59)</f>
        <v/>
      </c>
      <c r="C59" s="35">
        <f>SUMPRODUCT((Artikelstamm!$D$3:$D$608=$A59)*Artikelstamm!$N$3:$N$608*Artikelstamm!$AD$3:$AD$608)</f>
        <v/>
      </c>
      <c r="D59" s="35">
        <f>SUMIF(Artikelstamm!$D$3:$D$608,$A59,Artikelstamm!$U$3:$U$608)</f>
        <v/>
      </c>
    </row>
    <row r="60">
      <c r="A60" s="27" t="inlineStr">
        <is>
          <t>Büro und Besprechung</t>
        </is>
      </c>
      <c r="B60" s="34">
        <f>COUNTIF(Artikelstamm!$D$3:$D$608,$A60)</f>
        <v/>
      </c>
      <c r="C60" s="35">
        <f>SUMPRODUCT((Artikelstamm!$D$3:$D$608=$A60)*Artikelstamm!$N$3:$N$608*Artikelstamm!$AD$3:$AD$608)</f>
        <v/>
      </c>
      <c r="D60" s="35">
        <f>SUMIF(Artikelstamm!$D$3:$D$608,$A60,Artikelstamm!$U$3:$U$608)</f>
        <v/>
      </c>
    </row>
    <row r="61">
      <c r="A61" s="27" t="inlineStr">
        <is>
          <t>Dachterrasse</t>
        </is>
      </c>
      <c r="B61" s="34">
        <f>COUNTIF(Artikelstamm!$D$3:$D$608,$A61)</f>
        <v/>
      </c>
      <c r="C61" s="35">
        <f>SUMPRODUCT((Artikelstamm!$D$3:$D$608=$A61)*Artikelstamm!$N$3:$N$608*Artikelstamm!$AD$3:$AD$608)</f>
        <v/>
      </c>
      <c r="D61" s="35">
        <f>SUMIF(Artikelstamm!$D$3:$D$608,$A61,Artikelstamm!$U$3:$U$608)</f>
        <v/>
      </c>
    </row>
    <row r="62">
      <c r="A62" s="27" t="inlineStr">
        <is>
          <t>Eingang und Elternlounge</t>
        </is>
      </c>
      <c r="B62" s="34">
        <f>COUNTIF(Artikelstamm!$D$3:$D$608,$A62)</f>
        <v/>
      </c>
      <c r="C62" s="35">
        <f>SUMPRODUCT((Artikelstamm!$D$3:$D$608=$A62)*Artikelstamm!$N$3:$N$608*Artikelstamm!$AD$3:$AD$608)</f>
        <v/>
      </c>
      <c r="D62" s="35">
        <f>SUMIF(Artikelstamm!$D$3:$D$608,$A62,Artikelstamm!$U$3:$U$608)</f>
        <v/>
      </c>
    </row>
    <row r="63">
      <c r="A63" s="27" t="inlineStr">
        <is>
          <t>Flur</t>
        </is>
      </c>
      <c r="B63" s="34">
        <f>COUNTIF(Artikelstamm!$D$3:$D$608,$A63)</f>
        <v/>
      </c>
      <c r="C63" s="35">
        <f>SUMPRODUCT((Artikelstamm!$D$3:$D$608=$A63)*Artikelstamm!$N$3:$N$608*Artikelstamm!$AD$3:$AD$608)</f>
        <v/>
      </c>
      <c r="D63" s="35">
        <f>SUMIF(Artikelstamm!$D$3:$D$608,$A63,Artikelstamm!$U$3:$U$608)</f>
        <v/>
      </c>
    </row>
    <row r="64">
      <c r="A64" s="27" t="inlineStr">
        <is>
          <t>Galerie</t>
        </is>
      </c>
      <c r="B64" s="34">
        <f>COUNTIF(Artikelstamm!$D$3:$D$608,$A64)</f>
        <v/>
      </c>
      <c r="C64" s="35">
        <f>SUMPRODUCT((Artikelstamm!$D$3:$D$608=$A64)*Artikelstamm!$N$3:$N$608*Artikelstamm!$AD$3:$AD$608)</f>
        <v/>
      </c>
      <c r="D64" s="35">
        <f>SUMIF(Artikelstamm!$D$3:$D$608,$A64,Artikelstamm!$U$3:$U$608)</f>
        <v/>
      </c>
    </row>
    <row r="65">
      <c r="A65" s="27" t="inlineStr">
        <is>
          <t>Garderobenflur</t>
        </is>
      </c>
      <c r="B65" s="34">
        <f>COUNTIF(Artikelstamm!$D$3:$D$608,$A65)</f>
        <v/>
      </c>
      <c r="C65" s="35">
        <f>SUMPRODUCT((Artikelstamm!$D$3:$D$608=$A65)*Artikelstamm!$N$3:$N$608*Artikelstamm!$AD$3:$AD$608)</f>
        <v/>
      </c>
      <c r="D65" s="35">
        <f>SUMIF(Artikelstamm!$D$3:$D$608,$A65,Artikelstamm!$U$3:$U$608)</f>
        <v/>
      </c>
    </row>
    <row r="66">
      <c r="A66" s="27" t="inlineStr">
        <is>
          <t>Garten</t>
        </is>
      </c>
      <c r="B66" s="34">
        <f>COUNTIF(Artikelstamm!$D$3:$D$608,$A66)</f>
        <v/>
      </c>
      <c r="C66" s="35">
        <f>SUMPRODUCT((Artikelstamm!$D$3:$D$608=$A66)*Artikelstamm!$N$3:$N$608*Artikelstamm!$AD$3:$AD$608)</f>
        <v/>
      </c>
      <c r="D66" s="35">
        <f>SUMIF(Artikelstamm!$D$3:$D$608,$A66,Artikelstamm!$U$3:$U$608)</f>
        <v/>
      </c>
    </row>
    <row r="67">
      <c r="A67" s="27" t="inlineStr">
        <is>
          <t>Gruppenraum</t>
        </is>
      </c>
      <c r="B67" s="34">
        <f>COUNTIF(Artikelstamm!$D$3:$D$608,$A67)</f>
        <v/>
      </c>
      <c r="C67" s="35">
        <f>SUMPRODUCT((Artikelstamm!$D$3:$D$608=$A67)*Artikelstamm!$N$3:$N$608*Artikelstamm!$AD$3:$AD$608)</f>
        <v/>
      </c>
      <c r="D67" s="35">
        <f>SUMIF(Artikelstamm!$D$3:$D$608,$A67,Artikelstamm!$U$3:$U$608)</f>
        <v/>
      </c>
    </row>
    <row r="68">
      <c r="A68" s="27" t="inlineStr">
        <is>
          <t>Heizung</t>
        </is>
      </c>
      <c r="B68" s="34">
        <f>COUNTIF(Artikelstamm!$D$3:$D$608,$A68)</f>
        <v/>
      </c>
      <c r="C68" s="35">
        <f>SUMPRODUCT((Artikelstamm!$D$3:$D$608=$A68)*Artikelstamm!$N$3:$N$608*Artikelstamm!$AD$3:$AD$608)</f>
        <v/>
      </c>
      <c r="D68" s="35">
        <f>SUMIF(Artikelstamm!$D$3:$D$608,$A68,Artikelstamm!$U$3:$U$608)</f>
        <v/>
      </c>
    </row>
    <row r="69">
      <c r="A69" s="27" t="inlineStr">
        <is>
          <t>Krippenschlafraum</t>
        </is>
      </c>
      <c r="B69" s="34">
        <f>COUNTIF(Artikelstamm!$D$3:$D$608,$A69)</f>
        <v/>
      </c>
      <c r="C69" s="35">
        <f>SUMPRODUCT((Artikelstamm!$D$3:$D$608=$A69)*Artikelstamm!$N$3:$N$608*Artikelstamm!$AD$3:$AD$608)</f>
        <v/>
      </c>
      <c r="D69" s="35">
        <f>SUMIF(Artikelstamm!$D$3:$D$608,$A69,Artikelstamm!$U$3:$U$608)</f>
        <v/>
      </c>
    </row>
    <row r="70">
      <c r="A70" s="27" t="inlineStr">
        <is>
          <t>Küche</t>
        </is>
      </c>
      <c r="B70" s="34">
        <f>COUNTIF(Artikelstamm!$D$3:$D$608,$A70)</f>
        <v/>
      </c>
      <c r="C70" s="35">
        <f>SUMPRODUCT((Artikelstamm!$D$3:$D$608=$A70)*Artikelstamm!$N$3:$N$608*Artikelstamm!$AD$3:$AD$608)</f>
        <v/>
      </c>
      <c r="D70" s="35">
        <f>SUMIF(Artikelstamm!$D$3:$D$608,$A70,Artikelstamm!$U$3:$U$608)</f>
        <v/>
      </c>
    </row>
    <row r="71">
      <c r="A71" s="27" t="inlineStr">
        <is>
          <t>Küche und Essbereich</t>
        </is>
      </c>
      <c r="B71" s="34">
        <f>COUNTIF(Artikelstamm!$D$3:$D$608,$A71)</f>
        <v/>
      </c>
      <c r="C71" s="35">
        <f>SUMPRODUCT((Artikelstamm!$D$3:$D$608=$A71)*Artikelstamm!$N$3:$N$608*Artikelstamm!$AD$3:$AD$608)</f>
        <v/>
      </c>
      <c r="D71" s="35">
        <f>SUMIF(Artikelstamm!$D$3:$D$608,$A71,Artikelstamm!$U$3:$U$608)</f>
        <v/>
      </c>
    </row>
    <row r="72">
      <c r="A72" s="27" t="inlineStr">
        <is>
          <t>Lernraum</t>
        </is>
      </c>
      <c r="B72" s="34">
        <f>COUNTIF(Artikelstamm!$D$3:$D$608,$A72)</f>
        <v/>
      </c>
      <c r="C72" s="35">
        <f>SUMPRODUCT((Artikelstamm!$D$3:$D$608=$A72)*Artikelstamm!$N$3:$N$608*Artikelstamm!$AD$3:$AD$608)</f>
        <v/>
      </c>
      <c r="D72" s="35">
        <f>SUMIF(Artikelstamm!$D$3:$D$608,$A72,Artikelstamm!$U$3:$U$608)</f>
        <v/>
      </c>
    </row>
    <row r="73">
      <c r="A73" s="27" t="inlineStr">
        <is>
          <t>Material</t>
        </is>
      </c>
      <c r="B73" s="34">
        <f>COUNTIF(Artikelstamm!$D$3:$D$608,$A73)</f>
        <v/>
      </c>
      <c r="C73" s="35">
        <f>SUMPRODUCT((Artikelstamm!$D$3:$D$608=$A73)*Artikelstamm!$N$3:$N$608*Artikelstamm!$AD$3:$AD$608)</f>
        <v/>
      </c>
      <c r="D73" s="35">
        <f>SUMIF(Artikelstamm!$D$3:$D$608,$A73,Artikelstamm!$U$3:$U$608)</f>
        <v/>
      </c>
    </row>
    <row r="74">
      <c r="A74" s="27" t="inlineStr">
        <is>
          <t>Materialraum</t>
        </is>
      </c>
      <c r="B74" s="34">
        <f>COUNTIF(Artikelstamm!$D$3:$D$608,$A74)</f>
        <v/>
      </c>
      <c r="C74" s="35">
        <f>SUMPRODUCT((Artikelstamm!$D$3:$D$608=$A74)*Artikelstamm!$N$3:$N$608*Artikelstamm!$AD$3:$AD$608)</f>
        <v/>
      </c>
      <c r="D74" s="35">
        <f>SUMIF(Artikelstamm!$D$3:$D$608,$A74,Artikelstamm!$U$3:$U$608)</f>
        <v/>
      </c>
    </row>
    <row r="75">
      <c r="A75" s="27" t="inlineStr">
        <is>
          <t>Matschraum</t>
        </is>
      </c>
      <c r="B75" s="34">
        <f>COUNTIF(Artikelstamm!$D$3:$D$608,$A75)</f>
        <v/>
      </c>
      <c r="C75" s="35">
        <f>SUMPRODUCT((Artikelstamm!$D$3:$D$608=$A75)*Artikelstamm!$N$3:$N$608*Artikelstamm!$AD$3:$AD$608)</f>
        <v/>
      </c>
      <c r="D75" s="35">
        <f>SUMIF(Artikelstamm!$D$3:$D$608,$A75,Artikelstamm!$U$3:$U$608)</f>
        <v/>
      </c>
    </row>
    <row r="76">
      <c r="A76" s="27" t="inlineStr">
        <is>
          <t>Personal-WC</t>
        </is>
      </c>
      <c r="B76" s="34">
        <f>COUNTIF(Artikelstamm!$D$3:$D$608,$A76)</f>
        <v/>
      </c>
      <c r="C76" s="35">
        <f>SUMPRODUCT((Artikelstamm!$D$3:$D$608=$A76)*Artikelstamm!$N$3:$N$608*Artikelstamm!$AD$3:$AD$608)</f>
        <v/>
      </c>
      <c r="D76" s="35">
        <f>SUMIF(Artikelstamm!$D$3:$D$608,$A76,Artikelstamm!$U$3:$U$608)</f>
        <v/>
      </c>
    </row>
    <row r="77">
      <c r="A77" s="27" t="inlineStr">
        <is>
          <t>Personalraum</t>
        </is>
      </c>
      <c r="B77" s="34">
        <f>COUNTIF(Artikelstamm!$D$3:$D$608,$A77)</f>
        <v/>
      </c>
      <c r="C77" s="35">
        <f>SUMPRODUCT((Artikelstamm!$D$3:$D$608=$A77)*Artikelstamm!$N$3:$N$608*Artikelstamm!$AD$3:$AD$608)</f>
        <v/>
      </c>
      <c r="D77" s="35">
        <f>SUMIF(Artikelstamm!$D$3:$D$608,$A77,Artikelstamm!$U$3:$U$608)</f>
        <v/>
      </c>
    </row>
    <row r="78">
      <c r="A78" s="27" t="inlineStr">
        <is>
          <t>Ruheraum</t>
        </is>
      </c>
      <c r="B78" s="34">
        <f>COUNTIF(Artikelstamm!$D$3:$D$608,$A78)</f>
        <v/>
      </c>
      <c r="C78" s="35">
        <f>SUMPRODUCT((Artikelstamm!$D$3:$D$608=$A78)*Artikelstamm!$N$3:$N$608*Artikelstamm!$AD$3:$AD$608)</f>
        <v/>
      </c>
      <c r="D78" s="35">
        <f>SUMIF(Artikelstamm!$D$3:$D$608,$A78,Artikelstamm!$U$3:$U$608)</f>
        <v/>
      </c>
    </row>
    <row r="79">
      <c r="A79" s="27" t="inlineStr">
        <is>
          <t>Schlafraum</t>
        </is>
      </c>
      <c r="B79" s="34">
        <f>COUNTIF(Artikelstamm!$D$3:$D$608,$A79)</f>
        <v/>
      </c>
      <c r="C79" s="35">
        <f>SUMPRODUCT((Artikelstamm!$D$3:$D$608=$A79)*Artikelstamm!$N$3:$N$608*Artikelstamm!$AD$3:$AD$608)</f>
        <v/>
      </c>
      <c r="D79" s="35">
        <f>SUMIF(Artikelstamm!$D$3:$D$608,$A79,Artikelstamm!$U$3:$U$608)</f>
        <v/>
      </c>
    </row>
    <row r="80">
      <c r="A80" s="27" t="inlineStr">
        <is>
          <t>Speisesaal</t>
        </is>
      </c>
      <c r="B80" s="34">
        <f>COUNTIF(Artikelstamm!$D$3:$D$608,$A80)</f>
        <v/>
      </c>
      <c r="C80" s="35">
        <f>SUMPRODUCT((Artikelstamm!$D$3:$D$608=$A80)*Artikelstamm!$N$3:$N$608*Artikelstamm!$AD$3:$AD$608)</f>
        <v/>
      </c>
      <c r="D80" s="35">
        <f>SUMIF(Artikelstamm!$D$3:$D$608,$A80,Artikelstamm!$U$3:$U$608)</f>
        <v/>
      </c>
    </row>
    <row r="81">
      <c r="A81" s="27" t="inlineStr">
        <is>
          <t>Terrasse</t>
        </is>
      </c>
      <c r="B81" s="34">
        <f>COUNTIF(Artikelstamm!$D$3:$D$608,$A81)</f>
        <v/>
      </c>
      <c r="C81" s="35">
        <f>SUMPRODUCT((Artikelstamm!$D$3:$D$608=$A81)*Artikelstamm!$N$3:$N$608*Artikelstamm!$AD$3:$AD$608)</f>
        <v/>
      </c>
      <c r="D81" s="35">
        <f>SUMIF(Artikelstamm!$D$3:$D$608,$A81,Artikelstamm!$U$3:$U$608)</f>
        <v/>
      </c>
    </row>
    <row r="82">
      <c r="A82" s="27" t="inlineStr">
        <is>
          <t>Treppenaufgang</t>
        </is>
      </c>
      <c r="B82" s="34">
        <f>COUNTIF(Artikelstamm!$D$3:$D$608,$A82)</f>
        <v/>
      </c>
      <c r="C82" s="35">
        <f>SUMPRODUCT((Artikelstamm!$D$3:$D$608=$A82)*Artikelstamm!$N$3:$N$608*Artikelstamm!$AD$3:$AD$608)</f>
        <v/>
      </c>
      <c r="D82" s="35">
        <f>SUMIF(Artikelstamm!$D$3:$D$608,$A82,Artikelstamm!$U$3:$U$608)</f>
        <v/>
      </c>
    </row>
    <row r="83">
      <c r="A83" s="27" t="inlineStr">
        <is>
          <t>Turnraum</t>
        </is>
      </c>
      <c r="B83" s="34">
        <f>COUNTIF(Artikelstamm!$D$3:$D$608,$A83)</f>
        <v/>
      </c>
      <c r="C83" s="35">
        <f>SUMPRODUCT((Artikelstamm!$D$3:$D$608=$A83)*Artikelstamm!$N$3:$N$608*Artikelstamm!$AD$3:$AD$608)</f>
        <v/>
      </c>
      <c r="D83" s="35">
        <f>SUMIF(Artikelstamm!$D$3:$D$608,$A83,Artikelstamm!$U$3:$U$608)</f>
        <v/>
      </c>
    </row>
    <row r="84">
      <c r="A84" s="27" t="inlineStr">
        <is>
          <t>Werkraum</t>
        </is>
      </c>
      <c r="B84" s="34">
        <f>COUNTIF(Artikelstamm!$D$3:$D$608,$A84)</f>
        <v/>
      </c>
      <c r="C84" s="35">
        <f>SUMPRODUCT((Artikelstamm!$D$3:$D$608=$A84)*Artikelstamm!$N$3:$N$608*Artikelstamm!$AD$3:$AD$608)</f>
        <v/>
      </c>
      <c r="D84" s="35">
        <f>SUMIF(Artikelstamm!$D$3:$D$608,$A84,Artikelstamm!$U$3:$U$608)</f>
        <v/>
      </c>
    </row>
    <row r="85">
      <c r="A85" s="29" t="inlineStr">
        <is>
          <t>Summe</t>
        </is>
      </c>
      <c r="B85" s="36">
        <f>SUM(B57:B84)</f>
        <v/>
      </c>
      <c r="C85" s="37">
        <f>SUM(C57:C84)</f>
        <v/>
      </c>
      <c r="D85" s="37">
        <f>SUM(D57:D84)</f>
        <v/>
      </c>
    </row>
    <row r="87">
      <c r="A87" s="26" t="inlineStr">
        <is>
          <t>Nach Verkaufskanal</t>
        </is>
      </c>
    </row>
    <row r="88">
      <c r="A88" s="33" t="inlineStr">
        <is>
          <t>Verkaufskanal</t>
        </is>
      </c>
      <c r="B88" s="33" t="inlineStr">
        <is>
          <t>Positionen</t>
        </is>
      </c>
      <c r="C88" s="33" t="inlineStr">
        <is>
          <t>Umsatz netto</t>
        </is>
      </c>
    </row>
    <row r="89">
      <c r="A89" s="27" t="inlineStr">
        <is>
          <t>Webkatalog</t>
        </is>
      </c>
      <c r="B89" s="34">
        <f>COUNTIF(Artikelstamm!$AB$3:$AB$608,$A89)</f>
        <v/>
      </c>
      <c r="C89" s="35">
        <f>SUMPRODUCT((Artikelstamm!$AB$3:$AB$608=$A89)*Artikelstamm!$N$3:$N$608*Artikelstamm!$AD$3:$AD$608)</f>
        <v/>
      </c>
    </row>
    <row r="90">
      <c r="A90" s="27" t="inlineStr">
        <is>
          <t>Kleinanzeigen</t>
        </is>
      </c>
      <c r="B90" s="34">
        <f>COUNTIF(Artikelstamm!$AB$3:$AB$608,$A90)</f>
        <v/>
      </c>
      <c r="C90" s="35">
        <f>SUMPRODUCT((Artikelstamm!$AB$3:$AB$608=$A90)*Artikelstamm!$N$3:$N$608*Artikelstamm!$AD$3:$AD$608)</f>
        <v/>
      </c>
    </row>
    <row r="91">
      <c r="A91" s="27" t="inlineStr">
        <is>
          <t>eBay</t>
        </is>
      </c>
      <c r="B91" s="34">
        <f>COUNTIF(Artikelstamm!$AB$3:$AB$608,$A91)</f>
        <v/>
      </c>
      <c r="C91" s="35">
        <f>SUMPRODUCT((Artikelstamm!$AB$3:$AB$608=$A91)*Artikelstamm!$N$3:$N$608*Artikelstamm!$AD$3:$AD$608)</f>
        <v/>
      </c>
    </row>
    <row r="92">
      <c r="A92" s="27" t="inlineStr">
        <is>
          <t>Direkt</t>
        </is>
      </c>
      <c r="B92" s="34">
        <f>COUNTIF(Artikelstamm!$AB$3:$AB$608,$A92)</f>
        <v/>
      </c>
      <c r="C92" s="35">
        <f>SUMPRODUCT((Artikelstamm!$AB$3:$AB$608=$A92)*Artikelstamm!$N$3:$N$608*Artikelstamm!$AD$3:$AD$608)</f>
        <v/>
      </c>
    </row>
    <row r="93">
      <c r="A93" s="27" t="inlineStr">
        <is>
          <t>Händler</t>
        </is>
      </c>
      <c r="B93" s="34">
        <f>COUNTIF(Artikelstamm!$AB$3:$AB$608,$A93)</f>
        <v/>
      </c>
      <c r="C93" s="35">
        <f>SUMPRODUCT((Artikelstamm!$AB$3:$AB$608=$A93)*Artikelstamm!$N$3:$N$608*Artikelstamm!$AD$3:$AD$608)</f>
        <v/>
      </c>
    </row>
    <row r="94">
      <c r="A94" s="27" t="inlineStr">
        <is>
          <t>Verkaufstag</t>
        </is>
      </c>
      <c r="B94" s="34">
        <f>COUNTIF(Artikelstamm!$AB$3:$AB$608,$A94)</f>
        <v/>
      </c>
      <c r="C94" s="35">
        <f>SUMPRODUCT((Artikelstamm!$AB$3:$AB$608=$A94)*Artikelstamm!$N$3:$N$608*Artikelstamm!$AD$3:$AD$608)</f>
        <v/>
      </c>
    </row>
    <row r="95">
      <c r="A95" s="29" t="inlineStr">
        <is>
          <t>Summe</t>
        </is>
      </c>
      <c r="B95" s="36">
        <f>SUM(B89:B94)</f>
        <v/>
      </c>
      <c r="C95" s="37">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t>
        </is>
      </c>
      <c r="E4" s="40" t="inlineStr">
        <is>
          <t>USt (steuerfrei)</t>
        </is>
      </c>
      <c r="F4" s="40" t="inlineStr">
        <is>
          <t>Betrag</t>
        </is>
      </c>
      <c r="G4" s="40" t="inlineStr">
        <is>
          <t>Ausgabe</t>
        </is>
      </c>
      <c r="H4" s="40" t="inlineStr">
        <is>
          <t>Kassenbestand</t>
        </is>
      </c>
    </row>
    <row r="5">
      <c r="C5" t="inlineStr">
        <is>
          <t>Anfangsbestand Kasse</t>
        </is>
      </c>
      <c r="H5" s="41" t="n">
        <v>0</v>
      </c>
    </row>
    <row r="6">
      <c r="A6" s="42" t="n"/>
      <c r="B6" s="42" t="n"/>
      <c r="C6" s="42" t="n"/>
      <c r="D6" s="43" t="n"/>
      <c r="E6" s="44">
        <f>IF(D6="","",D6-D6/1.0)</f>
        <v/>
      </c>
      <c r="F6" s="44">
        <f>IF(D6="","",D6/1.0)</f>
        <v/>
      </c>
      <c r="G6" s="43" t="n"/>
      <c r="H6" s="44">
        <f>H5+IF(D6="",0,D6)-IF(G6="",0,G6)</f>
        <v/>
      </c>
    </row>
    <row r="7">
      <c r="A7" s="42" t="n"/>
      <c r="B7" s="42" t="n"/>
      <c r="C7" s="42" t="n"/>
      <c r="D7" s="43" t="n"/>
      <c r="E7" s="44">
        <f>IF(D7="","",D7-D7/1.0)</f>
        <v/>
      </c>
      <c r="F7" s="44">
        <f>IF(D7="","",D7/1.0)</f>
        <v/>
      </c>
      <c r="G7" s="43" t="n"/>
      <c r="H7" s="44">
        <f>H6+IF(D7="",0,D7)-IF(G7="",0,G7)</f>
        <v/>
      </c>
    </row>
    <row r="8">
      <c r="A8" s="42" t="n"/>
      <c r="B8" s="42" t="n"/>
      <c r="C8" s="42" t="n"/>
      <c r="D8" s="43" t="n"/>
      <c r="E8" s="44">
        <f>IF(D8="","",D8-D8/1.0)</f>
        <v/>
      </c>
      <c r="F8" s="44">
        <f>IF(D8="","",D8/1.0)</f>
        <v/>
      </c>
      <c r="G8" s="43" t="n"/>
      <c r="H8" s="44">
        <f>H7+IF(D8="",0,D8)-IF(G8="",0,G8)</f>
        <v/>
      </c>
    </row>
    <row r="9">
      <c r="A9" s="42" t="n"/>
      <c r="B9" s="42" t="n"/>
      <c r="C9" s="42" t="n"/>
      <c r="D9" s="43" t="n"/>
      <c r="E9" s="44">
        <f>IF(D9="","",D9-D9/1.0)</f>
        <v/>
      </c>
      <c r="F9" s="44">
        <f>IF(D9="","",D9/1.0)</f>
        <v/>
      </c>
      <c r="G9" s="43" t="n"/>
      <c r="H9" s="44">
        <f>H8+IF(D9="",0,D9)-IF(G9="",0,G9)</f>
        <v/>
      </c>
    </row>
    <row r="10">
      <c r="A10" s="42" t="n"/>
      <c r="B10" s="42" t="n"/>
      <c r="C10" s="42" t="n"/>
      <c r="D10" s="43" t="n"/>
      <c r="E10" s="44">
        <f>IF(D10="","",D10-D10/1.0)</f>
        <v/>
      </c>
      <c r="F10" s="44">
        <f>IF(D10="","",D10/1.0)</f>
        <v/>
      </c>
      <c r="G10" s="43" t="n"/>
      <c r="H10" s="44">
        <f>H9+IF(D10="",0,D10)-IF(G10="",0,G10)</f>
        <v/>
      </c>
    </row>
    <row r="11">
      <c r="A11" s="42" t="n"/>
      <c r="B11" s="42" t="n"/>
      <c r="C11" s="42" t="n"/>
      <c r="D11" s="43" t="n"/>
      <c r="E11" s="44">
        <f>IF(D11="","",D11-D11/1.0)</f>
        <v/>
      </c>
      <c r="F11" s="44">
        <f>IF(D11="","",D11/1.0)</f>
        <v/>
      </c>
      <c r="G11" s="43" t="n"/>
      <c r="H11" s="44">
        <f>H10+IF(D11="",0,D11)-IF(G11="",0,G11)</f>
        <v/>
      </c>
    </row>
    <row r="12">
      <c r="A12" s="42" t="n"/>
      <c r="B12" s="42" t="n"/>
      <c r="C12" s="42" t="n"/>
      <c r="D12" s="43" t="n"/>
      <c r="E12" s="44">
        <f>IF(D12="","",D12-D12/1.0)</f>
        <v/>
      </c>
      <c r="F12" s="44">
        <f>IF(D12="","",D12/1.0)</f>
        <v/>
      </c>
      <c r="G12" s="43" t="n"/>
      <c r="H12" s="44">
        <f>H11+IF(D12="",0,D12)-IF(G12="",0,G12)</f>
        <v/>
      </c>
    </row>
    <row r="13">
      <c r="A13" s="42" t="n"/>
      <c r="B13" s="42" t="n"/>
      <c r="C13" s="42" t="n"/>
      <c r="D13" s="43" t="n"/>
      <c r="E13" s="44">
        <f>IF(D13="","",D13-D13/1.0)</f>
        <v/>
      </c>
      <c r="F13" s="44">
        <f>IF(D13="","",D13/1.0)</f>
        <v/>
      </c>
      <c r="G13" s="43" t="n"/>
      <c r="H13" s="44">
        <f>H12+IF(D13="",0,D13)-IF(G13="",0,G13)</f>
        <v/>
      </c>
    </row>
    <row r="14">
      <c r="A14" s="42" t="n"/>
      <c r="B14" s="42" t="n"/>
      <c r="C14" s="42" t="n"/>
      <c r="D14" s="43" t="n"/>
      <c r="E14" s="44">
        <f>IF(D14="","",D14-D14/1.0)</f>
        <v/>
      </c>
      <c r="F14" s="44">
        <f>IF(D14="","",D14/1.0)</f>
        <v/>
      </c>
      <c r="G14" s="43" t="n"/>
      <c r="H14" s="44">
        <f>H13+IF(D14="",0,D14)-IF(G14="",0,G14)</f>
        <v/>
      </c>
    </row>
    <row r="15">
      <c r="A15" s="42" t="n"/>
      <c r="B15" s="42" t="n"/>
      <c r="C15" s="42" t="n"/>
      <c r="D15" s="43" t="n"/>
      <c r="E15" s="44">
        <f>IF(D15="","",D15-D15/1.0)</f>
        <v/>
      </c>
      <c r="F15" s="44">
        <f>IF(D15="","",D15/1.0)</f>
        <v/>
      </c>
      <c r="G15" s="43" t="n"/>
      <c r="H15" s="44">
        <f>H14+IF(D15="",0,D15)-IF(G15="",0,G15)</f>
        <v/>
      </c>
    </row>
    <row r="16">
      <c r="A16" s="42" t="n"/>
      <c r="B16" s="42" t="n"/>
      <c r="C16" s="42" t="n"/>
      <c r="D16" s="43" t="n"/>
      <c r="E16" s="44">
        <f>IF(D16="","",D16-D16/1.0)</f>
        <v/>
      </c>
      <c r="F16" s="44">
        <f>IF(D16="","",D16/1.0)</f>
        <v/>
      </c>
      <c r="G16" s="43" t="n"/>
      <c r="H16" s="44">
        <f>H15+IF(D16="",0,D16)-IF(G16="",0,G16)</f>
        <v/>
      </c>
    </row>
    <row r="17">
      <c r="A17" s="42" t="n"/>
      <c r="B17" s="42" t="n"/>
      <c r="C17" s="42" t="n"/>
      <c r="D17" s="43" t="n"/>
      <c r="E17" s="44">
        <f>IF(D17="","",D17-D17/1.0)</f>
        <v/>
      </c>
      <c r="F17" s="44">
        <f>IF(D17="","",D17/1.0)</f>
        <v/>
      </c>
      <c r="G17" s="43" t="n"/>
      <c r="H17" s="44">
        <f>H16+IF(D17="",0,D17)-IF(G17="",0,G17)</f>
        <v/>
      </c>
    </row>
    <row r="18">
      <c r="A18" s="42" t="n"/>
      <c r="B18" s="42" t="n"/>
      <c r="C18" s="42" t="n"/>
      <c r="D18" s="43" t="n"/>
      <c r="E18" s="44">
        <f>IF(D18="","",D18-D18/1.0)</f>
        <v/>
      </c>
      <c r="F18" s="44">
        <f>IF(D18="","",D18/1.0)</f>
        <v/>
      </c>
      <c r="G18" s="43" t="n"/>
      <c r="H18" s="44">
        <f>H17+IF(D18="",0,D18)-IF(G18="",0,G18)</f>
        <v/>
      </c>
    </row>
    <row r="19">
      <c r="A19" s="42" t="n"/>
      <c r="B19" s="42" t="n"/>
      <c r="C19" s="42" t="n"/>
      <c r="D19" s="43" t="n"/>
      <c r="E19" s="44">
        <f>IF(D19="","",D19-D19/1.0)</f>
        <v/>
      </c>
      <c r="F19" s="44">
        <f>IF(D19="","",D19/1.0)</f>
        <v/>
      </c>
      <c r="G19" s="43" t="n"/>
      <c r="H19" s="44">
        <f>H18+IF(D19="",0,D19)-IF(G19="",0,G19)</f>
        <v/>
      </c>
    </row>
    <row r="20">
      <c r="A20" s="42" t="n"/>
      <c r="B20" s="42" t="n"/>
      <c r="C20" s="42" t="n"/>
      <c r="D20" s="43" t="n"/>
      <c r="E20" s="44">
        <f>IF(D20="","",D20-D20/1.0)</f>
        <v/>
      </c>
      <c r="F20" s="44">
        <f>IF(D20="","",D20/1.0)</f>
        <v/>
      </c>
      <c r="G20" s="43" t="n"/>
      <c r="H20" s="44">
        <f>H19+IF(D20="",0,D20)-IF(G20="",0,G20)</f>
        <v/>
      </c>
    </row>
    <row r="21">
      <c r="A21" s="42" t="n"/>
      <c r="B21" s="42" t="n"/>
      <c r="C21" s="42" t="n"/>
      <c r="D21" s="43" t="n"/>
      <c r="E21" s="44">
        <f>IF(D21="","",D21-D21/1.0)</f>
        <v/>
      </c>
      <c r="F21" s="44">
        <f>IF(D21="","",D21/1.0)</f>
        <v/>
      </c>
      <c r="G21" s="43" t="n"/>
      <c r="H21" s="44">
        <f>H20+IF(D21="",0,D21)-IF(G21="",0,G21)</f>
        <v/>
      </c>
    </row>
    <row r="22">
      <c r="A22" s="42" t="n"/>
      <c r="B22" s="42" t="n"/>
      <c r="C22" s="42" t="n"/>
      <c r="D22" s="43" t="n"/>
      <c r="E22" s="44">
        <f>IF(D22="","",D22-D22/1.0)</f>
        <v/>
      </c>
      <c r="F22" s="44">
        <f>IF(D22="","",D22/1.0)</f>
        <v/>
      </c>
      <c r="G22" s="43" t="n"/>
      <c r="H22" s="44">
        <f>H21+IF(D22="",0,D22)-IF(G22="",0,G22)</f>
        <v/>
      </c>
    </row>
    <row r="23">
      <c r="A23" s="42" t="n"/>
      <c r="B23" s="42" t="n"/>
      <c r="C23" s="42" t="n"/>
      <c r="D23" s="43" t="n"/>
      <c r="E23" s="44">
        <f>IF(D23="","",D23-D23/1.0)</f>
        <v/>
      </c>
      <c r="F23" s="44">
        <f>IF(D23="","",D23/1.0)</f>
        <v/>
      </c>
      <c r="G23" s="43" t="n"/>
      <c r="H23" s="44">
        <f>H22+IF(D23="",0,D23)-IF(G23="",0,G23)</f>
        <v/>
      </c>
    </row>
    <row r="24">
      <c r="A24" s="42" t="n"/>
      <c r="B24" s="42" t="n"/>
      <c r="C24" s="42" t="n"/>
      <c r="D24" s="43" t="n"/>
      <c r="E24" s="44">
        <f>IF(D24="","",D24-D24/1.0)</f>
        <v/>
      </c>
      <c r="F24" s="44">
        <f>IF(D24="","",D24/1.0)</f>
        <v/>
      </c>
      <c r="G24" s="43" t="n"/>
      <c r="H24" s="44">
        <f>H23+IF(D24="",0,D24)-IF(G24="",0,G24)</f>
        <v/>
      </c>
    </row>
    <row r="25">
      <c r="A25" s="42" t="n"/>
      <c r="B25" s="42" t="n"/>
      <c r="C25" s="42" t="n"/>
      <c r="D25" s="43" t="n"/>
      <c r="E25" s="44">
        <f>IF(D25="","",D25-D25/1.0)</f>
        <v/>
      </c>
      <c r="F25" s="44">
        <f>IF(D25="","",D25/1.0)</f>
        <v/>
      </c>
      <c r="G25" s="43" t="n"/>
      <c r="H25" s="44">
        <f>H24+IF(D25="",0,D25)-IF(G25="",0,G25)</f>
        <v/>
      </c>
    </row>
    <row r="26">
      <c r="A26" s="42" t="n"/>
      <c r="B26" s="42" t="n"/>
      <c r="C26" s="42" t="n"/>
      <c r="D26" s="43" t="n"/>
      <c r="E26" s="44">
        <f>IF(D26="","",D26-D26/1.0)</f>
        <v/>
      </c>
      <c r="F26" s="44">
        <f>IF(D26="","",D26/1.0)</f>
        <v/>
      </c>
      <c r="G26" s="43" t="n"/>
      <c r="H26" s="44">
        <f>H25+IF(D26="",0,D26)-IF(G26="",0,G26)</f>
        <v/>
      </c>
    </row>
    <row r="27">
      <c r="A27" s="42" t="n"/>
      <c r="B27" s="42" t="n"/>
      <c r="C27" s="42" t="n"/>
      <c r="D27" s="43" t="n"/>
      <c r="E27" s="44">
        <f>IF(D27="","",D27-D27/1.0)</f>
        <v/>
      </c>
      <c r="F27" s="44">
        <f>IF(D27="","",D27/1.0)</f>
        <v/>
      </c>
      <c r="G27" s="43" t="n"/>
      <c r="H27" s="44">
        <f>H26+IF(D27="",0,D27)-IF(G27="",0,G27)</f>
        <v/>
      </c>
    </row>
    <row r="28">
      <c r="A28" s="42" t="n"/>
      <c r="B28" s="42" t="n"/>
      <c r="C28" s="42" t="n"/>
      <c r="D28" s="43" t="n"/>
      <c r="E28" s="44">
        <f>IF(D28="","",D28-D28/1.0)</f>
        <v/>
      </c>
      <c r="F28" s="44">
        <f>IF(D28="","",D28/1.0)</f>
        <v/>
      </c>
      <c r="G28" s="43" t="n"/>
      <c r="H28" s="44">
        <f>H27+IF(D28="",0,D28)-IF(G28="",0,G28)</f>
        <v/>
      </c>
    </row>
    <row r="29">
      <c r="A29" s="42" t="n"/>
      <c r="B29" s="42" t="n"/>
      <c r="C29" s="42" t="n"/>
      <c r="D29" s="43" t="n"/>
      <c r="E29" s="44">
        <f>IF(D29="","",D29-D29/1.0)</f>
        <v/>
      </c>
      <c r="F29" s="44">
        <f>IF(D29="","",D29/1.0)</f>
        <v/>
      </c>
      <c r="G29" s="43" t="n"/>
      <c r="H29" s="44">
        <f>H28+IF(D29="",0,D29)-IF(G29="",0,G29)</f>
        <v/>
      </c>
    </row>
    <row r="30">
      <c r="A30" s="42" t="n"/>
      <c r="B30" s="42" t="n"/>
      <c r="C30" s="42" t="n"/>
      <c r="D30" s="43" t="n"/>
      <c r="E30" s="44">
        <f>IF(D30="","",D30-D30/1.0)</f>
        <v/>
      </c>
      <c r="F30" s="44">
        <f>IF(D30="","",D30/1.0)</f>
        <v/>
      </c>
      <c r="G30" s="43" t="n"/>
      <c r="H30" s="44">
        <f>H29+IF(D30="",0,D30)-IF(G30="",0,G30)</f>
        <v/>
      </c>
    </row>
    <row r="31">
      <c r="A31" s="42" t="n"/>
      <c r="B31" s="42" t="n"/>
      <c r="C31" s="42" t="n"/>
      <c r="D31" s="43" t="n"/>
      <c r="E31" s="44">
        <f>IF(D31="","",D31-D31/1.0)</f>
        <v/>
      </c>
      <c r="F31" s="44">
        <f>IF(D31="","",D31/1.0)</f>
        <v/>
      </c>
      <c r="G31" s="43" t="n"/>
      <c r="H31" s="44">
        <f>H30+IF(D31="",0,D31)-IF(G31="",0,G31)</f>
        <v/>
      </c>
    </row>
    <row r="32">
      <c r="A32" s="42" t="n"/>
      <c r="B32" s="42" t="n"/>
      <c r="C32" s="42" t="n"/>
      <c r="D32" s="43" t="n"/>
      <c r="E32" s="44">
        <f>IF(D32="","",D32-D32/1.0)</f>
        <v/>
      </c>
      <c r="F32" s="44">
        <f>IF(D32="","",D32/1.0)</f>
        <v/>
      </c>
      <c r="G32" s="43" t="n"/>
      <c r="H32" s="44">
        <f>H31+IF(D32="",0,D32)-IF(G32="",0,G32)</f>
        <v/>
      </c>
    </row>
    <row r="33">
      <c r="A33" s="42" t="n"/>
      <c r="B33" s="42" t="n"/>
      <c r="C33" s="42" t="n"/>
      <c r="D33" s="43" t="n"/>
      <c r="E33" s="44">
        <f>IF(D33="","",D33-D33/1.0)</f>
        <v/>
      </c>
      <c r="F33" s="44">
        <f>IF(D33="","",D33/1.0)</f>
        <v/>
      </c>
      <c r="G33" s="43" t="n"/>
      <c r="H33" s="44">
        <f>H32+IF(D33="",0,D33)-IF(G33="",0,G33)</f>
        <v/>
      </c>
    </row>
    <row r="34">
      <c r="A34" s="42" t="n"/>
      <c r="B34" s="42" t="n"/>
      <c r="C34" s="42" t="n"/>
      <c r="D34" s="43" t="n"/>
      <c r="E34" s="44">
        <f>IF(D34="","",D34-D34/1.0)</f>
        <v/>
      </c>
      <c r="F34" s="44">
        <f>IF(D34="","",D34/1.0)</f>
        <v/>
      </c>
      <c r="G34" s="43" t="n"/>
      <c r="H34" s="44">
        <f>H33+IF(D34="",0,D34)-IF(G34="",0,G34)</f>
        <v/>
      </c>
    </row>
    <row r="35">
      <c r="A35" s="42" t="n"/>
      <c r="B35" s="42" t="n"/>
      <c r="C35" s="42" t="n"/>
      <c r="D35" s="43" t="n"/>
      <c r="E35" s="44">
        <f>IF(D35="","",D35-D35/1.0)</f>
        <v/>
      </c>
      <c r="F35" s="44">
        <f>IF(D35="","",D35/1.0)</f>
        <v/>
      </c>
      <c r="G35" s="43" t="n"/>
      <c r="H35" s="44">
        <f>H34+IF(D35="",0,D35)-IF(G35="",0,G35)</f>
        <v/>
      </c>
    </row>
    <row r="36">
      <c r="A36" s="42" t="n"/>
      <c r="B36" s="42" t="n"/>
      <c r="C36" s="42" t="n"/>
      <c r="D36" s="43" t="n"/>
      <c r="E36" s="44">
        <f>IF(D36="","",D36-D36/1.0)</f>
        <v/>
      </c>
      <c r="F36" s="44">
        <f>IF(D36="","",D36/1.0)</f>
        <v/>
      </c>
      <c r="G36" s="43" t="n"/>
      <c r="H36" s="44">
        <f>H35+IF(D36="",0,D36)-IF(G36="",0,G36)</f>
        <v/>
      </c>
    </row>
    <row r="37">
      <c r="A37" s="42" t="n"/>
      <c r="B37" s="42" t="n"/>
      <c r="C37" s="42" t="n"/>
      <c r="D37" s="43" t="n"/>
      <c r="E37" s="44">
        <f>IF(D37="","",D37-D37/1.0)</f>
        <v/>
      </c>
      <c r="F37" s="44">
        <f>IF(D37="","",D37/1.0)</f>
        <v/>
      </c>
      <c r="G37" s="43" t="n"/>
      <c r="H37" s="44">
        <f>H36+IF(D37="",0,D37)-IF(G37="",0,G37)</f>
        <v/>
      </c>
    </row>
    <row r="38">
      <c r="A38" s="42" t="n"/>
      <c r="B38" s="42" t="n"/>
      <c r="C38" s="42" t="n"/>
      <c r="D38" s="43" t="n"/>
      <c r="E38" s="44">
        <f>IF(D38="","",D38-D38/1.0)</f>
        <v/>
      </c>
      <c r="F38" s="44">
        <f>IF(D38="","",D38/1.0)</f>
        <v/>
      </c>
      <c r="G38" s="43" t="n"/>
      <c r="H38" s="44">
        <f>H37+IF(D38="",0,D38)-IF(G38="",0,G38)</f>
        <v/>
      </c>
    </row>
    <row r="39">
      <c r="A39" s="42" t="n"/>
      <c r="B39" s="42" t="n"/>
      <c r="C39" s="42" t="n"/>
      <c r="D39" s="43" t="n"/>
      <c r="E39" s="44">
        <f>IF(D39="","",D39-D39/1.0)</f>
        <v/>
      </c>
      <c r="F39" s="44">
        <f>IF(D39="","",D39/1.0)</f>
        <v/>
      </c>
      <c r="G39" s="43" t="n"/>
      <c r="H39" s="44">
        <f>H38+IF(D39="",0,D39)-IF(G39="",0,G39)</f>
        <v/>
      </c>
    </row>
    <row r="40">
      <c r="A40" s="42" t="n"/>
      <c r="B40" s="42" t="n"/>
      <c r="C40" s="42" t="n"/>
      <c r="D40" s="43" t="n"/>
      <c r="E40" s="44">
        <f>IF(D40="","",D40-D40/1.0)</f>
        <v/>
      </c>
      <c r="F40" s="44">
        <f>IF(D40="","",D40/1.0)</f>
        <v/>
      </c>
      <c r="G40" s="43" t="n"/>
      <c r="H40" s="44">
        <f>H39+IF(D40="",0,D40)-IF(G40="",0,G40)</f>
        <v/>
      </c>
    </row>
    <row r="41">
      <c r="A41" s="42" t="n"/>
      <c r="B41" s="42" t="n"/>
      <c r="C41" s="42" t="n"/>
      <c r="D41" s="43" t="n"/>
      <c r="E41" s="44">
        <f>IF(D41="","",D41-D41/1.0)</f>
        <v/>
      </c>
      <c r="F41" s="44">
        <f>IF(D41="","",D41/1.0)</f>
        <v/>
      </c>
      <c r="G41" s="43" t="n"/>
      <c r="H41" s="44">
        <f>H40+IF(D41="",0,D41)-IF(G41="",0,G41)</f>
        <v/>
      </c>
    </row>
    <row r="42">
      <c r="A42" s="42" t="n"/>
      <c r="B42" s="42" t="n"/>
      <c r="C42" s="42" t="n"/>
      <c r="D42" s="43" t="n"/>
      <c r="E42" s="44">
        <f>IF(D42="","",D42-D42/1.0)</f>
        <v/>
      </c>
      <c r="F42" s="44">
        <f>IF(D42="","",D42/1.0)</f>
        <v/>
      </c>
      <c r="G42" s="43" t="n"/>
      <c r="H42" s="44">
        <f>H41+IF(D42="",0,D42)-IF(G42="",0,G42)</f>
        <v/>
      </c>
    </row>
    <row r="43">
      <c r="A43" s="42" t="n"/>
      <c r="B43" s="42" t="n"/>
      <c r="C43" s="42" t="n"/>
      <c r="D43" s="43" t="n"/>
      <c r="E43" s="44">
        <f>IF(D43="","",D43-D43/1.0)</f>
        <v/>
      </c>
      <c r="F43" s="44">
        <f>IF(D43="","",D43/1.0)</f>
        <v/>
      </c>
      <c r="G43" s="43" t="n"/>
      <c r="H43" s="44">
        <f>H42+IF(D43="",0,D43)-IF(G43="",0,G43)</f>
        <v/>
      </c>
    </row>
    <row r="44">
      <c r="A44" s="42" t="n"/>
      <c r="B44" s="42" t="n"/>
      <c r="C44" s="42" t="n"/>
      <c r="D44" s="43" t="n"/>
      <c r="E44" s="44">
        <f>IF(D44="","",D44-D44/1.0)</f>
        <v/>
      </c>
      <c r="F44" s="44">
        <f>IF(D44="","",D44/1.0)</f>
        <v/>
      </c>
      <c r="G44" s="43" t="n"/>
      <c r="H44" s="44">
        <f>H43+IF(D44="",0,D44)-IF(G44="",0,G44)</f>
        <v/>
      </c>
    </row>
    <row r="45">
      <c r="A45" s="42" t="n"/>
      <c r="B45" s="42" t="n"/>
      <c r="C45" s="42" t="n"/>
      <c r="D45" s="43" t="n"/>
      <c r="E45" s="44">
        <f>IF(D45="","",D45-D45/1.0)</f>
        <v/>
      </c>
      <c r="F45" s="44">
        <f>IF(D45="","",D45/1.0)</f>
        <v/>
      </c>
      <c r="G45" s="43" t="n"/>
      <c r="H45" s="44">
        <f>H44+IF(D45="",0,D45)-IF(G45="",0,G45)</f>
        <v/>
      </c>
    </row>
    <row r="46">
      <c r="A46" s="42" t="n"/>
      <c r="B46" s="42" t="n"/>
      <c r="C46" s="42" t="n"/>
      <c r="D46" s="43" t="n"/>
      <c r="E46" s="44">
        <f>IF(D46="","",D46-D46/1.0)</f>
        <v/>
      </c>
      <c r="F46" s="44">
        <f>IF(D46="","",D46/1.0)</f>
        <v/>
      </c>
      <c r="G46" s="43" t="n"/>
      <c r="H46" s="44">
        <f>H45+IF(D46="",0,D46)-IF(G46="",0,G46)</f>
        <v/>
      </c>
    </row>
    <row r="47">
      <c r="A47" s="42" t="n"/>
      <c r="B47" s="42" t="n"/>
      <c r="C47" s="42" t="n"/>
      <c r="D47" s="43" t="n"/>
      <c r="E47" s="44">
        <f>IF(D47="","",D47-D47/1.0)</f>
        <v/>
      </c>
      <c r="F47" s="44">
        <f>IF(D47="","",D47/1.0)</f>
        <v/>
      </c>
      <c r="G47" s="43" t="n"/>
      <c r="H47" s="44">
        <f>H46+IF(D47="",0,D47)-IF(G47="",0,G47)</f>
        <v/>
      </c>
    </row>
    <row r="48">
      <c r="A48" s="42" t="n"/>
      <c r="B48" s="42" t="n"/>
      <c r="C48" s="42" t="n"/>
      <c r="D48" s="43" t="n"/>
      <c r="E48" s="44">
        <f>IF(D48="","",D48-D48/1.0)</f>
        <v/>
      </c>
      <c r="F48" s="44">
        <f>IF(D48="","",D48/1.0)</f>
        <v/>
      </c>
      <c r="G48" s="43" t="n"/>
      <c r="H48" s="44">
        <f>H47+IF(D48="",0,D48)-IF(G48="",0,G48)</f>
        <v/>
      </c>
    </row>
    <row r="49">
      <c r="A49" s="42" t="n"/>
      <c r="B49" s="42" t="n"/>
      <c r="C49" s="42" t="n"/>
      <c r="D49" s="43" t="n"/>
      <c r="E49" s="44">
        <f>IF(D49="","",D49-D49/1.0)</f>
        <v/>
      </c>
      <c r="F49" s="44">
        <f>IF(D49="","",D49/1.0)</f>
        <v/>
      </c>
      <c r="G49" s="43" t="n"/>
      <c r="H49" s="44">
        <f>H48+IF(D49="",0,D49)-IF(G49="",0,G49)</f>
        <v/>
      </c>
    </row>
    <row r="50">
      <c r="A50" s="42" t="n"/>
      <c r="B50" s="42" t="n"/>
      <c r="C50" s="42" t="n"/>
      <c r="D50" s="43" t="n"/>
      <c r="E50" s="44">
        <f>IF(D50="","",D50-D50/1.0)</f>
        <v/>
      </c>
      <c r="F50" s="44">
        <f>IF(D50="","",D50/1.0)</f>
        <v/>
      </c>
      <c r="G50" s="43" t="n"/>
      <c r="H50" s="44">
        <f>H49+IF(D50="",0,D50)-IF(G50="",0,G50)</f>
        <v/>
      </c>
    </row>
    <row r="51">
      <c r="A51" s="42" t="n"/>
      <c r="B51" s="42" t="n"/>
      <c r="C51" s="42" t="n"/>
      <c r="D51" s="43" t="n"/>
      <c r="E51" s="44">
        <f>IF(D51="","",D51-D51/1.0)</f>
        <v/>
      </c>
      <c r="F51" s="44">
        <f>IF(D51="","",D51/1.0)</f>
        <v/>
      </c>
      <c r="G51" s="43" t="n"/>
      <c r="H51" s="44">
        <f>H50+IF(D51="",0,D51)-IF(G51="",0,G51)</f>
        <v/>
      </c>
    </row>
    <row r="52">
      <c r="A52" s="42" t="n"/>
      <c r="B52" s="42" t="n"/>
      <c r="C52" s="42" t="n"/>
      <c r="D52" s="43" t="n"/>
      <c r="E52" s="44">
        <f>IF(D52="","",D52-D52/1.0)</f>
        <v/>
      </c>
      <c r="F52" s="44">
        <f>IF(D52="","",D52/1.0)</f>
        <v/>
      </c>
      <c r="G52" s="43" t="n"/>
      <c r="H52" s="44">
        <f>H51+IF(D52="",0,D52)-IF(G52="",0,G52)</f>
        <v/>
      </c>
    </row>
    <row r="53">
      <c r="A53" s="42" t="n"/>
      <c r="B53" s="42" t="n"/>
      <c r="C53" s="42" t="n"/>
      <c r="D53" s="43" t="n"/>
      <c r="E53" s="44">
        <f>IF(D53="","",D53-D53/1.0)</f>
        <v/>
      </c>
      <c r="F53" s="44">
        <f>IF(D53="","",D53/1.0)</f>
        <v/>
      </c>
      <c r="G53" s="43" t="n"/>
      <c r="H53" s="44">
        <f>H52+IF(D53="",0,D53)-IF(G53="",0,G53)</f>
        <v/>
      </c>
    </row>
    <row r="54">
      <c r="A54" s="42" t="n"/>
      <c r="B54" s="42" t="n"/>
      <c r="C54" s="42" t="n"/>
      <c r="D54" s="43" t="n"/>
      <c r="E54" s="44">
        <f>IF(D54="","",D54-D54/1.0)</f>
        <v/>
      </c>
      <c r="F54" s="44">
        <f>IF(D54="","",D54/1.0)</f>
        <v/>
      </c>
      <c r="G54" s="43" t="n"/>
      <c r="H54" s="44">
        <f>H53+IF(D54="",0,D54)-IF(G54="",0,G54)</f>
        <v/>
      </c>
    </row>
    <row r="55">
      <c r="A55" s="42" t="n"/>
      <c r="B55" s="42" t="n"/>
      <c r="C55" s="42" t="n"/>
      <c r="D55" s="43" t="n"/>
      <c r="E55" s="44">
        <f>IF(D55="","",D55-D55/1.0)</f>
        <v/>
      </c>
      <c r="F55" s="44">
        <f>IF(D55="","",D55/1.0)</f>
        <v/>
      </c>
      <c r="G55" s="43" t="n"/>
      <c r="H55" s="44">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5"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6" t="inlineStr">
        <is>
          <t>Schlüssel</t>
        </is>
      </c>
      <c r="B4" s="47" t="inlineStr">
        <is>
          <t>Wert</t>
        </is>
      </c>
      <c r="C4" s="46" t="inlineStr">
        <is>
          <t>Hinweis</t>
        </is>
      </c>
    </row>
    <row r="5">
      <c r="A5" s="48" t="inlineStr">
        <is>
          <t>Firma</t>
        </is>
      </c>
      <c r="B5" s="42" t="inlineStr">
        <is>
          <t>Kikripp GmbH</t>
        </is>
      </c>
      <c r="C5" s="49" t="inlineStr">
        <is>
          <t>Vollständige Firmierung, erscheint in Kopf und Fuß aller Dokumente</t>
        </is>
      </c>
    </row>
    <row r="6">
      <c r="A6" s="48" t="inlineStr">
        <is>
          <t>Strasse</t>
        </is>
      </c>
      <c r="B6" s="42" t="inlineStr">
        <is>
          <t>Hermann-Schwer-Str. 1</t>
        </is>
      </c>
      <c r="C6" s="49" t="inlineStr"/>
    </row>
    <row r="7">
      <c r="A7" s="48" t="inlineStr">
        <is>
          <t>PLZ_Ort</t>
        </is>
      </c>
      <c r="B7" s="42" t="inlineStr">
        <is>
          <t>78048 Villingen-Schwenningen</t>
        </is>
      </c>
      <c r="C7" s="49" t="inlineStr"/>
    </row>
    <row r="8">
      <c r="A8" s="48" t="inlineStr">
        <is>
          <t>Ansprechpartner</t>
        </is>
      </c>
      <c r="B8" s="42" t="inlineStr">
        <is>
          <t>Jenny Preisigke</t>
        </is>
      </c>
      <c r="C8" s="49" t="inlineStr"/>
    </row>
    <row r="9">
      <c r="A9" s="48" t="inlineStr">
        <is>
          <t>Telefon</t>
        </is>
      </c>
      <c r="B9" s="42" t="inlineStr">
        <is>
          <t>07725 5179702</t>
        </is>
      </c>
      <c r="C9" s="49" t="inlineStr">
        <is>
          <t>Schreibweise bitte prüfen</t>
        </is>
      </c>
    </row>
    <row r="10">
      <c r="A10" s="48" t="inlineStr">
        <is>
          <t>Email</t>
        </is>
      </c>
      <c r="B10" s="42" t="inlineStr">
        <is>
          <t>saldi4kids@outlook.com</t>
        </is>
      </c>
      <c r="C10" s="49" t="inlineStr"/>
    </row>
    <row r="11">
      <c r="A11" s="48" t="inlineStr">
        <is>
          <t>Empfaenger_Firma</t>
        </is>
      </c>
      <c r="B11" s="42" t="inlineStr">
        <is>
          <t>Mediclin Königsfeld</t>
        </is>
      </c>
      <c r="C11" s="49" t="inlineStr">
        <is>
          <t>Empfänger des Angebots</t>
        </is>
      </c>
    </row>
    <row r="12">
      <c r="A12" s="48" t="inlineStr">
        <is>
          <t>Empfaenger_Person</t>
        </is>
      </c>
      <c r="B12" s="42" t="inlineStr">
        <is>
          <t>Frau Jessica Rose</t>
        </is>
      </c>
      <c r="C12" s="49" t="inlineStr"/>
    </row>
    <row r="13">
      <c r="A13" s="48" t="inlineStr">
        <is>
          <t>Angebot_Nr</t>
        </is>
      </c>
      <c r="B13" s="42" t="inlineStr">
        <is>
          <t>ANG-2026-0001</t>
        </is>
      </c>
      <c r="C13" s="49" t="inlineStr"/>
    </row>
    <row r="14">
      <c r="A14" s="48" t="inlineStr">
        <is>
          <t>Angebot_Datum</t>
        </is>
      </c>
      <c r="B14" s="42" t="inlineStr">
        <is>
          <t>15.09.2026</t>
        </is>
      </c>
      <c r="C14" s="49" t="inlineStr"/>
    </row>
    <row r="15">
      <c r="A15" s="48" t="inlineStr">
        <is>
          <t>Angebot_Gueltig_bis</t>
        </is>
      </c>
      <c r="B15" s="42" t="inlineStr">
        <is>
          <t>15.10.2026</t>
        </is>
      </c>
      <c r="C15" s="49" t="inlineStr"/>
    </row>
    <row r="16">
      <c r="A16" s="48" t="inlineStr">
        <is>
          <t>USt_Satz_Prozent</t>
        </is>
      </c>
      <c r="B16" s="42" t="inlineStr">
        <is>
          <t>0</t>
        </is>
      </c>
      <c r="C16" s="49" t="inlineStr">
        <is>
          <t>Steuerfreie Lieferung gemäß § 4 Nr. 28 UStG (Entscheidung 05.10.2026) - Preise sind Endpreise</t>
        </is>
      </c>
    </row>
    <row r="17">
      <c r="A17" s="48" t="inlineStr">
        <is>
          <t>Paketrabatt_Prozent</t>
        </is>
      </c>
      <c r="B17" s="42" t="inlineStr">
        <is>
          <t>15</t>
        </is>
      </c>
      <c r="C17" s="49" t="inlineStr">
        <is>
          <t>Nachlass beim Paketangebot</t>
        </is>
      </c>
    </row>
    <row r="18">
      <c r="A18" s="48" t="inlineStr">
        <is>
          <t>Katalog_URL</t>
        </is>
      </c>
      <c r="B18" s="42" t="inlineStr">
        <is>
          <t>https://www.kikripp.de/katalog</t>
        </is>
      </c>
      <c r="C18" s="49" t="inlineStr">
        <is>
          <t>Adresse des Webkatalogs, erscheint im Klinik-Angebot</t>
        </is>
      </c>
    </row>
    <row r="19">
      <c r="A19" s="48" t="inlineStr">
        <is>
          <t>Katalog_Passwort</t>
        </is>
      </c>
      <c r="B19" s="42" t="inlineStr"/>
      <c r="C19" s="49" t="inlineStr">
        <is>
          <t>Bewusst leer - Passwort gehoert nicht ins Projekt. Vor dem Erzeugen setzen: export KIKRIPP_KATALOG_PW=...</t>
        </is>
      </c>
    </row>
    <row r="20">
      <c r="A20" s="48" t="inlineStr">
        <is>
          <t>Farbe_Rot</t>
        </is>
      </c>
      <c r="B20" s="42" t="inlineStr">
        <is>
          <t>C8102E</t>
        </is>
      </c>
      <c r="C20" s="50" t="inlineStr">
        <is>
          <t>Bollenhut-Rot - nur als Akzent verwenden</t>
        </is>
      </c>
    </row>
    <row r="21">
      <c r="A21" s="48" t="inlineStr">
        <is>
          <t>Farbe_Schwarz</t>
        </is>
      </c>
      <c r="B21" s="42" t="inlineStr">
        <is>
          <t>1A1A1A</t>
        </is>
      </c>
      <c r="C21" s="51" t="inlineStr">
        <is>
          <t>Kopfzeilen und Struktur</t>
        </is>
      </c>
    </row>
    <row r="22">
      <c r="A22" s="48" t="inlineStr">
        <is>
          <t>Farbe_Papier</t>
        </is>
      </c>
      <c r="B22" s="42" t="inlineStr">
        <is>
          <t>F7F5F2</t>
        </is>
      </c>
      <c r="C22" s="52" t="inlineStr">
        <is>
          <t>warme Fläche</t>
        </is>
      </c>
    </row>
    <row r="23">
      <c r="A23" s="48" t="inlineStr">
        <is>
          <t>Farbe_Grau</t>
        </is>
      </c>
      <c r="B23" s="42" t="inlineStr">
        <is>
          <t>6B7280</t>
        </is>
      </c>
      <c r="C23" s="53" t="inlineStr">
        <is>
          <t>Sekundärtext</t>
        </is>
      </c>
    </row>
    <row r="24">
      <c r="A24" s="48" t="inlineStr">
        <is>
          <t>Farbe_Linie</t>
        </is>
      </c>
      <c r="B24" s="42" t="inlineStr">
        <is>
          <t>DCDCDC</t>
        </is>
      </c>
      <c r="C24" s="54" t="inlineStr">
        <is>
          <t>feine Linien und Rahmen</t>
        </is>
      </c>
    </row>
    <row r="25">
      <c r="A25" s="48" t="inlineStr">
        <is>
          <t>Feld_Klinik</t>
        </is>
      </c>
      <c r="B25" s="42" t="inlineStr">
        <is>
          <t>E4E4E4</t>
        </is>
      </c>
      <c r="C25" s="55" t="inlineStr">
        <is>
          <t>Ausfüllfelder für die Klinik (mittleres Grau)</t>
        </is>
      </c>
    </row>
    <row r="26">
      <c r="A26" s="48" t="inlineStr">
        <is>
          <t>Feld_Intern</t>
        </is>
      </c>
      <c r="B26" s="42" t="inlineStr">
        <is>
          <t>F2F2F2</t>
        </is>
      </c>
      <c r="C26" s="56" t="inlineStr">
        <is>
          <t>interne Ausfüllfelder (helles Grau)</t>
        </is>
      </c>
    </row>
    <row r="27">
      <c r="A27" s="48" t="inlineStr">
        <is>
          <t>Zeile_Wechsel</t>
        </is>
      </c>
      <c r="B27" s="42" t="inlineStr">
        <is>
          <t>FAFAFA</t>
        </is>
      </c>
      <c r="C27" s="57" t="inlineStr">
        <is>
          <t>Zeilenwechsel in Tabellen</t>
        </is>
      </c>
    </row>
    <row r="28">
      <c r="A28" s="48" t="inlineStr">
        <is>
          <t>Schrift_Excel</t>
        </is>
      </c>
      <c r="B28" s="42" t="inlineStr">
        <is>
          <t>Arial</t>
        </is>
      </c>
      <c r="C28" s="49" t="inlineStr"/>
    </row>
    <row r="29">
      <c r="A29" s="48" t="inlineStr">
        <is>
          <t>Schrift_Web</t>
        </is>
      </c>
      <c r="B29" s="42" t="inlineStr">
        <is>
          <t>Poppins</t>
        </is>
      </c>
      <c r="C29" s="49"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2026-10-12T12:41:21Z</dcterms:created>
  <dcterms:modified xmlns:dcterms="http://purl.org/dc/terms/" xmlns:xsi="http://www.w3.org/2001/XMLSchema-instance" xsi:type="dcterms:W3CDTF">2026-10-12T12:41:34Z</dcterms:modified>
</cp:coreProperties>
</file>