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'Artikelstamm'!$A$2:$AN$648</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4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nein</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nein</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nein</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nein</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nein</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nein</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verfügbar</t>
        </is>
      </c>
      <c r="AA610" s="19" t="n"/>
      <c r="AB610" s="19" t="n"/>
      <c r="AC610" s="19" t="n"/>
      <c r="AD610" s="19" t="n"/>
      <c r="AE610" s="21" t="n"/>
      <c r="AF610" s="22">
        <f>IF(N610="","",N610*AE610)</f>
        <v/>
      </c>
      <c r="AG610" s="19" t="n"/>
      <c r="AH610" s="19" t="n"/>
      <c r="AI610" s="19" t="n"/>
      <c r="AJ610" s="19" t="n"/>
      <c r="AK610" s="19" t="n"/>
      <c r="AL610" s="19" t="n"/>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verfügbar</t>
        </is>
      </c>
      <c r="AA611" s="19" t="n"/>
      <c r="AB611" s="19" t="n"/>
      <c r="AC611" s="19" t="n"/>
      <c r="AD611" s="19" t="n"/>
      <c r="AE611" s="21" t="n"/>
      <c r="AF611" s="22">
        <f>IF(N611="","",N611*AE611)</f>
        <v/>
      </c>
      <c r="AG611" s="19" t="n"/>
      <c r="AH611" s="19" t="n"/>
      <c r="AI611" s="19" t="n"/>
      <c r="AJ611" s="19" t="n"/>
      <c r="AK611" s="19" t="n"/>
      <c r="AL611" s="19" t="n"/>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25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verfügbar</t>
        </is>
      </c>
      <c r="AA629" s="19" t="n"/>
      <c r="AB629" s="19" t="inlineStr">
        <is>
          <t>Weihnachten</t>
        </is>
      </c>
      <c r="AC629" s="19" t="n"/>
      <c r="AD629" s="19" t="n"/>
      <c r="AE629" s="21" t="n"/>
      <c r="AF629" s="22">
        <f>IF(N629="","",N629*AE629)</f>
        <v/>
      </c>
      <c r="AG629" s="19" t="n"/>
      <c r="AH629" s="19" t="n"/>
      <c r="AI629" s="19" t="n"/>
      <c r="AJ629" s="19" t="n"/>
      <c r="AK629" s="19" t="n"/>
      <c r="AL629" s="19" t="n"/>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verfügbar</t>
        </is>
      </c>
      <c r="AA645" s="19" t="inlineStr">
        <is>
          <t>Senseo</t>
        </is>
      </c>
      <c r="AB645" s="19" t="n"/>
      <c r="AC645" s="19" t="n"/>
      <c r="AD645" s="19" t="n"/>
      <c r="AE645" s="21" t="n"/>
      <c r="AF645" s="22">
        <f>IF(N645="","",N645*AE645)</f>
        <v/>
      </c>
      <c r="AG645" s="19" t="n"/>
      <c r="AH645" s="19" t="n"/>
      <c r="AI645" s="19" t="n"/>
      <c r="AJ645" s="19" t="n"/>
      <c r="AK645" s="19" t="n"/>
      <c r="AL645" s="19" t="n"/>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verfügbar</t>
        </is>
      </c>
      <c r="AA646" s="19" t="inlineStr">
        <is>
          <t>Bosch</t>
        </is>
      </c>
      <c r="AB646" s="19" t="n"/>
      <c r="AC646" s="19" t="n"/>
      <c r="AD646" s="19" t="n"/>
      <c r="AE646" s="21" t="n"/>
      <c r="AF646" s="22">
        <f>IF(N646="","",N646*AE646)</f>
        <v/>
      </c>
      <c r="AG646" s="19" t="n"/>
      <c r="AH646" s="19" t="n"/>
      <c r="AI646" s="19" t="n"/>
      <c r="AJ646" s="19" t="n"/>
      <c r="AK646" s="19" t="n"/>
      <c r="AL646" s="19" t="n"/>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sheetData>
  <sheetProtection selectLockedCells="0" selectUnlockedCells="0" sheet="1" objects="0" insertRows="1" insertHyperlinks="1" autoFilter="0" scenarios="0" formatColumns="0" deleteColumns="1" insertColumns="1" pivotTables="1" deleteRows="1" formatCells="0" formatRows="0" sort="1"/>
  <autoFilter ref="A2:AN648"/>
  <mergeCells count="7">
    <mergeCell ref="AI1:AL1"/>
    <mergeCell ref="AM1:AN1"/>
    <mergeCell ref="Q1:R1"/>
    <mergeCell ref="A1:P1"/>
    <mergeCell ref="W1:AD1"/>
    <mergeCell ref="AE1:AH1"/>
    <mergeCell ref="S1:V1"/>
  </mergeCells>
  <conditionalFormatting sqref="Z3:Z64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48">
    <cfRule type="cellIs" priority="4" operator="equal" dxfId="3">
      <formula>"A"</formula>
    </cfRule>
  </conditionalFormatting>
  <conditionalFormatting sqref="P3:P648">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COUNTA(Artikelstamm!$B$3:$B$648)</f>
        <v/>
      </c>
    </row>
    <row r="6">
      <c r="A6" s="29" t="inlineStr">
        <is>
          <t>davon verfügbar</t>
        </is>
      </c>
      <c r="B6" s="30">
        <f>COUNTIF(Artikelstamm!$Z$3:$Z$648,"verfügbar")</f>
        <v/>
      </c>
    </row>
    <row r="7">
      <c r="A7" s="29" t="inlineStr">
        <is>
          <t>davon reserviert</t>
        </is>
      </c>
      <c r="B7" s="30">
        <f>COUNTIF(Artikelstamm!$Z$3:$Z$648,"reserviert")</f>
        <v/>
      </c>
    </row>
    <row r="8">
      <c r="A8" s="29" t="inlineStr">
        <is>
          <t>davon teilverkauft</t>
        </is>
      </c>
      <c r="B8" s="30">
        <f>COUNTIF(Artikelstamm!$Z$3:$Z$648,"teilverkauft")</f>
        <v/>
      </c>
    </row>
    <row r="9">
      <c r="A9" s="29" t="inlineStr">
        <is>
          <t>davon verkauft</t>
        </is>
      </c>
      <c r="B9" s="30">
        <f>COUNTIF(Artikelstamm!$Z$3:$Z$648,"verkauft")</f>
        <v/>
      </c>
    </row>
    <row r="10">
      <c r="A10" s="29" t="inlineStr">
        <is>
          <t>Einheiten noch im Bestand</t>
        </is>
      </c>
      <c r="B10" s="30">
        <f>SUM(Artikelstamm!$O$3:$O$648)</f>
        <v/>
      </c>
    </row>
    <row r="11">
      <c r="A11" s="31" t="inlineStr">
        <is>
          <t>Restbestand zu Wunschpreisen</t>
        </is>
      </c>
      <c r="B11" s="32">
        <f>SUM(Artikelstamm!$V$3:$V$648)</f>
        <v/>
      </c>
    </row>
    <row r="12">
      <c r="A12" s="28" t="inlineStr">
        <is>
          <t>Erlöse</t>
        </is>
      </c>
    </row>
    <row r="13">
      <c r="A13" s="29" t="inlineStr">
        <is>
          <t>Verkaufte Einheiten</t>
        </is>
      </c>
      <c r="B13" s="30">
        <f>SUM(Artikelstamm!$N$3:$N$648)</f>
        <v/>
      </c>
    </row>
    <row r="14">
      <c r="A14" s="29" t="inlineStr">
        <is>
          <t>Umsatz</t>
        </is>
      </c>
      <c r="B14" s="33">
        <f>SUMPRODUCT(Artikelstamm!$N$3:$N$648,Artikelstamm!$AE$3:$AE$648)</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SUMPRODUCT((Artikelstamm!$AJ$3:$AJ$648="bezahlt")*Artikelstamm!$N$3:$N$648*Artikelstamm!$AE$3:$AE$648)</f>
        <v/>
      </c>
    </row>
    <row r="18">
      <c r="A18" s="29" t="inlineStr">
        <is>
          <t>noch offen</t>
        </is>
      </c>
      <c r="B18" s="33">
        <f>B14-B17</f>
        <v/>
      </c>
    </row>
    <row r="20">
      <c r="A20" s="28" t="inlineStr">
        <is>
          <t>To-do</t>
        </is>
      </c>
    </row>
    <row r="21">
      <c r="A21" s="31" t="inlineStr">
        <is>
          <t>Rechnungen noch zu schreiben</t>
        </is>
      </c>
      <c r="B21" s="34">
        <f>COUNTIFS(Artikelstamm!$Z$3:$Z$648,"*verkauft",Artikelstamm!$AI$3:$AI$648,"")</f>
        <v/>
      </c>
    </row>
    <row r="22">
      <c r="A22" s="31" t="inlineStr">
        <is>
          <t>Rechnungen offen (unbezahlt)</t>
        </is>
      </c>
      <c r="B22" s="34">
        <f>COUNTIFS(Artikelstamm!$Z$3:$Z$648,"*verkauft",Artikelstamm!$AJ$3:$AJ$648,"offen")</f>
        <v/>
      </c>
    </row>
    <row r="23">
      <c r="A23" s="29" t="inlineStr">
        <is>
          <t>Reservierungen ohne Abholtermin</t>
        </is>
      </c>
      <c r="B23" s="30">
        <f>COUNTIFS(Artikelstamm!$Z$3:$Z$648,"reserviert",Artikelstamm!$AL$3:$AL$648,"")</f>
        <v/>
      </c>
    </row>
    <row r="24">
      <c r="A24" s="29" t="inlineStr">
        <is>
          <t>Artikel ohne Preis</t>
        </is>
      </c>
      <c r="B24" s="30">
        <f>COUNTIFS(Artikelstamm!$S$3:$S$648,"")</f>
        <v/>
      </c>
    </row>
    <row r="25">
      <c r="A25" s="29" t="inlineStr">
        <is>
          <t>Artikel ohne Maßangabe</t>
        </is>
      </c>
      <c r="B25" s="30">
        <f>COUNTIFS(Artikelstamm!$L$3:$L$648,"")</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COUNTIF(Artikelstamm!$J$3:$J$648,$A30)</f>
        <v/>
      </c>
      <c r="C30" s="37">
        <f>SUMPRODUCT((Artikelstamm!$J$3:$J$648=$A30)*Artikelstamm!$N$3:$N$648*Artikelstamm!$AE$3:$AE$648)</f>
        <v/>
      </c>
      <c r="D30" s="37">
        <f>SUMIF(Artikelstamm!$J$3:$J$648,$A30,Artikelstamm!$V$3:$V$648)</f>
        <v/>
      </c>
    </row>
    <row r="31">
      <c r="A31" s="29" t="inlineStr">
        <is>
          <t>B</t>
        </is>
      </c>
      <c r="B31" s="36">
        <f>COUNTIF(Artikelstamm!$J$3:$J$648,$A31)</f>
        <v/>
      </c>
      <c r="C31" s="37">
        <f>SUMPRODUCT((Artikelstamm!$J$3:$J$648=$A31)*Artikelstamm!$N$3:$N$648*Artikelstamm!$AE$3:$AE$648)</f>
        <v/>
      </c>
      <c r="D31" s="37">
        <f>SUMIF(Artikelstamm!$J$3:$J$648,$A31,Artikelstamm!$V$3:$V$648)</f>
        <v/>
      </c>
    </row>
    <row r="32">
      <c r="A32" s="29" t="inlineStr">
        <is>
          <t>C</t>
        </is>
      </c>
      <c r="B32" s="36">
        <f>COUNTIF(Artikelstamm!$J$3:$J$648,$A32)</f>
        <v/>
      </c>
      <c r="C32" s="37">
        <f>SUMPRODUCT((Artikelstamm!$J$3:$J$648=$A32)*Artikelstamm!$N$3:$N$648*Artikelstamm!$AE$3:$AE$648)</f>
        <v/>
      </c>
      <c r="D32" s="37">
        <f>SUMIF(Artikelstamm!$J$3:$J$648,$A32,Artikelstamm!$V$3:$V$648)</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COUNTIF(Artikelstamm!$H$3:$H$648,$A37)</f>
        <v/>
      </c>
      <c r="C37" s="37">
        <f>SUMPRODUCT((Artikelstamm!$H$3:$H$648=$A37)*Artikelstamm!$N$3:$N$648*Artikelstamm!$AE$3:$AE$648)</f>
        <v/>
      </c>
      <c r="D37" s="37">
        <f>SUMIF(Artikelstamm!$H$3:$H$648,$A37,Artikelstamm!$V$3:$V$648)</f>
        <v/>
      </c>
    </row>
    <row r="38">
      <c r="A38" s="29" t="inlineStr">
        <is>
          <t>Deko</t>
        </is>
      </c>
      <c r="B38" s="36">
        <f>COUNTIF(Artikelstamm!$H$3:$H$648,$A38)</f>
        <v/>
      </c>
      <c r="C38" s="37">
        <f>SUMPRODUCT((Artikelstamm!$H$3:$H$648=$A38)*Artikelstamm!$N$3:$N$648*Artikelstamm!$AE$3:$AE$648)</f>
        <v/>
      </c>
      <c r="D38" s="37">
        <f>SUMIF(Artikelstamm!$H$3:$H$648,$A38,Artikelstamm!$V$3:$V$648)</f>
        <v/>
      </c>
    </row>
    <row r="39">
      <c r="A39" s="29" t="inlineStr">
        <is>
          <t>Garten</t>
        </is>
      </c>
      <c r="B39" s="36">
        <f>COUNTIF(Artikelstamm!$H$3:$H$648,$A39)</f>
        <v/>
      </c>
      <c r="C39" s="37">
        <f>SUMPRODUCT((Artikelstamm!$H$3:$H$648=$A39)*Artikelstamm!$N$3:$N$648*Artikelstamm!$AE$3:$AE$648)</f>
        <v/>
      </c>
      <c r="D39" s="37">
        <f>SUMIF(Artikelstamm!$H$3:$H$648,$A39,Artikelstamm!$V$3:$V$648)</f>
        <v/>
      </c>
    </row>
    <row r="40">
      <c r="A40" s="29" t="inlineStr">
        <is>
          <t>Kita-Ausstattung</t>
        </is>
      </c>
      <c r="B40" s="36">
        <f>COUNTIF(Artikelstamm!$H$3:$H$648,$A40)</f>
        <v/>
      </c>
      <c r="C40" s="37">
        <f>SUMPRODUCT((Artikelstamm!$H$3:$H$648=$A40)*Artikelstamm!$N$3:$N$648*Artikelstamm!$AE$3:$AE$648)</f>
        <v/>
      </c>
      <c r="D40" s="37">
        <f>SUMIF(Artikelstamm!$H$3:$H$648,$A40,Artikelstamm!$V$3:$V$648)</f>
        <v/>
      </c>
    </row>
    <row r="41">
      <c r="A41" s="29" t="inlineStr">
        <is>
          <t>Kunst</t>
        </is>
      </c>
      <c r="B41" s="36">
        <f>COUNTIF(Artikelstamm!$H$3:$H$648,$A41)</f>
        <v/>
      </c>
      <c r="C41" s="37">
        <f>SUMPRODUCT((Artikelstamm!$H$3:$H$648=$A41)*Artikelstamm!$N$3:$N$648*Artikelstamm!$AE$3:$AE$648)</f>
        <v/>
      </c>
      <c r="D41" s="37">
        <f>SUMIF(Artikelstamm!$H$3:$H$648,$A41,Artikelstamm!$V$3:$V$648)</f>
        <v/>
      </c>
    </row>
    <row r="42">
      <c r="A42" s="29" t="inlineStr">
        <is>
          <t>Küchentechnik</t>
        </is>
      </c>
      <c r="B42" s="36">
        <f>COUNTIF(Artikelstamm!$H$3:$H$648,$A42)</f>
        <v/>
      </c>
      <c r="C42" s="37">
        <f>SUMPRODUCT((Artikelstamm!$H$3:$H$648=$A42)*Artikelstamm!$N$3:$N$648*Artikelstamm!$AE$3:$AE$648)</f>
        <v/>
      </c>
      <c r="D42" s="37">
        <f>SUMIF(Artikelstamm!$H$3:$H$648,$A42,Artikelstamm!$V$3:$V$648)</f>
        <v/>
      </c>
    </row>
    <row r="43">
      <c r="A43" s="29" t="inlineStr">
        <is>
          <t>Leuchten</t>
        </is>
      </c>
      <c r="B43" s="36">
        <f>COUNTIF(Artikelstamm!$H$3:$H$648,$A43)</f>
        <v/>
      </c>
      <c r="C43" s="37">
        <f>SUMPRODUCT((Artikelstamm!$H$3:$H$648=$A43)*Artikelstamm!$N$3:$N$648*Artikelstamm!$AE$3:$AE$648)</f>
        <v/>
      </c>
      <c r="D43" s="37">
        <f>SUMIF(Artikelstamm!$H$3:$H$648,$A43,Artikelstamm!$V$3:$V$648)</f>
        <v/>
      </c>
    </row>
    <row r="44">
      <c r="A44" s="29" t="inlineStr">
        <is>
          <t>Möbel</t>
        </is>
      </c>
      <c r="B44" s="36">
        <f>COUNTIF(Artikelstamm!$H$3:$H$648,$A44)</f>
        <v/>
      </c>
      <c r="C44" s="37">
        <f>SUMPRODUCT((Artikelstamm!$H$3:$H$648=$A44)*Artikelstamm!$N$3:$N$648*Artikelstamm!$AE$3:$AE$648)</f>
        <v/>
      </c>
      <c r="D44" s="37">
        <f>SUMIF(Artikelstamm!$H$3:$H$648,$A44,Artikelstamm!$V$3:$V$648)</f>
        <v/>
      </c>
    </row>
    <row r="45">
      <c r="A45" s="29" t="inlineStr">
        <is>
          <t>Pflanzen</t>
        </is>
      </c>
      <c r="B45" s="36">
        <f>COUNTIF(Artikelstamm!$H$3:$H$648,$A45)</f>
        <v/>
      </c>
      <c r="C45" s="37">
        <f>SUMPRODUCT((Artikelstamm!$H$3:$H$648=$A45)*Artikelstamm!$N$3:$N$648*Artikelstamm!$AE$3:$AE$648)</f>
        <v/>
      </c>
      <c r="D45" s="37">
        <f>SUMIF(Artikelstamm!$H$3:$H$648,$A45,Artikelstamm!$V$3:$V$648)</f>
        <v/>
      </c>
    </row>
    <row r="46">
      <c r="A46" s="29" t="inlineStr">
        <is>
          <t>Sonstiges</t>
        </is>
      </c>
      <c r="B46" s="36">
        <f>COUNTIF(Artikelstamm!$H$3:$H$648,$A46)</f>
        <v/>
      </c>
      <c r="C46" s="37">
        <f>SUMPRODUCT((Artikelstamm!$H$3:$H$648=$A46)*Artikelstamm!$N$3:$N$648*Artikelstamm!$AE$3:$AE$648)</f>
        <v/>
      </c>
      <c r="D46" s="37">
        <f>SUMIF(Artikelstamm!$H$3:$H$648,$A46,Artikelstamm!$V$3:$V$648)</f>
        <v/>
      </c>
    </row>
    <row r="47">
      <c r="A47" s="29" t="inlineStr">
        <is>
          <t>Spielzeug</t>
        </is>
      </c>
      <c r="B47" s="36">
        <f>COUNTIF(Artikelstamm!$H$3:$H$648,$A47)</f>
        <v/>
      </c>
      <c r="C47" s="37">
        <f>SUMPRODUCT((Artikelstamm!$H$3:$H$648=$A47)*Artikelstamm!$N$3:$N$648*Artikelstamm!$AE$3:$AE$648)</f>
        <v/>
      </c>
      <c r="D47" s="37">
        <f>SUMIF(Artikelstamm!$H$3:$H$648,$A47,Artikelstamm!$V$3:$V$648)</f>
        <v/>
      </c>
    </row>
    <row r="48">
      <c r="A48" s="29" t="inlineStr">
        <is>
          <t>Technik</t>
        </is>
      </c>
      <c r="B48" s="36">
        <f>COUNTIF(Artikelstamm!$H$3:$H$648,$A48)</f>
        <v/>
      </c>
      <c r="C48" s="37">
        <f>SUMPRODUCT((Artikelstamm!$H$3:$H$648=$A48)*Artikelstamm!$N$3:$N$648*Artikelstamm!$AE$3:$AE$648)</f>
        <v/>
      </c>
      <c r="D48" s="37">
        <f>SUMIF(Artikelstamm!$H$3:$H$648,$A48,Artikelstamm!$V$3:$V$648)</f>
        <v/>
      </c>
    </row>
    <row r="49">
      <c r="A49" s="29" t="inlineStr">
        <is>
          <t>Textilien</t>
        </is>
      </c>
      <c r="B49" s="36">
        <f>COUNTIF(Artikelstamm!$H$3:$H$648,$A49)</f>
        <v/>
      </c>
      <c r="C49" s="37">
        <f>SUMPRODUCT((Artikelstamm!$H$3:$H$648=$A49)*Artikelstamm!$N$3:$N$648*Artikelstamm!$AE$3:$AE$648)</f>
        <v/>
      </c>
      <c r="D49" s="37">
        <f>SUMIF(Artikelstamm!$H$3:$H$648,$A49,Artikelstamm!$V$3:$V$648)</f>
        <v/>
      </c>
    </row>
    <row r="50">
      <c r="A50" s="29" t="inlineStr">
        <is>
          <t>Uhren</t>
        </is>
      </c>
      <c r="B50" s="36">
        <f>COUNTIF(Artikelstamm!$H$3:$H$648,$A50)</f>
        <v/>
      </c>
      <c r="C50" s="37">
        <f>SUMPRODUCT((Artikelstamm!$H$3:$H$648=$A50)*Artikelstamm!$N$3:$N$648*Artikelstamm!$AE$3:$AE$648)</f>
        <v/>
      </c>
      <c r="D50" s="37">
        <f>SUMIF(Artikelstamm!$H$3:$H$648,$A50,Artikelstamm!$V$3:$V$648)</f>
        <v/>
      </c>
    </row>
    <row r="51">
      <c r="A51" s="29" t="inlineStr">
        <is>
          <t>Verbrauchsmaterial</t>
        </is>
      </c>
      <c r="B51" s="36">
        <f>COUNTIF(Artikelstamm!$H$3:$H$648,$A51)</f>
        <v/>
      </c>
      <c r="C51" s="37">
        <f>SUMPRODUCT((Artikelstamm!$H$3:$H$648=$A51)*Artikelstamm!$N$3:$N$648*Artikelstamm!$AE$3:$AE$648)</f>
        <v/>
      </c>
      <c r="D51" s="37">
        <f>SUMIF(Artikelstamm!$H$3:$H$648,$A51,Artikelstamm!$V$3:$V$648)</f>
        <v/>
      </c>
    </row>
    <row r="52">
      <c r="A52" s="29" t="inlineStr">
        <is>
          <t>zu verschenken</t>
        </is>
      </c>
      <c r="B52" s="36">
        <f>COUNTIF(Artikelstamm!$H$3:$H$648,$A52)</f>
        <v/>
      </c>
      <c r="C52" s="37">
        <f>SUMPRODUCT((Artikelstamm!$H$3:$H$648=$A52)*Artikelstamm!$N$3:$N$648*Artikelstamm!$AE$3:$AE$648)</f>
        <v/>
      </c>
      <c r="D52" s="37">
        <f>SUMIF(Artikelstamm!$H$3:$H$648,$A52,Artikelstamm!$V$3:$V$648)</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COUNTIF(Artikelstamm!$D$3:$D$648,$A57)</f>
        <v/>
      </c>
      <c r="C57" s="37">
        <f>SUMPRODUCT((Artikelstamm!$D$3:$D$648=$A57)*Artikelstamm!$N$3:$N$648*Artikelstamm!$AE$3:$AE$648)</f>
        <v/>
      </c>
      <c r="D57" s="37">
        <f>SUMIF(Artikelstamm!$D$3:$D$648,$A57,Artikelstamm!$V$3:$V$648)</f>
        <v/>
      </c>
    </row>
    <row r="58">
      <c r="A58" s="29" t="inlineStr">
        <is>
          <t>Atelier</t>
        </is>
      </c>
      <c r="B58" s="36">
        <f>COUNTIF(Artikelstamm!$D$3:$D$648,$A58)</f>
        <v/>
      </c>
      <c r="C58" s="37">
        <f>SUMPRODUCT((Artikelstamm!$D$3:$D$648=$A58)*Artikelstamm!$N$3:$N$648*Artikelstamm!$AE$3:$AE$648)</f>
        <v/>
      </c>
      <c r="D58" s="37">
        <f>SUMIF(Artikelstamm!$D$3:$D$648,$A58,Artikelstamm!$V$3:$V$648)</f>
        <v/>
      </c>
    </row>
    <row r="59">
      <c r="A59" s="29" t="inlineStr">
        <is>
          <t>Büro</t>
        </is>
      </c>
      <c r="B59" s="36">
        <f>COUNTIF(Artikelstamm!$D$3:$D$648,$A59)</f>
        <v/>
      </c>
      <c r="C59" s="37">
        <f>SUMPRODUCT((Artikelstamm!$D$3:$D$648=$A59)*Artikelstamm!$N$3:$N$648*Artikelstamm!$AE$3:$AE$648)</f>
        <v/>
      </c>
      <c r="D59" s="37">
        <f>SUMIF(Artikelstamm!$D$3:$D$648,$A59,Artikelstamm!$V$3:$V$648)</f>
        <v/>
      </c>
    </row>
    <row r="60">
      <c r="A60" s="29" t="inlineStr">
        <is>
          <t>Büro und Besprechung</t>
        </is>
      </c>
      <c r="B60" s="36">
        <f>COUNTIF(Artikelstamm!$D$3:$D$648,$A60)</f>
        <v/>
      </c>
      <c r="C60" s="37">
        <f>SUMPRODUCT((Artikelstamm!$D$3:$D$648=$A60)*Artikelstamm!$N$3:$N$648*Artikelstamm!$AE$3:$AE$648)</f>
        <v/>
      </c>
      <c r="D60" s="37">
        <f>SUMIF(Artikelstamm!$D$3:$D$648,$A60,Artikelstamm!$V$3:$V$648)</f>
        <v/>
      </c>
    </row>
    <row r="61">
      <c r="A61" s="29" t="inlineStr">
        <is>
          <t>Dachterrasse</t>
        </is>
      </c>
      <c r="B61" s="36">
        <f>COUNTIF(Artikelstamm!$D$3:$D$648,$A61)</f>
        <v/>
      </c>
      <c r="C61" s="37">
        <f>SUMPRODUCT((Artikelstamm!$D$3:$D$648=$A61)*Artikelstamm!$N$3:$N$648*Artikelstamm!$AE$3:$AE$648)</f>
        <v/>
      </c>
      <c r="D61" s="37">
        <f>SUMIF(Artikelstamm!$D$3:$D$648,$A61,Artikelstamm!$V$3:$V$648)</f>
        <v/>
      </c>
    </row>
    <row r="62">
      <c r="A62" s="29" t="inlineStr">
        <is>
          <t>Eingang und Elternlounge</t>
        </is>
      </c>
      <c r="B62" s="36">
        <f>COUNTIF(Artikelstamm!$D$3:$D$648,$A62)</f>
        <v/>
      </c>
      <c r="C62" s="37">
        <f>SUMPRODUCT((Artikelstamm!$D$3:$D$648=$A62)*Artikelstamm!$N$3:$N$648*Artikelstamm!$AE$3:$AE$648)</f>
        <v/>
      </c>
      <c r="D62" s="37">
        <f>SUMIF(Artikelstamm!$D$3:$D$648,$A62,Artikelstamm!$V$3:$V$648)</f>
        <v/>
      </c>
    </row>
    <row r="63">
      <c r="A63" s="29" t="inlineStr">
        <is>
          <t>Flur</t>
        </is>
      </c>
      <c r="B63" s="36">
        <f>COUNTIF(Artikelstamm!$D$3:$D$648,$A63)</f>
        <v/>
      </c>
      <c r="C63" s="37">
        <f>SUMPRODUCT((Artikelstamm!$D$3:$D$648=$A63)*Artikelstamm!$N$3:$N$648*Artikelstamm!$AE$3:$AE$648)</f>
        <v/>
      </c>
      <c r="D63" s="37">
        <f>SUMIF(Artikelstamm!$D$3:$D$648,$A63,Artikelstamm!$V$3:$V$648)</f>
        <v/>
      </c>
    </row>
    <row r="64">
      <c r="A64" s="29" t="inlineStr">
        <is>
          <t>Galerie</t>
        </is>
      </c>
      <c r="B64" s="36">
        <f>COUNTIF(Artikelstamm!$D$3:$D$648,$A64)</f>
        <v/>
      </c>
      <c r="C64" s="37">
        <f>SUMPRODUCT((Artikelstamm!$D$3:$D$648=$A64)*Artikelstamm!$N$3:$N$648*Artikelstamm!$AE$3:$AE$648)</f>
        <v/>
      </c>
      <c r="D64" s="37">
        <f>SUMIF(Artikelstamm!$D$3:$D$648,$A64,Artikelstamm!$V$3:$V$648)</f>
        <v/>
      </c>
    </row>
    <row r="65">
      <c r="A65" s="29" t="inlineStr">
        <is>
          <t>Garderobenflur</t>
        </is>
      </c>
      <c r="B65" s="36">
        <f>COUNTIF(Artikelstamm!$D$3:$D$648,$A65)</f>
        <v/>
      </c>
      <c r="C65" s="37">
        <f>SUMPRODUCT((Artikelstamm!$D$3:$D$648=$A65)*Artikelstamm!$N$3:$N$648*Artikelstamm!$AE$3:$AE$648)</f>
        <v/>
      </c>
      <c r="D65" s="37">
        <f>SUMIF(Artikelstamm!$D$3:$D$648,$A65,Artikelstamm!$V$3:$V$648)</f>
        <v/>
      </c>
    </row>
    <row r="66">
      <c r="A66" s="29" t="inlineStr">
        <is>
          <t>Garten</t>
        </is>
      </c>
      <c r="B66" s="36">
        <f>COUNTIF(Artikelstamm!$D$3:$D$648,$A66)</f>
        <v/>
      </c>
      <c r="C66" s="37">
        <f>SUMPRODUCT((Artikelstamm!$D$3:$D$648=$A66)*Artikelstamm!$N$3:$N$648*Artikelstamm!$AE$3:$AE$648)</f>
        <v/>
      </c>
      <c r="D66" s="37">
        <f>SUMIF(Artikelstamm!$D$3:$D$648,$A66,Artikelstamm!$V$3:$V$648)</f>
        <v/>
      </c>
    </row>
    <row r="67">
      <c r="A67" s="29" t="inlineStr">
        <is>
          <t>Gruppenraum</t>
        </is>
      </c>
      <c r="B67" s="36">
        <f>COUNTIF(Artikelstamm!$D$3:$D$648,$A67)</f>
        <v/>
      </c>
      <c r="C67" s="37">
        <f>SUMPRODUCT((Artikelstamm!$D$3:$D$648=$A67)*Artikelstamm!$N$3:$N$648*Artikelstamm!$AE$3:$AE$648)</f>
        <v/>
      </c>
      <c r="D67" s="37">
        <f>SUMIF(Artikelstamm!$D$3:$D$648,$A67,Artikelstamm!$V$3:$V$648)</f>
        <v/>
      </c>
    </row>
    <row r="68">
      <c r="A68" s="29" t="inlineStr">
        <is>
          <t>Heizung</t>
        </is>
      </c>
      <c r="B68" s="36">
        <f>COUNTIF(Artikelstamm!$D$3:$D$648,$A68)</f>
        <v/>
      </c>
      <c r="C68" s="37">
        <f>SUMPRODUCT((Artikelstamm!$D$3:$D$648=$A68)*Artikelstamm!$N$3:$N$648*Artikelstamm!$AE$3:$AE$648)</f>
        <v/>
      </c>
      <c r="D68" s="37">
        <f>SUMIF(Artikelstamm!$D$3:$D$648,$A68,Artikelstamm!$V$3:$V$648)</f>
        <v/>
      </c>
    </row>
    <row r="69">
      <c r="A69" s="29" t="inlineStr">
        <is>
          <t>Krippenschlafraum</t>
        </is>
      </c>
      <c r="B69" s="36">
        <f>COUNTIF(Artikelstamm!$D$3:$D$648,$A69)</f>
        <v/>
      </c>
      <c r="C69" s="37">
        <f>SUMPRODUCT((Artikelstamm!$D$3:$D$648=$A69)*Artikelstamm!$N$3:$N$648*Artikelstamm!$AE$3:$AE$648)</f>
        <v/>
      </c>
      <c r="D69" s="37">
        <f>SUMIF(Artikelstamm!$D$3:$D$648,$A69,Artikelstamm!$V$3:$V$648)</f>
        <v/>
      </c>
    </row>
    <row r="70">
      <c r="A70" s="29" t="inlineStr">
        <is>
          <t>Küche</t>
        </is>
      </c>
      <c r="B70" s="36">
        <f>COUNTIF(Artikelstamm!$D$3:$D$648,$A70)</f>
        <v/>
      </c>
      <c r="C70" s="37">
        <f>SUMPRODUCT((Artikelstamm!$D$3:$D$648=$A70)*Artikelstamm!$N$3:$N$648*Artikelstamm!$AE$3:$AE$648)</f>
        <v/>
      </c>
      <c r="D70" s="37">
        <f>SUMIF(Artikelstamm!$D$3:$D$648,$A70,Artikelstamm!$V$3:$V$648)</f>
        <v/>
      </c>
    </row>
    <row r="71">
      <c r="A71" s="29" t="inlineStr">
        <is>
          <t>Küche und Essbereich</t>
        </is>
      </c>
      <c r="B71" s="36">
        <f>COUNTIF(Artikelstamm!$D$3:$D$648,$A71)</f>
        <v/>
      </c>
      <c r="C71" s="37">
        <f>SUMPRODUCT((Artikelstamm!$D$3:$D$648=$A71)*Artikelstamm!$N$3:$N$648*Artikelstamm!$AE$3:$AE$648)</f>
        <v/>
      </c>
      <c r="D71" s="37">
        <f>SUMIF(Artikelstamm!$D$3:$D$648,$A71,Artikelstamm!$V$3:$V$648)</f>
        <v/>
      </c>
    </row>
    <row r="72">
      <c r="A72" s="29" t="inlineStr">
        <is>
          <t>Lernraum</t>
        </is>
      </c>
      <c r="B72" s="36">
        <f>COUNTIF(Artikelstamm!$D$3:$D$648,$A72)</f>
        <v/>
      </c>
      <c r="C72" s="37">
        <f>SUMPRODUCT((Artikelstamm!$D$3:$D$648=$A72)*Artikelstamm!$N$3:$N$648*Artikelstamm!$AE$3:$AE$648)</f>
        <v/>
      </c>
      <c r="D72" s="37">
        <f>SUMIF(Artikelstamm!$D$3:$D$648,$A72,Artikelstamm!$V$3:$V$648)</f>
        <v/>
      </c>
    </row>
    <row r="73">
      <c r="A73" s="29" t="inlineStr">
        <is>
          <t>Material</t>
        </is>
      </c>
      <c r="B73" s="36">
        <f>COUNTIF(Artikelstamm!$D$3:$D$648,$A73)</f>
        <v/>
      </c>
      <c r="C73" s="37">
        <f>SUMPRODUCT((Artikelstamm!$D$3:$D$648=$A73)*Artikelstamm!$N$3:$N$648*Artikelstamm!$AE$3:$AE$648)</f>
        <v/>
      </c>
      <c r="D73" s="37">
        <f>SUMIF(Artikelstamm!$D$3:$D$648,$A73,Artikelstamm!$V$3:$V$648)</f>
        <v/>
      </c>
    </row>
    <row r="74">
      <c r="A74" s="29" t="inlineStr">
        <is>
          <t>Materialraum</t>
        </is>
      </c>
      <c r="B74" s="36">
        <f>COUNTIF(Artikelstamm!$D$3:$D$648,$A74)</f>
        <v/>
      </c>
      <c r="C74" s="37">
        <f>SUMPRODUCT((Artikelstamm!$D$3:$D$648=$A74)*Artikelstamm!$N$3:$N$648*Artikelstamm!$AE$3:$AE$648)</f>
        <v/>
      </c>
      <c r="D74" s="37">
        <f>SUMIF(Artikelstamm!$D$3:$D$648,$A74,Artikelstamm!$V$3:$V$648)</f>
        <v/>
      </c>
    </row>
    <row r="75">
      <c r="A75" s="29" t="inlineStr">
        <is>
          <t>Matschraum</t>
        </is>
      </c>
      <c r="B75" s="36">
        <f>COUNTIF(Artikelstamm!$D$3:$D$648,$A75)</f>
        <v/>
      </c>
      <c r="C75" s="37">
        <f>SUMPRODUCT((Artikelstamm!$D$3:$D$648=$A75)*Artikelstamm!$N$3:$N$648*Artikelstamm!$AE$3:$AE$648)</f>
        <v/>
      </c>
      <c r="D75" s="37">
        <f>SUMIF(Artikelstamm!$D$3:$D$648,$A75,Artikelstamm!$V$3:$V$648)</f>
        <v/>
      </c>
    </row>
    <row r="76">
      <c r="A76" s="29" t="inlineStr">
        <is>
          <t>Personal-WC</t>
        </is>
      </c>
      <c r="B76" s="36">
        <f>COUNTIF(Artikelstamm!$D$3:$D$648,$A76)</f>
        <v/>
      </c>
      <c r="C76" s="37">
        <f>SUMPRODUCT((Artikelstamm!$D$3:$D$648=$A76)*Artikelstamm!$N$3:$N$648*Artikelstamm!$AE$3:$AE$648)</f>
        <v/>
      </c>
      <c r="D76" s="37">
        <f>SUMIF(Artikelstamm!$D$3:$D$648,$A76,Artikelstamm!$V$3:$V$648)</f>
        <v/>
      </c>
    </row>
    <row r="77">
      <c r="A77" s="29" t="inlineStr">
        <is>
          <t>Personalraum</t>
        </is>
      </c>
      <c r="B77" s="36">
        <f>COUNTIF(Artikelstamm!$D$3:$D$648,$A77)</f>
        <v/>
      </c>
      <c r="C77" s="37">
        <f>SUMPRODUCT((Artikelstamm!$D$3:$D$648=$A77)*Artikelstamm!$N$3:$N$648*Artikelstamm!$AE$3:$AE$648)</f>
        <v/>
      </c>
      <c r="D77" s="37">
        <f>SUMIF(Artikelstamm!$D$3:$D$648,$A77,Artikelstamm!$V$3:$V$648)</f>
        <v/>
      </c>
    </row>
    <row r="78">
      <c r="A78" s="29" t="inlineStr">
        <is>
          <t>Ruheraum</t>
        </is>
      </c>
      <c r="B78" s="36">
        <f>COUNTIF(Artikelstamm!$D$3:$D$648,$A78)</f>
        <v/>
      </c>
      <c r="C78" s="37">
        <f>SUMPRODUCT((Artikelstamm!$D$3:$D$648=$A78)*Artikelstamm!$N$3:$N$648*Artikelstamm!$AE$3:$AE$648)</f>
        <v/>
      </c>
      <c r="D78" s="37">
        <f>SUMIF(Artikelstamm!$D$3:$D$648,$A78,Artikelstamm!$V$3:$V$648)</f>
        <v/>
      </c>
    </row>
    <row r="79">
      <c r="A79" s="29" t="inlineStr">
        <is>
          <t>Schlafraum</t>
        </is>
      </c>
      <c r="B79" s="36">
        <f>COUNTIF(Artikelstamm!$D$3:$D$648,$A79)</f>
        <v/>
      </c>
      <c r="C79" s="37">
        <f>SUMPRODUCT((Artikelstamm!$D$3:$D$648=$A79)*Artikelstamm!$N$3:$N$648*Artikelstamm!$AE$3:$AE$648)</f>
        <v/>
      </c>
      <c r="D79" s="37">
        <f>SUMIF(Artikelstamm!$D$3:$D$648,$A79,Artikelstamm!$V$3:$V$648)</f>
        <v/>
      </c>
    </row>
    <row r="80">
      <c r="A80" s="29" t="inlineStr">
        <is>
          <t>Speisesaal</t>
        </is>
      </c>
      <c r="B80" s="36">
        <f>COUNTIF(Artikelstamm!$D$3:$D$648,$A80)</f>
        <v/>
      </c>
      <c r="C80" s="37">
        <f>SUMPRODUCT((Artikelstamm!$D$3:$D$648=$A80)*Artikelstamm!$N$3:$N$648*Artikelstamm!$AE$3:$AE$648)</f>
        <v/>
      </c>
      <c r="D80" s="37">
        <f>SUMIF(Artikelstamm!$D$3:$D$648,$A80,Artikelstamm!$V$3:$V$648)</f>
        <v/>
      </c>
    </row>
    <row r="81">
      <c r="A81" s="29" t="inlineStr">
        <is>
          <t>Terrasse</t>
        </is>
      </c>
      <c r="B81" s="36">
        <f>COUNTIF(Artikelstamm!$D$3:$D$648,$A81)</f>
        <v/>
      </c>
      <c r="C81" s="37">
        <f>SUMPRODUCT((Artikelstamm!$D$3:$D$648=$A81)*Artikelstamm!$N$3:$N$648*Artikelstamm!$AE$3:$AE$648)</f>
        <v/>
      </c>
      <c r="D81" s="37">
        <f>SUMIF(Artikelstamm!$D$3:$D$648,$A81,Artikelstamm!$V$3:$V$648)</f>
        <v/>
      </c>
    </row>
    <row r="82">
      <c r="A82" s="29" t="inlineStr">
        <is>
          <t>Treppenaufgang</t>
        </is>
      </c>
      <c r="B82" s="36">
        <f>COUNTIF(Artikelstamm!$D$3:$D$648,$A82)</f>
        <v/>
      </c>
      <c r="C82" s="37">
        <f>SUMPRODUCT((Artikelstamm!$D$3:$D$648=$A82)*Artikelstamm!$N$3:$N$648*Artikelstamm!$AE$3:$AE$648)</f>
        <v/>
      </c>
      <c r="D82" s="37">
        <f>SUMIF(Artikelstamm!$D$3:$D$648,$A82,Artikelstamm!$V$3:$V$648)</f>
        <v/>
      </c>
    </row>
    <row r="83">
      <c r="A83" s="29" t="inlineStr">
        <is>
          <t>Turnraum</t>
        </is>
      </c>
      <c r="B83" s="36">
        <f>COUNTIF(Artikelstamm!$D$3:$D$648,$A83)</f>
        <v/>
      </c>
      <c r="C83" s="37">
        <f>SUMPRODUCT((Artikelstamm!$D$3:$D$648=$A83)*Artikelstamm!$N$3:$N$648*Artikelstamm!$AE$3:$AE$648)</f>
        <v/>
      </c>
      <c r="D83" s="37">
        <f>SUMIF(Artikelstamm!$D$3:$D$648,$A83,Artikelstamm!$V$3:$V$648)</f>
        <v/>
      </c>
    </row>
    <row r="84">
      <c r="A84" s="29" t="inlineStr">
        <is>
          <t>Werkraum</t>
        </is>
      </c>
      <c r="B84" s="36">
        <f>COUNTIF(Artikelstamm!$D$3:$D$648,$A84)</f>
        <v/>
      </c>
      <c r="C84" s="37">
        <f>SUMPRODUCT((Artikelstamm!$D$3:$D$648=$A84)*Artikelstamm!$N$3:$N$648*Artikelstamm!$AE$3:$AE$648)</f>
        <v/>
      </c>
      <c r="D84" s="37">
        <f>SUMIF(Artikelstamm!$D$3:$D$648,$A84,Artikelstamm!$V$3:$V$648)</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COUNTIF(Artikelstamm!$AC$3:$AC$648,$A89)</f>
        <v/>
      </c>
      <c r="C89" s="37">
        <f>SUMPRODUCT((Artikelstamm!$AC$3:$AC$648=$A89)*Artikelstamm!$N$3:$N$648*Artikelstamm!$AE$3:$AE$648)</f>
        <v/>
      </c>
    </row>
    <row r="90">
      <c r="A90" s="29" t="inlineStr">
        <is>
          <t>Kleinanzeigen</t>
        </is>
      </c>
      <c r="B90" s="36">
        <f>COUNTIF(Artikelstamm!$AC$3:$AC$648,$A90)</f>
        <v/>
      </c>
      <c r="C90" s="37">
        <f>SUMPRODUCT((Artikelstamm!$AC$3:$AC$648=$A90)*Artikelstamm!$N$3:$N$648*Artikelstamm!$AE$3:$AE$648)</f>
        <v/>
      </c>
    </row>
    <row r="91">
      <c r="A91" s="29" t="inlineStr">
        <is>
          <t>eBay</t>
        </is>
      </c>
      <c r="B91" s="36">
        <f>COUNTIF(Artikelstamm!$AC$3:$AC$648,$A91)</f>
        <v/>
      </c>
      <c r="C91" s="37">
        <f>SUMPRODUCT((Artikelstamm!$AC$3:$AC$648=$A91)*Artikelstamm!$N$3:$N$648*Artikelstamm!$AE$3:$AE$648)</f>
        <v/>
      </c>
    </row>
    <row r="92">
      <c r="A92" s="29" t="inlineStr">
        <is>
          <t>Direkt</t>
        </is>
      </c>
      <c r="B92" s="36">
        <f>COUNTIF(Artikelstamm!$AC$3:$AC$648,$A92)</f>
        <v/>
      </c>
      <c r="C92" s="37">
        <f>SUMPRODUCT((Artikelstamm!$AC$3:$AC$648=$A92)*Artikelstamm!$N$3:$N$648*Artikelstamm!$AE$3:$AE$648)</f>
        <v/>
      </c>
    </row>
    <row r="93">
      <c r="A93" s="29" t="inlineStr">
        <is>
          <t>Händler</t>
        </is>
      </c>
      <c r="B93" s="36">
        <f>COUNTIF(Artikelstamm!$AC$3:$AC$648,$A93)</f>
        <v/>
      </c>
      <c r="C93" s="37">
        <f>SUMPRODUCT((Artikelstamm!$AC$3:$AC$648=$A93)*Artikelstamm!$N$3:$N$648*Artikelstamm!$AE$3:$AE$648)</f>
        <v/>
      </c>
    </row>
    <row r="94">
      <c r="A94" s="29" t="inlineStr">
        <is>
          <t>Verkaufstag</t>
        </is>
      </c>
      <c r="B94" s="36">
        <f>COUNTIF(Artikelstamm!$AC$3:$AC$648,$A94)</f>
        <v/>
      </c>
      <c r="C94" s="37">
        <f>SUMPRODUCT((Artikelstamm!$AC$3:$AC$648=$A94)*Artikelstamm!$N$3:$N$648*Artikelstamm!$AE$3:$AE$648)</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Ranja Fischer</t>
        </is>
      </c>
      <c r="D8" s="46" t="n">
        <v>70</v>
      </c>
      <c r="E8" s="47">
        <f>IF(D8="","",D8-D8/1.0)</f>
        <v/>
      </c>
      <c r="F8" s="47">
        <f>IF(D8="","",D8/1.0)</f>
        <v/>
      </c>
      <c r="G8" s="46" t="n"/>
      <c r="H8" s="47">
        <f>H7+IF(D8="",0,D8)-IF(G8="",0,G8)</f>
        <v/>
      </c>
    </row>
    <row r="9">
      <c r="A9" s="45" t="n"/>
      <c r="B9" s="45" t="n"/>
      <c r="C9" s="45" t="n"/>
      <c r="D9" s="46" t="n"/>
      <c r="E9" s="47">
        <f>IF(D9="","",D9-D9/1.0)</f>
        <v/>
      </c>
      <c r="F9" s="47">
        <f>IF(D9="","",D9/1.0)</f>
        <v/>
      </c>
      <c r="G9" s="46" t="n"/>
      <c r="H9" s="47">
        <f>H8+IF(D9="",0,D9)-IF(G9="",0,G9)</f>
        <v/>
      </c>
    </row>
    <row r="10">
      <c r="A10" s="45" t="n"/>
      <c r="B10" s="45" t="n"/>
      <c r="C10" s="45" t="n"/>
      <c r="D10" s="46" t="n"/>
      <c r="E10" s="47">
        <f>IF(D10="","",D10-D10/1.0)</f>
        <v/>
      </c>
      <c r="F10" s="47">
        <f>IF(D10="","",D10/1.0)</f>
        <v/>
      </c>
      <c r="G10" s="46" t="n"/>
      <c r="H10" s="47">
        <f>H9+IF(D10="",0,D10)-IF(G10="",0,G10)</f>
        <v/>
      </c>
    </row>
    <row r="11">
      <c r="A11" s="45" t="n"/>
      <c r="B11" s="45" t="n"/>
      <c r="C11" s="45" t="n"/>
      <c r="D11" s="46" t="n"/>
      <c r="E11" s="47">
        <f>IF(D11="","",D11-D11/1.0)</f>
        <v/>
      </c>
      <c r="F11" s="47">
        <f>IF(D11="","",D11/1.0)</f>
        <v/>
      </c>
      <c r="G11" s="46" t="n"/>
      <c r="H11" s="47">
        <f>H10+IF(D11="",0,D11)-IF(G11="",0,G11)</f>
        <v/>
      </c>
    </row>
    <row r="12">
      <c r="A12" s="45" t="n"/>
      <c r="B12" s="45" t="n"/>
      <c r="C12" s="45" t="n"/>
      <c r="D12" s="46" t="n"/>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2026-10-16T08:33:57Z</dcterms:created>
  <dcterms:modified xmlns:dcterms="http://purl.org/dc/terms/" xmlns:xsi="http://www.w3.org/2001/XMLSchema-instance" xsi:type="dcterms:W3CDTF">2026-10-16T08:34:00Z</dcterms:modified>
</cp:coreProperties>
</file>