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'Artikelstamm'!$A$2:$AN$723</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 Type="http://schemas.openxmlformats.org/officeDocument/2006/relationships/image" Target="/xl/media/image643.jpeg" Id="rId642"/><Relationship Type="http://schemas.openxmlformats.org/officeDocument/2006/relationships/image" Target="/xl/media/image644.jpeg" Id="rId643"/><Relationship Type="http://schemas.openxmlformats.org/officeDocument/2006/relationships/image" Target="/xl/media/image645.jpeg" Id="rId644"/><Relationship Type="http://schemas.openxmlformats.org/officeDocument/2006/relationships/image" Target="/xl/media/image646.jpeg" Id="rId645"/><Relationship Type="http://schemas.openxmlformats.org/officeDocument/2006/relationships/image" Target="/xl/media/image647.jpeg" Id="rId646"/><Relationship Type="http://schemas.openxmlformats.org/officeDocument/2006/relationships/image" Target="/xl/media/image648.jpeg" Id="rId647"/><Relationship Type="http://schemas.openxmlformats.org/officeDocument/2006/relationships/image" Target="/xl/media/image649.jpeg" Id="rId648"/><Relationship Type="http://schemas.openxmlformats.org/officeDocument/2006/relationships/image" Target="/xl/media/image650.jpeg" Id="rId649"/><Relationship Type="http://schemas.openxmlformats.org/officeDocument/2006/relationships/image" Target="/xl/media/image651.jpeg" Id="rId650"/><Relationship Type="http://schemas.openxmlformats.org/officeDocument/2006/relationships/image" Target="/xl/media/image652.jpeg" Id="rId651"/><Relationship Type="http://schemas.openxmlformats.org/officeDocument/2006/relationships/image" Target="/xl/media/image653.jpeg" Id="rId652"/><Relationship Type="http://schemas.openxmlformats.org/officeDocument/2006/relationships/image" Target="/xl/media/image654.jpeg" Id="rId653"/><Relationship Type="http://schemas.openxmlformats.org/officeDocument/2006/relationships/image" Target="/xl/media/image655.jpeg" Id="rId654"/><Relationship Type="http://schemas.openxmlformats.org/officeDocument/2006/relationships/image" Target="/xl/media/image656.jpeg" Id="rId655"/><Relationship Type="http://schemas.openxmlformats.org/officeDocument/2006/relationships/image" Target="/xl/media/image657.jpeg" Id="rId656"/><Relationship Type="http://schemas.openxmlformats.org/officeDocument/2006/relationships/image" Target="/xl/media/image658.jpeg" Id="rId657"/><Relationship Type="http://schemas.openxmlformats.org/officeDocument/2006/relationships/image" Target="/xl/media/image659.jpeg" Id="rId658"/><Relationship Type="http://schemas.openxmlformats.org/officeDocument/2006/relationships/image" Target="/xl/media/image660.jpeg" Id="rId659"/><Relationship Type="http://schemas.openxmlformats.org/officeDocument/2006/relationships/image" Target="/xl/media/image661.jpeg" Id="rId660"/><Relationship Type="http://schemas.openxmlformats.org/officeDocument/2006/relationships/image" Target="/xl/media/image662.jpeg" Id="rId661"/><Relationship Type="http://schemas.openxmlformats.org/officeDocument/2006/relationships/image" Target="/xl/media/image663.jpeg" Id="rId662"/><Relationship Type="http://schemas.openxmlformats.org/officeDocument/2006/relationships/image" Target="/xl/media/image664.jpeg" Id="rId663"/><Relationship Type="http://schemas.openxmlformats.org/officeDocument/2006/relationships/image" Target="/xl/media/image665.jpeg" Id="rId664"/><Relationship Type="http://schemas.openxmlformats.org/officeDocument/2006/relationships/image" Target="/xl/media/image666.jpeg" Id="rId665"/><Relationship Type="http://schemas.openxmlformats.org/officeDocument/2006/relationships/image" Target="/xl/media/image667.jpeg" Id="rId666"/><Relationship Type="http://schemas.openxmlformats.org/officeDocument/2006/relationships/image" Target="/xl/media/image668.jpeg" Id="rId667"/><Relationship Type="http://schemas.openxmlformats.org/officeDocument/2006/relationships/image" Target="/xl/media/image669.jpeg" Id="rId668"/><Relationship Type="http://schemas.openxmlformats.org/officeDocument/2006/relationships/image" Target="/xl/media/image670.jpeg" Id="rId669"/><Relationship Type="http://schemas.openxmlformats.org/officeDocument/2006/relationships/image" Target="/xl/media/image671.jpeg" Id="rId670"/><Relationship Type="http://schemas.openxmlformats.org/officeDocument/2006/relationships/image" Target="/xl/media/image672.jpeg" Id="rId671"/><Relationship Type="http://schemas.openxmlformats.org/officeDocument/2006/relationships/image" Target="/xl/media/image673.jpeg" Id="rId672"/><Relationship Type="http://schemas.openxmlformats.org/officeDocument/2006/relationships/image" Target="/xl/media/image674.jpeg" Id="rId673"/><Relationship Type="http://schemas.openxmlformats.org/officeDocument/2006/relationships/image" Target="/xl/media/image675.jpeg" Id="rId674"/><Relationship Type="http://schemas.openxmlformats.org/officeDocument/2006/relationships/image" Target="/xl/media/image676.jpeg" Id="rId675"/><Relationship Type="http://schemas.openxmlformats.org/officeDocument/2006/relationships/image" Target="/xl/media/image677.jpeg" Id="rId676"/><Relationship Type="http://schemas.openxmlformats.org/officeDocument/2006/relationships/image" Target="/xl/media/image678.jpeg" Id="rId677"/><Relationship Type="http://schemas.openxmlformats.org/officeDocument/2006/relationships/image" Target="/xl/media/image679.jpeg" Id="rId678"/><Relationship Type="http://schemas.openxmlformats.org/officeDocument/2006/relationships/image" Target="/xl/media/image680.jpeg" Id="rId679"/><Relationship Type="http://schemas.openxmlformats.org/officeDocument/2006/relationships/image" Target="/xl/media/image681.jpeg" Id="rId680"/><Relationship Type="http://schemas.openxmlformats.org/officeDocument/2006/relationships/image" Target="/xl/media/image682.jpeg" Id="rId681"/><Relationship Type="http://schemas.openxmlformats.org/officeDocument/2006/relationships/image" Target="/xl/media/image683.jpeg" Id="rId682"/><Relationship Type="http://schemas.openxmlformats.org/officeDocument/2006/relationships/image" Target="/xl/media/image684.jpeg" Id="rId683"/><Relationship Type="http://schemas.openxmlformats.org/officeDocument/2006/relationships/image" Target="/xl/media/image685.jpeg" Id="rId684"/><Relationship Type="http://schemas.openxmlformats.org/officeDocument/2006/relationships/image" Target="/xl/media/image686.jpeg" Id="rId685"/><Relationship Type="http://schemas.openxmlformats.org/officeDocument/2006/relationships/image" Target="/xl/media/image687.jpeg" Id="rId686"/><Relationship Type="http://schemas.openxmlformats.org/officeDocument/2006/relationships/image" Target="/xl/media/image688.jpeg" Id="rId687"/><Relationship Type="http://schemas.openxmlformats.org/officeDocument/2006/relationships/image" Target="/xl/media/image689.jpeg" Id="rId688"/><Relationship Type="http://schemas.openxmlformats.org/officeDocument/2006/relationships/image" Target="/xl/media/image690.jpeg" Id="rId689"/><Relationship Type="http://schemas.openxmlformats.org/officeDocument/2006/relationships/image" Target="/xl/media/image691.jpeg" Id="rId690"/><Relationship Type="http://schemas.openxmlformats.org/officeDocument/2006/relationships/image" Target="/xl/media/image692.jpeg" Id="rId691"/><Relationship Type="http://schemas.openxmlformats.org/officeDocument/2006/relationships/image" Target="/xl/media/image693.jpeg" Id="rId692"/><Relationship Type="http://schemas.openxmlformats.org/officeDocument/2006/relationships/image" Target="/xl/media/image694.jpeg" Id="rId693"/><Relationship Type="http://schemas.openxmlformats.org/officeDocument/2006/relationships/image" Target="/xl/media/image695.jpeg" Id="rId694"/><Relationship Type="http://schemas.openxmlformats.org/officeDocument/2006/relationships/image" Target="/xl/media/image696.jpeg" Id="rId695"/><Relationship Type="http://schemas.openxmlformats.org/officeDocument/2006/relationships/image" Target="/xl/media/image697.jpeg" Id="rId696"/><Relationship Type="http://schemas.openxmlformats.org/officeDocument/2006/relationships/image" Target="/xl/media/image698.jpeg" Id="rId697"/><Relationship Type="http://schemas.openxmlformats.org/officeDocument/2006/relationships/image" Target="/xl/media/image699.jpeg" Id="rId698"/><Relationship Type="http://schemas.openxmlformats.org/officeDocument/2006/relationships/image" Target="/xl/media/image700.jpeg" Id="rId699"/><Relationship Type="http://schemas.openxmlformats.org/officeDocument/2006/relationships/image" Target="/xl/media/image701.jpeg" Id="rId700"/><Relationship Type="http://schemas.openxmlformats.org/officeDocument/2006/relationships/image" Target="/xl/media/image702.jpeg" Id="rId701"/><Relationship Type="http://schemas.openxmlformats.org/officeDocument/2006/relationships/image" Target="/xl/media/image703.jpeg" Id="rId702"/><Relationship Type="http://schemas.openxmlformats.org/officeDocument/2006/relationships/image" Target="/xl/media/image704.jpeg" Id="rId703"/><Relationship Type="http://schemas.openxmlformats.org/officeDocument/2006/relationships/image" Target="/xl/media/image705.jpeg" Id="rId704"/><Relationship Type="http://schemas.openxmlformats.org/officeDocument/2006/relationships/image" Target="/xl/media/image706.jpeg" Id="rId705"/><Relationship Type="http://schemas.openxmlformats.org/officeDocument/2006/relationships/image" Target="/xl/media/image707.jpeg" Id="rId706"/><Relationship Type="http://schemas.openxmlformats.org/officeDocument/2006/relationships/image" Target="/xl/media/image708.jpeg" Id="rId707"/><Relationship Type="http://schemas.openxmlformats.org/officeDocument/2006/relationships/image" Target="/xl/media/image709.jpeg" Id="rId708"/><Relationship Type="http://schemas.openxmlformats.org/officeDocument/2006/relationships/image" Target="/xl/media/image710.jpeg" Id="rId709"/><Relationship Type="http://schemas.openxmlformats.org/officeDocument/2006/relationships/image" Target="/xl/media/image711.jpeg" Id="rId710"/><Relationship Type="http://schemas.openxmlformats.org/officeDocument/2006/relationships/image" Target="/xl/media/image712.jpeg" Id="rId711"/><Relationship Type="http://schemas.openxmlformats.org/officeDocument/2006/relationships/image" Target="/xl/media/image713.jpeg" Id="rId712"/><Relationship Type="http://schemas.openxmlformats.org/officeDocument/2006/relationships/image" Target="/xl/media/image714.jpeg" Id="rId713"/><Relationship Type="http://schemas.openxmlformats.org/officeDocument/2006/relationships/image" Target="/xl/media/image715.jpeg" Id="rId714"/><Relationship Type="http://schemas.openxmlformats.org/officeDocument/2006/relationships/image" Target="/xl/media/image716.jpeg" Id="rId715"/><Relationship Type="http://schemas.openxmlformats.org/officeDocument/2006/relationships/image" Target="/xl/media/image717.jpeg" Id="rId716"/><Relationship Type="http://schemas.openxmlformats.org/officeDocument/2006/relationships/image" Target="/xl/media/image718.jpeg" Id="rId717"/></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623</row>
      <rowOff>85725</rowOff>
    </from>
    <to>
      <col>1</col>
      <colOff>-85725</colOff>
      <row>624</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2" name="Image 642" descr="Picture"/>
        <cNvPicPr/>
      </nvPicPr>
      <blipFill>
        <a:blip xmlns:a="http://schemas.openxmlformats.org/drawingml/2006/main" xmlns:r="http://schemas.openxmlformats.org/officeDocument/2006/relationships" cstate="print" r:embed="rId642"/>
        <a:stretch xmlns:a="http://schemas.openxmlformats.org/drawingml/2006/main">
          <a:fillRect/>
        </a:stretch>
      </blipFill>
      <spPr>
        <a:prstGeom xmlns:a="http://schemas.openxmlformats.org/drawingml/2006/main" prst="rect"/>
      </spPr>
    </pic>
    <clientData/>
  </twoCellAnchor>
  <twoCellAnchor editAs="twoCell">
    <from>
      <col>0</col>
      <colOff>85725</colOff>
      <row>648</row>
      <rowOff>85725</rowOff>
    </from>
    <to>
      <col>1</col>
      <colOff>-85725</colOff>
      <row>649</row>
      <rowOff>-85725</rowOff>
    </to>
    <pic>
      <nvPicPr>
        <cNvPr id="643" name="Image 643" descr="Picture"/>
        <cNvPicPr/>
      </nvPicPr>
      <blipFill>
        <a:blip xmlns:a="http://schemas.openxmlformats.org/drawingml/2006/main" xmlns:r="http://schemas.openxmlformats.org/officeDocument/2006/relationships" cstate="print" r:embed="rId643"/>
        <a:stretch xmlns:a="http://schemas.openxmlformats.org/drawingml/2006/main">
          <a:fillRect/>
        </a:stretch>
      </blipFill>
      <spPr>
        <a:prstGeom xmlns:a="http://schemas.openxmlformats.org/drawingml/2006/main" prst="rect"/>
      </spPr>
    </pic>
    <clientData/>
  </twoCellAnchor>
  <twoCellAnchor editAs="twoCell">
    <from>
      <col>0</col>
      <colOff>85725</colOff>
      <row>649</row>
      <rowOff>85725</rowOff>
    </from>
    <to>
      <col>1</col>
      <colOff>-85725</colOff>
      <row>650</row>
      <rowOff>-85725</rowOff>
    </to>
    <pic>
      <nvPicPr>
        <cNvPr id="644" name="Image 644" descr="Picture"/>
        <cNvPicPr/>
      </nvPicPr>
      <blipFill>
        <a:blip xmlns:a="http://schemas.openxmlformats.org/drawingml/2006/main" xmlns:r="http://schemas.openxmlformats.org/officeDocument/2006/relationships" cstate="print" r:embed="rId644"/>
        <a:stretch xmlns:a="http://schemas.openxmlformats.org/drawingml/2006/main">
          <a:fillRect/>
        </a:stretch>
      </blipFill>
      <spPr>
        <a:prstGeom xmlns:a="http://schemas.openxmlformats.org/drawingml/2006/main" prst="rect"/>
      </spPr>
    </pic>
    <clientData/>
  </twoCellAnchor>
  <twoCellAnchor editAs="twoCell">
    <from>
      <col>0</col>
      <colOff>85725</colOff>
      <row>650</row>
      <rowOff>85725</rowOff>
    </from>
    <to>
      <col>1</col>
      <colOff>-85725</colOff>
      <row>651</row>
      <rowOff>-85725</rowOff>
    </to>
    <pic>
      <nvPicPr>
        <cNvPr id="645" name="Image 645" descr="Picture"/>
        <cNvPicPr/>
      </nvPicPr>
      <blipFill>
        <a:blip xmlns:a="http://schemas.openxmlformats.org/drawingml/2006/main" xmlns:r="http://schemas.openxmlformats.org/officeDocument/2006/relationships" cstate="print" r:embed="rId645"/>
        <a:stretch xmlns:a="http://schemas.openxmlformats.org/drawingml/2006/main">
          <a:fillRect/>
        </a:stretch>
      </blipFill>
      <spPr>
        <a:prstGeom xmlns:a="http://schemas.openxmlformats.org/drawingml/2006/main" prst="rect"/>
      </spPr>
    </pic>
    <clientData/>
  </twoCellAnchor>
  <twoCellAnchor editAs="twoCell">
    <from>
      <col>0</col>
      <colOff>85725</colOff>
      <row>651</row>
      <rowOff>85725</rowOff>
    </from>
    <to>
      <col>1</col>
      <colOff>-85725</colOff>
      <row>652</row>
      <rowOff>-85725</rowOff>
    </to>
    <pic>
      <nvPicPr>
        <cNvPr id="646" name="Image 646" descr="Picture"/>
        <cNvPicPr/>
      </nvPicPr>
      <blipFill>
        <a:blip xmlns:a="http://schemas.openxmlformats.org/drawingml/2006/main" xmlns:r="http://schemas.openxmlformats.org/officeDocument/2006/relationships" cstate="print" r:embed="rId646"/>
        <a:stretch xmlns:a="http://schemas.openxmlformats.org/drawingml/2006/main">
          <a:fillRect/>
        </a:stretch>
      </blipFill>
      <spPr>
        <a:prstGeom xmlns:a="http://schemas.openxmlformats.org/drawingml/2006/main" prst="rect"/>
      </spPr>
    </pic>
    <clientData/>
  </twoCellAnchor>
  <twoCellAnchor editAs="twoCell">
    <from>
      <col>0</col>
      <colOff>85725</colOff>
      <row>652</row>
      <rowOff>85725</rowOff>
    </from>
    <to>
      <col>1</col>
      <colOff>-85725</colOff>
      <row>653</row>
      <rowOff>-85725</rowOff>
    </to>
    <pic>
      <nvPicPr>
        <cNvPr id="647" name="Image 647" descr="Picture"/>
        <cNvPicPr/>
      </nvPicPr>
      <blipFill>
        <a:blip xmlns:a="http://schemas.openxmlformats.org/drawingml/2006/main" xmlns:r="http://schemas.openxmlformats.org/officeDocument/2006/relationships" cstate="print" r:embed="rId647"/>
        <a:stretch xmlns:a="http://schemas.openxmlformats.org/drawingml/2006/main">
          <a:fillRect/>
        </a:stretch>
      </blipFill>
      <spPr>
        <a:prstGeom xmlns:a="http://schemas.openxmlformats.org/drawingml/2006/main" prst="rect"/>
      </spPr>
    </pic>
    <clientData/>
  </twoCellAnchor>
  <twoCellAnchor editAs="twoCell">
    <from>
      <col>0</col>
      <colOff>85725</colOff>
      <row>653</row>
      <rowOff>85725</rowOff>
    </from>
    <to>
      <col>1</col>
      <colOff>-85725</colOff>
      <row>654</row>
      <rowOff>-85725</rowOff>
    </to>
    <pic>
      <nvPicPr>
        <cNvPr id="648" name="Image 648" descr="Picture"/>
        <cNvPicPr/>
      </nvPicPr>
      <blipFill>
        <a:blip xmlns:a="http://schemas.openxmlformats.org/drawingml/2006/main" xmlns:r="http://schemas.openxmlformats.org/officeDocument/2006/relationships" cstate="print" r:embed="rId648"/>
        <a:stretch xmlns:a="http://schemas.openxmlformats.org/drawingml/2006/main">
          <a:fillRect/>
        </a:stretch>
      </blipFill>
      <spPr>
        <a:prstGeom xmlns:a="http://schemas.openxmlformats.org/drawingml/2006/main" prst="rect"/>
      </spPr>
    </pic>
    <clientData/>
  </twoCellAnchor>
  <twoCellAnchor editAs="twoCell">
    <from>
      <col>0</col>
      <colOff>85725</colOff>
      <row>654</row>
      <rowOff>85725</rowOff>
    </from>
    <to>
      <col>1</col>
      <colOff>-85725</colOff>
      <row>655</row>
      <rowOff>-85725</rowOff>
    </to>
    <pic>
      <nvPicPr>
        <cNvPr id="649" name="Image 649" descr="Picture"/>
        <cNvPicPr/>
      </nvPicPr>
      <blipFill>
        <a:blip xmlns:a="http://schemas.openxmlformats.org/drawingml/2006/main" xmlns:r="http://schemas.openxmlformats.org/officeDocument/2006/relationships" cstate="print" r:embed="rId649"/>
        <a:stretch xmlns:a="http://schemas.openxmlformats.org/drawingml/2006/main">
          <a:fillRect/>
        </a:stretch>
      </blipFill>
      <spPr>
        <a:prstGeom xmlns:a="http://schemas.openxmlformats.org/drawingml/2006/main" prst="rect"/>
      </spPr>
    </pic>
    <clientData/>
  </twoCellAnchor>
  <twoCellAnchor editAs="twoCell">
    <from>
      <col>0</col>
      <colOff>85725</colOff>
      <row>655</row>
      <rowOff>85725</rowOff>
    </from>
    <to>
      <col>1</col>
      <colOff>-85725</colOff>
      <row>656</row>
      <rowOff>-85725</rowOff>
    </to>
    <pic>
      <nvPicPr>
        <cNvPr id="650" name="Image 650" descr="Picture"/>
        <cNvPicPr/>
      </nvPicPr>
      <blipFill>
        <a:blip xmlns:a="http://schemas.openxmlformats.org/drawingml/2006/main" xmlns:r="http://schemas.openxmlformats.org/officeDocument/2006/relationships" cstate="print" r:embed="rId650"/>
        <a:stretch xmlns:a="http://schemas.openxmlformats.org/drawingml/2006/main">
          <a:fillRect/>
        </a:stretch>
      </blipFill>
      <spPr>
        <a:prstGeom xmlns:a="http://schemas.openxmlformats.org/drawingml/2006/main" prst="rect"/>
      </spPr>
    </pic>
    <clientData/>
  </twoCellAnchor>
  <twoCellAnchor editAs="twoCell">
    <from>
      <col>0</col>
      <colOff>85725</colOff>
      <row>656</row>
      <rowOff>85725</rowOff>
    </from>
    <to>
      <col>1</col>
      <colOff>-85725</colOff>
      <row>657</row>
      <rowOff>-85725</rowOff>
    </to>
    <pic>
      <nvPicPr>
        <cNvPr id="651" name="Image 651" descr="Picture"/>
        <cNvPicPr/>
      </nvPicPr>
      <blipFill>
        <a:blip xmlns:a="http://schemas.openxmlformats.org/drawingml/2006/main" xmlns:r="http://schemas.openxmlformats.org/officeDocument/2006/relationships" cstate="print" r:embed="rId651"/>
        <a:stretch xmlns:a="http://schemas.openxmlformats.org/drawingml/2006/main">
          <a:fillRect/>
        </a:stretch>
      </blipFill>
      <spPr>
        <a:prstGeom xmlns:a="http://schemas.openxmlformats.org/drawingml/2006/main" prst="rect"/>
      </spPr>
    </pic>
    <clientData/>
  </twoCellAnchor>
  <twoCellAnchor editAs="twoCell">
    <from>
      <col>0</col>
      <colOff>85725</colOff>
      <row>657</row>
      <rowOff>85725</rowOff>
    </from>
    <to>
      <col>1</col>
      <colOff>-85725</colOff>
      <row>658</row>
      <rowOff>-85725</rowOff>
    </to>
    <pic>
      <nvPicPr>
        <cNvPr id="652" name="Image 652" descr="Picture"/>
        <cNvPicPr/>
      </nvPicPr>
      <blipFill>
        <a:blip xmlns:a="http://schemas.openxmlformats.org/drawingml/2006/main" xmlns:r="http://schemas.openxmlformats.org/officeDocument/2006/relationships" cstate="print" r:embed="rId652"/>
        <a:stretch xmlns:a="http://schemas.openxmlformats.org/drawingml/2006/main">
          <a:fillRect/>
        </a:stretch>
      </blipFill>
      <spPr>
        <a:prstGeom xmlns:a="http://schemas.openxmlformats.org/drawingml/2006/main" prst="rect"/>
      </spPr>
    </pic>
    <clientData/>
  </twoCellAnchor>
  <twoCellAnchor editAs="twoCell">
    <from>
      <col>0</col>
      <colOff>85725</colOff>
      <row>658</row>
      <rowOff>85725</rowOff>
    </from>
    <to>
      <col>1</col>
      <colOff>-85725</colOff>
      <row>659</row>
      <rowOff>-85725</rowOff>
    </to>
    <pic>
      <nvPicPr>
        <cNvPr id="653" name="Image 653" descr="Picture"/>
        <cNvPicPr/>
      </nvPicPr>
      <blipFill>
        <a:blip xmlns:a="http://schemas.openxmlformats.org/drawingml/2006/main" xmlns:r="http://schemas.openxmlformats.org/officeDocument/2006/relationships" cstate="print" r:embed="rId653"/>
        <a:stretch xmlns:a="http://schemas.openxmlformats.org/drawingml/2006/main">
          <a:fillRect/>
        </a:stretch>
      </blipFill>
      <spPr>
        <a:prstGeom xmlns:a="http://schemas.openxmlformats.org/drawingml/2006/main" prst="rect"/>
      </spPr>
    </pic>
    <clientData/>
  </twoCellAnchor>
  <twoCellAnchor editAs="twoCell">
    <from>
      <col>0</col>
      <colOff>85725</colOff>
      <row>659</row>
      <rowOff>85725</rowOff>
    </from>
    <to>
      <col>1</col>
      <colOff>-85725</colOff>
      <row>660</row>
      <rowOff>-85725</rowOff>
    </to>
    <pic>
      <nvPicPr>
        <cNvPr id="654" name="Image 654" descr="Picture"/>
        <cNvPicPr/>
      </nvPicPr>
      <blipFill>
        <a:blip xmlns:a="http://schemas.openxmlformats.org/drawingml/2006/main" xmlns:r="http://schemas.openxmlformats.org/officeDocument/2006/relationships" cstate="print" r:embed="rId654"/>
        <a:stretch xmlns:a="http://schemas.openxmlformats.org/drawingml/2006/main">
          <a:fillRect/>
        </a:stretch>
      </blipFill>
      <spPr>
        <a:prstGeom xmlns:a="http://schemas.openxmlformats.org/drawingml/2006/main" prst="rect"/>
      </spPr>
    </pic>
    <clientData/>
  </twoCellAnchor>
  <twoCellAnchor editAs="twoCell">
    <from>
      <col>0</col>
      <colOff>85725</colOff>
      <row>660</row>
      <rowOff>85725</rowOff>
    </from>
    <to>
      <col>1</col>
      <colOff>-85725</colOff>
      <row>661</row>
      <rowOff>-85725</rowOff>
    </to>
    <pic>
      <nvPicPr>
        <cNvPr id="655" name="Image 655" descr="Picture"/>
        <cNvPicPr/>
      </nvPicPr>
      <blipFill>
        <a:blip xmlns:a="http://schemas.openxmlformats.org/drawingml/2006/main" xmlns:r="http://schemas.openxmlformats.org/officeDocument/2006/relationships" cstate="print" r:embed="rId655"/>
        <a:stretch xmlns:a="http://schemas.openxmlformats.org/drawingml/2006/main">
          <a:fillRect/>
        </a:stretch>
      </blipFill>
      <spPr>
        <a:prstGeom xmlns:a="http://schemas.openxmlformats.org/drawingml/2006/main" prst="rect"/>
      </spPr>
    </pic>
    <clientData/>
  </twoCellAnchor>
  <twoCellAnchor editAs="twoCell">
    <from>
      <col>0</col>
      <colOff>85725</colOff>
      <row>661</row>
      <rowOff>85725</rowOff>
    </from>
    <to>
      <col>1</col>
      <colOff>-85725</colOff>
      <row>662</row>
      <rowOff>-85725</rowOff>
    </to>
    <pic>
      <nvPicPr>
        <cNvPr id="656" name="Image 656" descr="Picture"/>
        <cNvPicPr/>
      </nvPicPr>
      <blipFill>
        <a:blip xmlns:a="http://schemas.openxmlformats.org/drawingml/2006/main" xmlns:r="http://schemas.openxmlformats.org/officeDocument/2006/relationships" cstate="print" r:embed="rId656"/>
        <a:stretch xmlns:a="http://schemas.openxmlformats.org/drawingml/2006/main">
          <a:fillRect/>
        </a:stretch>
      </blipFill>
      <spPr>
        <a:prstGeom xmlns:a="http://schemas.openxmlformats.org/drawingml/2006/main" prst="rect"/>
      </spPr>
    </pic>
    <clientData/>
  </twoCellAnchor>
  <twoCellAnchor editAs="twoCell">
    <from>
      <col>0</col>
      <colOff>85725</colOff>
      <row>662</row>
      <rowOff>85725</rowOff>
    </from>
    <to>
      <col>1</col>
      <colOff>-85725</colOff>
      <row>663</row>
      <rowOff>-85725</rowOff>
    </to>
    <pic>
      <nvPicPr>
        <cNvPr id="657" name="Image 657" descr="Picture"/>
        <cNvPicPr/>
      </nvPicPr>
      <blipFill>
        <a:blip xmlns:a="http://schemas.openxmlformats.org/drawingml/2006/main" xmlns:r="http://schemas.openxmlformats.org/officeDocument/2006/relationships" cstate="print" r:embed="rId657"/>
        <a:stretch xmlns:a="http://schemas.openxmlformats.org/drawingml/2006/main">
          <a:fillRect/>
        </a:stretch>
      </blipFill>
      <spPr>
        <a:prstGeom xmlns:a="http://schemas.openxmlformats.org/drawingml/2006/main" prst="rect"/>
      </spPr>
    </pic>
    <clientData/>
  </twoCellAnchor>
  <twoCellAnchor editAs="twoCell">
    <from>
      <col>0</col>
      <colOff>85725</colOff>
      <row>663</row>
      <rowOff>85725</rowOff>
    </from>
    <to>
      <col>1</col>
      <colOff>-85725</colOff>
      <row>664</row>
      <rowOff>-85725</rowOff>
    </to>
    <pic>
      <nvPicPr>
        <cNvPr id="658" name="Image 658" descr="Picture"/>
        <cNvPicPr/>
      </nvPicPr>
      <blipFill>
        <a:blip xmlns:a="http://schemas.openxmlformats.org/drawingml/2006/main" xmlns:r="http://schemas.openxmlformats.org/officeDocument/2006/relationships" cstate="print" r:embed="rId658"/>
        <a:stretch xmlns:a="http://schemas.openxmlformats.org/drawingml/2006/main">
          <a:fillRect/>
        </a:stretch>
      </blipFill>
      <spPr>
        <a:prstGeom xmlns:a="http://schemas.openxmlformats.org/drawingml/2006/main" prst="rect"/>
      </spPr>
    </pic>
    <clientData/>
  </twoCellAnchor>
  <twoCellAnchor editAs="twoCell">
    <from>
      <col>0</col>
      <colOff>85725</colOff>
      <row>664</row>
      <rowOff>85725</rowOff>
    </from>
    <to>
      <col>1</col>
      <colOff>-85725</colOff>
      <row>665</row>
      <rowOff>-85725</rowOff>
    </to>
    <pic>
      <nvPicPr>
        <cNvPr id="659" name="Image 659" descr="Picture"/>
        <cNvPicPr/>
      </nvPicPr>
      <blipFill>
        <a:blip xmlns:a="http://schemas.openxmlformats.org/drawingml/2006/main" xmlns:r="http://schemas.openxmlformats.org/officeDocument/2006/relationships" cstate="print" r:embed="rId659"/>
        <a:stretch xmlns:a="http://schemas.openxmlformats.org/drawingml/2006/main">
          <a:fillRect/>
        </a:stretch>
      </blipFill>
      <spPr>
        <a:prstGeom xmlns:a="http://schemas.openxmlformats.org/drawingml/2006/main" prst="rect"/>
      </spPr>
    </pic>
    <clientData/>
  </twoCellAnchor>
  <twoCellAnchor editAs="twoCell">
    <from>
      <col>0</col>
      <colOff>85725</colOff>
      <row>665</row>
      <rowOff>85725</rowOff>
    </from>
    <to>
      <col>1</col>
      <colOff>-85725</colOff>
      <row>666</row>
      <rowOff>-85725</rowOff>
    </to>
    <pic>
      <nvPicPr>
        <cNvPr id="660" name="Image 660" descr="Picture"/>
        <cNvPicPr/>
      </nvPicPr>
      <blipFill>
        <a:blip xmlns:a="http://schemas.openxmlformats.org/drawingml/2006/main" xmlns:r="http://schemas.openxmlformats.org/officeDocument/2006/relationships" cstate="print" r:embed="rId660"/>
        <a:stretch xmlns:a="http://schemas.openxmlformats.org/drawingml/2006/main">
          <a:fillRect/>
        </a:stretch>
      </blipFill>
      <spPr>
        <a:prstGeom xmlns:a="http://schemas.openxmlformats.org/drawingml/2006/main" prst="rect"/>
      </spPr>
    </pic>
    <clientData/>
  </twoCellAnchor>
  <twoCellAnchor editAs="twoCell">
    <from>
      <col>0</col>
      <colOff>85725</colOff>
      <row>666</row>
      <rowOff>85725</rowOff>
    </from>
    <to>
      <col>1</col>
      <colOff>-85725</colOff>
      <row>667</row>
      <rowOff>-85725</rowOff>
    </to>
    <pic>
      <nvPicPr>
        <cNvPr id="661" name="Image 661" descr="Picture"/>
        <cNvPicPr/>
      </nvPicPr>
      <blipFill>
        <a:blip xmlns:a="http://schemas.openxmlformats.org/drawingml/2006/main" xmlns:r="http://schemas.openxmlformats.org/officeDocument/2006/relationships" cstate="print" r:embed="rId661"/>
        <a:stretch xmlns:a="http://schemas.openxmlformats.org/drawingml/2006/main">
          <a:fillRect/>
        </a:stretch>
      </blipFill>
      <spPr>
        <a:prstGeom xmlns:a="http://schemas.openxmlformats.org/drawingml/2006/main" prst="rect"/>
      </spPr>
    </pic>
    <clientData/>
  </twoCellAnchor>
  <twoCellAnchor editAs="twoCell">
    <from>
      <col>0</col>
      <colOff>85725</colOff>
      <row>667</row>
      <rowOff>85725</rowOff>
    </from>
    <to>
      <col>1</col>
      <colOff>-85725</colOff>
      <row>668</row>
      <rowOff>-85725</rowOff>
    </to>
    <pic>
      <nvPicPr>
        <cNvPr id="662" name="Image 662" descr="Picture"/>
        <cNvPicPr/>
      </nvPicPr>
      <blipFill>
        <a:blip xmlns:a="http://schemas.openxmlformats.org/drawingml/2006/main" xmlns:r="http://schemas.openxmlformats.org/officeDocument/2006/relationships" cstate="print" r:embed="rId662"/>
        <a:stretch xmlns:a="http://schemas.openxmlformats.org/drawingml/2006/main">
          <a:fillRect/>
        </a:stretch>
      </blipFill>
      <spPr>
        <a:prstGeom xmlns:a="http://schemas.openxmlformats.org/drawingml/2006/main" prst="rect"/>
      </spPr>
    </pic>
    <clientData/>
  </twoCellAnchor>
  <twoCellAnchor editAs="twoCell">
    <from>
      <col>0</col>
      <colOff>85725</colOff>
      <row>668</row>
      <rowOff>85725</rowOff>
    </from>
    <to>
      <col>1</col>
      <colOff>-85725</colOff>
      <row>669</row>
      <rowOff>-85725</rowOff>
    </to>
    <pic>
      <nvPicPr>
        <cNvPr id="663" name="Image 663" descr="Picture"/>
        <cNvPicPr/>
      </nvPicPr>
      <blipFill>
        <a:blip xmlns:a="http://schemas.openxmlformats.org/drawingml/2006/main" xmlns:r="http://schemas.openxmlformats.org/officeDocument/2006/relationships" cstate="print" r:embed="rId663"/>
        <a:stretch xmlns:a="http://schemas.openxmlformats.org/drawingml/2006/main">
          <a:fillRect/>
        </a:stretch>
      </blipFill>
      <spPr>
        <a:prstGeom xmlns:a="http://schemas.openxmlformats.org/drawingml/2006/main" prst="rect"/>
      </spPr>
    </pic>
    <clientData/>
  </twoCellAnchor>
  <twoCellAnchor editAs="twoCell">
    <from>
      <col>0</col>
      <colOff>85725</colOff>
      <row>669</row>
      <rowOff>85725</rowOff>
    </from>
    <to>
      <col>1</col>
      <colOff>-85725</colOff>
      <row>670</row>
      <rowOff>-85725</rowOff>
    </to>
    <pic>
      <nvPicPr>
        <cNvPr id="664" name="Image 664" descr="Picture"/>
        <cNvPicPr/>
      </nvPicPr>
      <blipFill>
        <a:blip xmlns:a="http://schemas.openxmlformats.org/drawingml/2006/main" xmlns:r="http://schemas.openxmlformats.org/officeDocument/2006/relationships" cstate="print" r:embed="rId664"/>
        <a:stretch xmlns:a="http://schemas.openxmlformats.org/drawingml/2006/main">
          <a:fillRect/>
        </a:stretch>
      </blipFill>
      <spPr>
        <a:prstGeom xmlns:a="http://schemas.openxmlformats.org/drawingml/2006/main" prst="rect"/>
      </spPr>
    </pic>
    <clientData/>
  </twoCellAnchor>
  <twoCellAnchor editAs="twoCell">
    <from>
      <col>0</col>
      <colOff>85725</colOff>
      <row>670</row>
      <rowOff>85725</rowOff>
    </from>
    <to>
      <col>1</col>
      <colOff>-85725</colOff>
      <row>671</row>
      <rowOff>-85725</rowOff>
    </to>
    <pic>
      <nvPicPr>
        <cNvPr id="665" name="Image 665" descr="Picture"/>
        <cNvPicPr/>
      </nvPicPr>
      <blipFill>
        <a:blip xmlns:a="http://schemas.openxmlformats.org/drawingml/2006/main" xmlns:r="http://schemas.openxmlformats.org/officeDocument/2006/relationships" cstate="print" r:embed="rId665"/>
        <a:stretch xmlns:a="http://schemas.openxmlformats.org/drawingml/2006/main">
          <a:fillRect/>
        </a:stretch>
      </blipFill>
      <spPr>
        <a:prstGeom xmlns:a="http://schemas.openxmlformats.org/drawingml/2006/main" prst="rect"/>
      </spPr>
    </pic>
    <clientData/>
  </twoCellAnchor>
  <twoCellAnchor editAs="twoCell">
    <from>
      <col>0</col>
      <colOff>85725</colOff>
      <row>671</row>
      <rowOff>85725</rowOff>
    </from>
    <to>
      <col>1</col>
      <colOff>-85725</colOff>
      <row>672</row>
      <rowOff>-85725</rowOff>
    </to>
    <pic>
      <nvPicPr>
        <cNvPr id="666" name="Image 666" descr="Picture"/>
        <cNvPicPr/>
      </nvPicPr>
      <blipFill>
        <a:blip xmlns:a="http://schemas.openxmlformats.org/drawingml/2006/main" xmlns:r="http://schemas.openxmlformats.org/officeDocument/2006/relationships" cstate="print" r:embed="rId666"/>
        <a:stretch xmlns:a="http://schemas.openxmlformats.org/drawingml/2006/main">
          <a:fillRect/>
        </a:stretch>
      </blipFill>
      <spPr>
        <a:prstGeom xmlns:a="http://schemas.openxmlformats.org/drawingml/2006/main" prst="rect"/>
      </spPr>
    </pic>
    <clientData/>
  </twoCellAnchor>
  <twoCellAnchor editAs="twoCell">
    <from>
      <col>0</col>
      <colOff>85725</colOff>
      <row>672</row>
      <rowOff>85725</rowOff>
    </from>
    <to>
      <col>1</col>
      <colOff>-85725</colOff>
      <row>673</row>
      <rowOff>-85725</rowOff>
    </to>
    <pic>
      <nvPicPr>
        <cNvPr id="667" name="Image 667" descr="Picture"/>
        <cNvPicPr/>
      </nvPicPr>
      <blipFill>
        <a:blip xmlns:a="http://schemas.openxmlformats.org/drawingml/2006/main" xmlns:r="http://schemas.openxmlformats.org/officeDocument/2006/relationships" cstate="print" r:embed="rId667"/>
        <a:stretch xmlns:a="http://schemas.openxmlformats.org/drawingml/2006/main">
          <a:fillRect/>
        </a:stretch>
      </blipFill>
      <spPr>
        <a:prstGeom xmlns:a="http://schemas.openxmlformats.org/drawingml/2006/main" prst="rect"/>
      </spPr>
    </pic>
    <clientData/>
  </twoCellAnchor>
  <twoCellAnchor editAs="twoCell">
    <from>
      <col>0</col>
      <colOff>85725</colOff>
      <row>673</row>
      <rowOff>85725</rowOff>
    </from>
    <to>
      <col>1</col>
      <colOff>-85725</colOff>
      <row>674</row>
      <rowOff>-85725</rowOff>
    </to>
    <pic>
      <nvPicPr>
        <cNvPr id="668" name="Image 668" descr="Picture"/>
        <cNvPicPr/>
      </nvPicPr>
      <blipFill>
        <a:blip xmlns:a="http://schemas.openxmlformats.org/drawingml/2006/main" xmlns:r="http://schemas.openxmlformats.org/officeDocument/2006/relationships" cstate="print" r:embed="rId668"/>
        <a:stretch xmlns:a="http://schemas.openxmlformats.org/drawingml/2006/main">
          <a:fillRect/>
        </a:stretch>
      </blipFill>
      <spPr>
        <a:prstGeom xmlns:a="http://schemas.openxmlformats.org/drawingml/2006/main" prst="rect"/>
      </spPr>
    </pic>
    <clientData/>
  </twoCellAnchor>
  <twoCellAnchor editAs="twoCell">
    <from>
      <col>0</col>
      <colOff>85725</colOff>
      <row>674</row>
      <rowOff>85725</rowOff>
    </from>
    <to>
      <col>1</col>
      <colOff>-85725</colOff>
      <row>675</row>
      <rowOff>-85725</rowOff>
    </to>
    <pic>
      <nvPicPr>
        <cNvPr id="669" name="Image 669" descr="Picture"/>
        <cNvPicPr/>
      </nvPicPr>
      <blipFill>
        <a:blip xmlns:a="http://schemas.openxmlformats.org/drawingml/2006/main" xmlns:r="http://schemas.openxmlformats.org/officeDocument/2006/relationships" cstate="print" r:embed="rId669"/>
        <a:stretch xmlns:a="http://schemas.openxmlformats.org/drawingml/2006/main">
          <a:fillRect/>
        </a:stretch>
      </blipFill>
      <spPr>
        <a:prstGeom xmlns:a="http://schemas.openxmlformats.org/drawingml/2006/main" prst="rect"/>
      </spPr>
    </pic>
    <clientData/>
  </twoCellAnchor>
  <twoCellAnchor editAs="twoCell">
    <from>
      <col>0</col>
      <colOff>85725</colOff>
      <row>675</row>
      <rowOff>85725</rowOff>
    </from>
    <to>
      <col>1</col>
      <colOff>-85725</colOff>
      <row>676</row>
      <rowOff>-85725</rowOff>
    </to>
    <pic>
      <nvPicPr>
        <cNvPr id="670" name="Image 670" descr="Picture"/>
        <cNvPicPr/>
      </nvPicPr>
      <blipFill>
        <a:blip xmlns:a="http://schemas.openxmlformats.org/drawingml/2006/main" xmlns:r="http://schemas.openxmlformats.org/officeDocument/2006/relationships" cstate="print" r:embed="rId670"/>
        <a:stretch xmlns:a="http://schemas.openxmlformats.org/drawingml/2006/main">
          <a:fillRect/>
        </a:stretch>
      </blipFill>
      <spPr>
        <a:prstGeom xmlns:a="http://schemas.openxmlformats.org/drawingml/2006/main" prst="rect"/>
      </spPr>
    </pic>
    <clientData/>
  </twoCellAnchor>
  <twoCellAnchor editAs="twoCell">
    <from>
      <col>0</col>
      <colOff>85725</colOff>
      <row>676</row>
      <rowOff>85725</rowOff>
    </from>
    <to>
      <col>1</col>
      <colOff>-85725</colOff>
      <row>677</row>
      <rowOff>-85725</rowOff>
    </to>
    <pic>
      <nvPicPr>
        <cNvPr id="671" name="Image 671" descr="Picture"/>
        <cNvPicPr/>
      </nvPicPr>
      <blipFill>
        <a:blip xmlns:a="http://schemas.openxmlformats.org/drawingml/2006/main" xmlns:r="http://schemas.openxmlformats.org/officeDocument/2006/relationships" cstate="print" r:embed="rId671"/>
        <a:stretch xmlns:a="http://schemas.openxmlformats.org/drawingml/2006/main">
          <a:fillRect/>
        </a:stretch>
      </blipFill>
      <spPr>
        <a:prstGeom xmlns:a="http://schemas.openxmlformats.org/drawingml/2006/main" prst="rect"/>
      </spPr>
    </pic>
    <clientData/>
  </twoCellAnchor>
  <twoCellAnchor editAs="twoCell">
    <from>
      <col>0</col>
      <colOff>85725</colOff>
      <row>677</row>
      <rowOff>85725</rowOff>
    </from>
    <to>
      <col>1</col>
      <colOff>-85725</colOff>
      <row>678</row>
      <rowOff>-85725</rowOff>
    </to>
    <pic>
      <nvPicPr>
        <cNvPr id="672" name="Image 672" descr="Picture"/>
        <cNvPicPr/>
      </nvPicPr>
      <blipFill>
        <a:blip xmlns:a="http://schemas.openxmlformats.org/drawingml/2006/main" xmlns:r="http://schemas.openxmlformats.org/officeDocument/2006/relationships" cstate="print" r:embed="rId672"/>
        <a:stretch xmlns:a="http://schemas.openxmlformats.org/drawingml/2006/main">
          <a:fillRect/>
        </a:stretch>
      </blipFill>
      <spPr>
        <a:prstGeom xmlns:a="http://schemas.openxmlformats.org/drawingml/2006/main" prst="rect"/>
      </spPr>
    </pic>
    <clientData/>
  </twoCellAnchor>
  <twoCellAnchor editAs="twoCell">
    <from>
      <col>0</col>
      <colOff>85725</colOff>
      <row>678</row>
      <rowOff>85725</rowOff>
    </from>
    <to>
      <col>1</col>
      <colOff>-85725</colOff>
      <row>679</row>
      <rowOff>-85725</rowOff>
    </to>
    <pic>
      <nvPicPr>
        <cNvPr id="673" name="Image 673" descr="Picture"/>
        <cNvPicPr/>
      </nvPicPr>
      <blipFill>
        <a:blip xmlns:a="http://schemas.openxmlformats.org/drawingml/2006/main" xmlns:r="http://schemas.openxmlformats.org/officeDocument/2006/relationships" cstate="print" r:embed="rId673"/>
        <a:stretch xmlns:a="http://schemas.openxmlformats.org/drawingml/2006/main">
          <a:fillRect/>
        </a:stretch>
      </blipFill>
      <spPr>
        <a:prstGeom xmlns:a="http://schemas.openxmlformats.org/drawingml/2006/main" prst="rect"/>
      </spPr>
    </pic>
    <clientData/>
  </twoCellAnchor>
  <twoCellAnchor editAs="twoCell">
    <from>
      <col>0</col>
      <colOff>85725</colOff>
      <row>679</row>
      <rowOff>85725</rowOff>
    </from>
    <to>
      <col>1</col>
      <colOff>-85725</colOff>
      <row>680</row>
      <rowOff>-85725</rowOff>
    </to>
    <pic>
      <nvPicPr>
        <cNvPr id="674" name="Image 674" descr="Picture"/>
        <cNvPicPr/>
      </nvPicPr>
      <blipFill>
        <a:blip xmlns:a="http://schemas.openxmlformats.org/drawingml/2006/main" xmlns:r="http://schemas.openxmlformats.org/officeDocument/2006/relationships" cstate="print" r:embed="rId674"/>
        <a:stretch xmlns:a="http://schemas.openxmlformats.org/drawingml/2006/main">
          <a:fillRect/>
        </a:stretch>
      </blipFill>
      <spPr>
        <a:prstGeom xmlns:a="http://schemas.openxmlformats.org/drawingml/2006/main" prst="rect"/>
      </spPr>
    </pic>
    <clientData/>
  </twoCellAnchor>
  <twoCellAnchor editAs="twoCell">
    <from>
      <col>0</col>
      <colOff>85725</colOff>
      <row>680</row>
      <rowOff>85725</rowOff>
    </from>
    <to>
      <col>1</col>
      <colOff>-85725</colOff>
      <row>681</row>
      <rowOff>-85725</rowOff>
    </to>
    <pic>
      <nvPicPr>
        <cNvPr id="675" name="Image 675" descr="Picture"/>
        <cNvPicPr/>
      </nvPicPr>
      <blipFill>
        <a:blip xmlns:a="http://schemas.openxmlformats.org/drawingml/2006/main" xmlns:r="http://schemas.openxmlformats.org/officeDocument/2006/relationships" cstate="print" r:embed="rId675"/>
        <a:stretch xmlns:a="http://schemas.openxmlformats.org/drawingml/2006/main">
          <a:fillRect/>
        </a:stretch>
      </blipFill>
      <spPr>
        <a:prstGeom xmlns:a="http://schemas.openxmlformats.org/drawingml/2006/main" prst="rect"/>
      </spPr>
    </pic>
    <clientData/>
  </twoCellAnchor>
  <twoCellAnchor editAs="twoCell">
    <from>
      <col>0</col>
      <colOff>85725</colOff>
      <row>681</row>
      <rowOff>85725</rowOff>
    </from>
    <to>
      <col>1</col>
      <colOff>-85725</colOff>
      <row>682</row>
      <rowOff>-85725</rowOff>
    </to>
    <pic>
      <nvPicPr>
        <cNvPr id="676" name="Image 676" descr="Picture"/>
        <cNvPicPr/>
      </nvPicPr>
      <blipFill>
        <a:blip xmlns:a="http://schemas.openxmlformats.org/drawingml/2006/main" xmlns:r="http://schemas.openxmlformats.org/officeDocument/2006/relationships" cstate="print" r:embed="rId676"/>
        <a:stretch xmlns:a="http://schemas.openxmlformats.org/drawingml/2006/main">
          <a:fillRect/>
        </a:stretch>
      </blipFill>
      <spPr>
        <a:prstGeom xmlns:a="http://schemas.openxmlformats.org/drawingml/2006/main" prst="rect"/>
      </spPr>
    </pic>
    <clientData/>
  </twoCellAnchor>
  <twoCellAnchor editAs="twoCell">
    <from>
      <col>0</col>
      <colOff>85725</colOff>
      <row>682</row>
      <rowOff>85725</rowOff>
    </from>
    <to>
      <col>1</col>
      <colOff>-85725</colOff>
      <row>683</row>
      <rowOff>-85725</rowOff>
    </to>
    <pic>
      <nvPicPr>
        <cNvPr id="677" name="Image 677" descr="Picture"/>
        <cNvPicPr/>
      </nvPicPr>
      <blipFill>
        <a:blip xmlns:a="http://schemas.openxmlformats.org/drawingml/2006/main" xmlns:r="http://schemas.openxmlformats.org/officeDocument/2006/relationships" cstate="print" r:embed="rId677"/>
        <a:stretch xmlns:a="http://schemas.openxmlformats.org/drawingml/2006/main">
          <a:fillRect/>
        </a:stretch>
      </blipFill>
      <spPr>
        <a:prstGeom xmlns:a="http://schemas.openxmlformats.org/drawingml/2006/main" prst="rect"/>
      </spPr>
    </pic>
    <clientData/>
  </twoCellAnchor>
  <twoCellAnchor editAs="twoCell">
    <from>
      <col>0</col>
      <colOff>85725</colOff>
      <row>683</row>
      <rowOff>85725</rowOff>
    </from>
    <to>
      <col>1</col>
      <colOff>-85725</colOff>
      <row>684</row>
      <rowOff>-85725</rowOff>
    </to>
    <pic>
      <nvPicPr>
        <cNvPr id="678" name="Image 678" descr="Picture"/>
        <cNvPicPr/>
      </nvPicPr>
      <blipFill>
        <a:blip xmlns:a="http://schemas.openxmlformats.org/drawingml/2006/main" xmlns:r="http://schemas.openxmlformats.org/officeDocument/2006/relationships" cstate="print" r:embed="rId678"/>
        <a:stretch xmlns:a="http://schemas.openxmlformats.org/drawingml/2006/main">
          <a:fillRect/>
        </a:stretch>
      </blipFill>
      <spPr>
        <a:prstGeom xmlns:a="http://schemas.openxmlformats.org/drawingml/2006/main" prst="rect"/>
      </spPr>
    </pic>
    <clientData/>
  </twoCellAnchor>
  <twoCellAnchor editAs="twoCell">
    <from>
      <col>0</col>
      <colOff>85725</colOff>
      <row>684</row>
      <rowOff>85725</rowOff>
    </from>
    <to>
      <col>1</col>
      <colOff>-85725</colOff>
      <row>685</row>
      <rowOff>-85725</rowOff>
    </to>
    <pic>
      <nvPicPr>
        <cNvPr id="679" name="Image 679" descr="Picture"/>
        <cNvPicPr/>
      </nvPicPr>
      <blipFill>
        <a:blip xmlns:a="http://schemas.openxmlformats.org/drawingml/2006/main" xmlns:r="http://schemas.openxmlformats.org/officeDocument/2006/relationships" cstate="print" r:embed="rId679"/>
        <a:stretch xmlns:a="http://schemas.openxmlformats.org/drawingml/2006/main">
          <a:fillRect/>
        </a:stretch>
      </blipFill>
      <spPr>
        <a:prstGeom xmlns:a="http://schemas.openxmlformats.org/drawingml/2006/main" prst="rect"/>
      </spPr>
    </pic>
    <clientData/>
  </twoCellAnchor>
  <twoCellAnchor editAs="twoCell">
    <from>
      <col>0</col>
      <colOff>85725</colOff>
      <row>685</row>
      <rowOff>85725</rowOff>
    </from>
    <to>
      <col>1</col>
      <colOff>-85725</colOff>
      <row>686</row>
      <rowOff>-85725</rowOff>
    </to>
    <pic>
      <nvPicPr>
        <cNvPr id="680" name="Image 680" descr="Picture"/>
        <cNvPicPr/>
      </nvPicPr>
      <blipFill>
        <a:blip xmlns:a="http://schemas.openxmlformats.org/drawingml/2006/main" xmlns:r="http://schemas.openxmlformats.org/officeDocument/2006/relationships" cstate="print" r:embed="rId680"/>
        <a:stretch xmlns:a="http://schemas.openxmlformats.org/drawingml/2006/main">
          <a:fillRect/>
        </a:stretch>
      </blipFill>
      <spPr>
        <a:prstGeom xmlns:a="http://schemas.openxmlformats.org/drawingml/2006/main" prst="rect"/>
      </spPr>
    </pic>
    <clientData/>
  </twoCellAnchor>
  <twoCellAnchor editAs="twoCell">
    <from>
      <col>0</col>
      <colOff>85725</colOff>
      <row>686</row>
      <rowOff>85725</rowOff>
    </from>
    <to>
      <col>1</col>
      <colOff>-85725</colOff>
      <row>687</row>
      <rowOff>-85725</rowOff>
    </to>
    <pic>
      <nvPicPr>
        <cNvPr id="681" name="Image 681" descr="Picture"/>
        <cNvPicPr/>
      </nvPicPr>
      <blipFill>
        <a:blip xmlns:a="http://schemas.openxmlformats.org/drawingml/2006/main" xmlns:r="http://schemas.openxmlformats.org/officeDocument/2006/relationships" cstate="print" r:embed="rId681"/>
        <a:stretch xmlns:a="http://schemas.openxmlformats.org/drawingml/2006/main">
          <a:fillRect/>
        </a:stretch>
      </blipFill>
      <spPr>
        <a:prstGeom xmlns:a="http://schemas.openxmlformats.org/drawingml/2006/main" prst="rect"/>
      </spPr>
    </pic>
    <clientData/>
  </twoCellAnchor>
  <twoCellAnchor editAs="twoCell">
    <from>
      <col>0</col>
      <colOff>85725</colOff>
      <row>687</row>
      <rowOff>85725</rowOff>
    </from>
    <to>
      <col>1</col>
      <colOff>-85725</colOff>
      <row>688</row>
      <rowOff>-85725</rowOff>
    </to>
    <pic>
      <nvPicPr>
        <cNvPr id="682" name="Image 682" descr="Picture"/>
        <cNvPicPr/>
      </nvPicPr>
      <blipFill>
        <a:blip xmlns:a="http://schemas.openxmlformats.org/drawingml/2006/main" xmlns:r="http://schemas.openxmlformats.org/officeDocument/2006/relationships" cstate="print" r:embed="rId682"/>
        <a:stretch xmlns:a="http://schemas.openxmlformats.org/drawingml/2006/main">
          <a:fillRect/>
        </a:stretch>
      </blipFill>
      <spPr>
        <a:prstGeom xmlns:a="http://schemas.openxmlformats.org/drawingml/2006/main" prst="rect"/>
      </spPr>
    </pic>
    <clientData/>
  </twoCellAnchor>
  <twoCellAnchor editAs="twoCell">
    <from>
      <col>0</col>
      <colOff>85725</colOff>
      <row>688</row>
      <rowOff>85725</rowOff>
    </from>
    <to>
      <col>1</col>
      <colOff>-85725</colOff>
      <row>689</row>
      <rowOff>-85725</rowOff>
    </to>
    <pic>
      <nvPicPr>
        <cNvPr id="683" name="Image 683" descr="Picture"/>
        <cNvPicPr/>
      </nvPicPr>
      <blipFill>
        <a:blip xmlns:a="http://schemas.openxmlformats.org/drawingml/2006/main" xmlns:r="http://schemas.openxmlformats.org/officeDocument/2006/relationships" cstate="print" r:embed="rId683"/>
        <a:stretch xmlns:a="http://schemas.openxmlformats.org/drawingml/2006/main">
          <a:fillRect/>
        </a:stretch>
      </blipFill>
      <spPr>
        <a:prstGeom xmlns:a="http://schemas.openxmlformats.org/drawingml/2006/main" prst="rect"/>
      </spPr>
    </pic>
    <clientData/>
  </twoCellAnchor>
  <twoCellAnchor editAs="twoCell">
    <from>
      <col>0</col>
      <colOff>85725</colOff>
      <row>689</row>
      <rowOff>85725</rowOff>
    </from>
    <to>
      <col>1</col>
      <colOff>-85725</colOff>
      <row>690</row>
      <rowOff>-85725</rowOff>
    </to>
    <pic>
      <nvPicPr>
        <cNvPr id="684" name="Image 684" descr="Picture"/>
        <cNvPicPr/>
      </nvPicPr>
      <blipFill>
        <a:blip xmlns:a="http://schemas.openxmlformats.org/drawingml/2006/main" xmlns:r="http://schemas.openxmlformats.org/officeDocument/2006/relationships" cstate="print" r:embed="rId684"/>
        <a:stretch xmlns:a="http://schemas.openxmlformats.org/drawingml/2006/main">
          <a:fillRect/>
        </a:stretch>
      </blipFill>
      <spPr>
        <a:prstGeom xmlns:a="http://schemas.openxmlformats.org/drawingml/2006/main" prst="rect"/>
      </spPr>
    </pic>
    <clientData/>
  </twoCellAnchor>
  <twoCellAnchor editAs="twoCell">
    <from>
      <col>0</col>
      <colOff>85725</colOff>
      <row>690</row>
      <rowOff>85725</rowOff>
    </from>
    <to>
      <col>1</col>
      <colOff>-85725</colOff>
      <row>691</row>
      <rowOff>-85725</rowOff>
    </to>
    <pic>
      <nvPicPr>
        <cNvPr id="685" name="Image 685" descr="Picture"/>
        <cNvPicPr/>
      </nvPicPr>
      <blipFill>
        <a:blip xmlns:a="http://schemas.openxmlformats.org/drawingml/2006/main" xmlns:r="http://schemas.openxmlformats.org/officeDocument/2006/relationships" cstate="print" r:embed="rId685"/>
        <a:stretch xmlns:a="http://schemas.openxmlformats.org/drawingml/2006/main">
          <a:fillRect/>
        </a:stretch>
      </blipFill>
      <spPr>
        <a:prstGeom xmlns:a="http://schemas.openxmlformats.org/drawingml/2006/main" prst="rect"/>
      </spPr>
    </pic>
    <clientData/>
  </twoCellAnchor>
  <twoCellAnchor editAs="twoCell">
    <from>
      <col>0</col>
      <colOff>85725</colOff>
      <row>691</row>
      <rowOff>85725</rowOff>
    </from>
    <to>
      <col>1</col>
      <colOff>-85725</colOff>
      <row>692</row>
      <rowOff>-85725</rowOff>
    </to>
    <pic>
      <nvPicPr>
        <cNvPr id="686" name="Image 686" descr="Picture"/>
        <cNvPicPr/>
      </nvPicPr>
      <blipFill>
        <a:blip xmlns:a="http://schemas.openxmlformats.org/drawingml/2006/main" xmlns:r="http://schemas.openxmlformats.org/officeDocument/2006/relationships" cstate="print" r:embed="rId686"/>
        <a:stretch xmlns:a="http://schemas.openxmlformats.org/drawingml/2006/main">
          <a:fillRect/>
        </a:stretch>
      </blipFill>
      <spPr>
        <a:prstGeom xmlns:a="http://schemas.openxmlformats.org/drawingml/2006/main" prst="rect"/>
      </spPr>
    </pic>
    <clientData/>
  </twoCellAnchor>
  <twoCellAnchor editAs="twoCell">
    <from>
      <col>0</col>
      <colOff>85725</colOff>
      <row>692</row>
      <rowOff>85725</rowOff>
    </from>
    <to>
      <col>1</col>
      <colOff>-85725</colOff>
      <row>693</row>
      <rowOff>-85725</rowOff>
    </to>
    <pic>
      <nvPicPr>
        <cNvPr id="687" name="Image 687" descr="Picture"/>
        <cNvPicPr/>
      </nvPicPr>
      <blipFill>
        <a:blip xmlns:a="http://schemas.openxmlformats.org/drawingml/2006/main" xmlns:r="http://schemas.openxmlformats.org/officeDocument/2006/relationships" cstate="print" r:embed="rId687"/>
        <a:stretch xmlns:a="http://schemas.openxmlformats.org/drawingml/2006/main">
          <a:fillRect/>
        </a:stretch>
      </blipFill>
      <spPr>
        <a:prstGeom xmlns:a="http://schemas.openxmlformats.org/drawingml/2006/main" prst="rect"/>
      </spPr>
    </pic>
    <clientData/>
  </twoCellAnchor>
  <twoCellAnchor editAs="twoCell">
    <from>
      <col>0</col>
      <colOff>85725</colOff>
      <row>693</row>
      <rowOff>85725</rowOff>
    </from>
    <to>
      <col>1</col>
      <colOff>-85725</colOff>
      <row>694</row>
      <rowOff>-85725</rowOff>
    </to>
    <pic>
      <nvPicPr>
        <cNvPr id="688" name="Image 688" descr="Picture"/>
        <cNvPicPr/>
      </nvPicPr>
      <blipFill>
        <a:blip xmlns:a="http://schemas.openxmlformats.org/drawingml/2006/main" xmlns:r="http://schemas.openxmlformats.org/officeDocument/2006/relationships" cstate="print" r:embed="rId688"/>
        <a:stretch xmlns:a="http://schemas.openxmlformats.org/drawingml/2006/main">
          <a:fillRect/>
        </a:stretch>
      </blipFill>
      <spPr>
        <a:prstGeom xmlns:a="http://schemas.openxmlformats.org/drawingml/2006/main" prst="rect"/>
      </spPr>
    </pic>
    <clientData/>
  </twoCellAnchor>
  <twoCellAnchor editAs="twoCell">
    <from>
      <col>0</col>
      <colOff>85725</colOff>
      <row>694</row>
      <rowOff>85725</rowOff>
    </from>
    <to>
      <col>1</col>
      <colOff>-85725</colOff>
      <row>695</row>
      <rowOff>-85725</rowOff>
    </to>
    <pic>
      <nvPicPr>
        <cNvPr id="689" name="Image 689" descr="Picture"/>
        <cNvPicPr/>
      </nvPicPr>
      <blipFill>
        <a:blip xmlns:a="http://schemas.openxmlformats.org/drawingml/2006/main" xmlns:r="http://schemas.openxmlformats.org/officeDocument/2006/relationships" cstate="print" r:embed="rId689"/>
        <a:stretch xmlns:a="http://schemas.openxmlformats.org/drawingml/2006/main">
          <a:fillRect/>
        </a:stretch>
      </blipFill>
      <spPr>
        <a:prstGeom xmlns:a="http://schemas.openxmlformats.org/drawingml/2006/main" prst="rect"/>
      </spPr>
    </pic>
    <clientData/>
  </twoCellAnchor>
  <twoCellAnchor editAs="twoCell">
    <from>
      <col>0</col>
      <colOff>85725</colOff>
      <row>695</row>
      <rowOff>85725</rowOff>
    </from>
    <to>
      <col>1</col>
      <colOff>-85725</colOff>
      <row>696</row>
      <rowOff>-85725</rowOff>
    </to>
    <pic>
      <nvPicPr>
        <cNvPr id="690" name="Image 690" descr="Picture"/>
        <cNvPicPr/>
      </nvPicPr>
      <blipFill>
        <a:blip xmlns:a="http://schemas.openxmlformats.org/drawingml/2006/main" xmlns:r="http://schemas.openxmlformats.org/officeDocument/2006/relationships" cstate="print" r:embed="rId690"/>
        <a:stretch xmlns:a="http://schemas.openxmlformats.org/drawingml/2006/main">
          <a:fillRect/>
        </a:stretch>
      </blipFill>
      <spPr>
        <a:prstGeom xmlns:a="http://schemas.openxmlformats.org/drawingml/2006/main" prst="rect"/>
      </spPr>
    </pic>
    <clientData/>
  </twoCellAnchor>
  <twoCellAnchor editAs="twoCell">
    <from>
      <col>0</col>
      <colOff>85725</colOff>
      <row>696</row>
      <rowOff>85725</rowOff>
    </from>
    <to>
      <col>1</col>
      <colOff>-85725</colOff>
      <row>697</row>
      <rowOff>-85725</rowOff>
    </to>
    <pic>
      <nvPicPr>
        <cNvPr id="691" name="Image 691" descr="Picture"/>
        <cNvPicPr/>
      </nvPicPr>
      <blipFill>
        <a:blip xmlns:a="http://schemas.openxmlformats.org/drawingml/2006/main" xmlns:r="http://schemas.openxmlformats.org/officeDocument/2006/relationships" cstate="print" r:embed="rId691"/>
        <a:stretch xmlns:a="http://schemas.openxmlformats.org/drawingml/2006/main">
          <a:fillRect/>
        </a:stretch>
      </blipFill>
      <spPr>
        <a:prstGeom xmlns:a="http://schemas.openxmlformats.org/drawingml/2006/main" prst="rect"/>
      </spPr>
    </pic>
    <clientData/>
  </twoCellAnchor>
  <twoCellAnchor editAs="twoCell">
    <from>
      <col>0</col>
      <colOff>85725</colOff>
      <row>697</row>
      <rowOff>85725</rowOff>
    </from>
    <to>
      <col>1</col>
      <colOff>-85725</colOff>
      <row>698</row>
      <rowOff>-85725</rowOff>
    </to>
    <pic>
      <nvPicPr>
        <cNvPr id="692" name="Image 692" descr="Picture"/>
        <cNvPicPr/>
      </nvPicPr>
      <blipFill>
        <a:blip xmlns:a="http://schemas.openxmlformats.org/drawingml/2006/main" xmlns:r="http://schemas.openxmlformats.org/officeDocument/2006/relationships" cstate="print" r:embed="rId692"/>
        <a:stretch xmlns:a="http://schemas.openxmlformats.org/drawingml/2006/main">
          <a:fillRect/>
        </a:stretch>
      </blipFill>
      <spPr>
        <a:prstGeom xmlns:a="http://schemas.openxmlformats.org/drawingml/2006/main" prst="rect"/>
      </spPr>
    </pic>
    <clientData/>
  </twoCellAnchor>
  <twoCellAnchor editAs="twoCell">
    <from>
      <col>0</col>
      <colOff>85725</colOff>
      <row>698</row>
      <rowOff>85725</rowOff>
    </from>
    <to>
      <col>1</col>
      <colOff>-85725</colOff>
      <row>699</row>
      <rowOff>-85725</rowOff>
    </to>
    <pic>
      <nvPicPr>
        <cNvPr id="693" name="Image 693" descr="Picture"/>
        <cNvPicPr/>
      </nvPicPr>
      <blipFill>
        <a:blip xmlns:a="http://schemas.openxmlformats.org/drawingml/2006/main" xmlns:r="http://schemas.openxmlformats.org/officeDocument/2006/relationships" cstate="print" r:embed="rId693"/>
        <a:stretch xmlns:a="http://schemas.openxmlformats.org/drawingml/2006/main">
          <a:fillRect/>
        </a:stretch>
      </blipFill>
      <spPr>
        <a:prstGeom xmlns:a="http://schemas.openxmlformats.org/drawingml/2006/main" prst="rect"/>
      </spPr>
    </pic>
    <clientData/>
  </twoCellAnchor>
  <twoCellAnchor editAs="twoCell">
    <from>
      <col>0</col>
      <colOff>85725</colOff>
      <row>699</row>
      <rowOff>85725</rowOff>
    </from>
    <to>
      <col>1</col>
      <colOff>-85725</colOff>
      <row>700</row>
      <rowOff>-85725</rowOff>
    </to>
    <pic>
      <nvPicPr>
        <cNvPr id="694" name="Image 694" descr="Picture"/>
        <cNvPicPr/>
      </nvPicPr>
      <blipFill>
        <a:blip xmlns:a="http://schemas.openxmlformats.org/drawingml/2006/main" xmlns:r="http://schemas.openxmlformats.org/officeDocument/2006/relationships" cstate="print" r:embed="rId694"/>
        <a:stretch xmlns:a="http://schemas.openxmlformats.org/drawingml/2006/main">
          <a:fillRect/>
        </a:stretch>
      </blipFill>
      <spPr>
        <a:prstGeom xmlns:a="http://schemas.openxmlformats.org/drawingml/2006/main" prst="rect"/>
      </spPr>
    </pic>
    <clientData/>
  </twoCellAnchor>
  <twoCellAnchor editAs="twoCell">
    <from>
      <col>0</col>
      <colOff>85725</colOff>
      <row>700</row>
      <rowOff>85725</rowOff>
    </from>
    <to>
      <col>1</col>
      <colOff>-85725</colOff>
      <row>701</row>
      <rowOff>-85725</rowOff>
    </to>
    <pic>
      <nvPicPr>
        <cNvPr id="695" name="Image 695" descr="Picture"/>
        <cNvPicPr/>
      </nvPicPr>
      <blipFill>
        <a:blip xmlns:a="http://schemas.openxmlformats.org/drawingml/2006/main" xmlns:r="http://schemas.openxmlformats.org/officeDocument/2006/relationships" cstate="print" r:embed="rId695"/>
        <a:stretch xmlns:a="http://schemas.openxmlformats.org/drawingml/2006/main">
          <a:fillRect/>
        </a:stretch>
      </blipFill>
      <spPr>
        <a:prstGeom xmlns:a="http://schemas.openxmlformats.org/drawingml/2006/main" prst="rect"/>
      </spPr>
    </pic>
    <clientData/>
  </twoCellAnchor>
  <twoCellAnchor editAs="twoCell">
    <from>
      <col>0</col>
      <colOff>85725</colOff>
      <row>701</row>
      <rowOff>85725</rowOff>
    </from>
    <to>
      <col>1</col>
      <colOff>-85725</colOff>
      <row>702</row>
      <rowOff>-85725</rowOff>
    </to>
    <pic>
      <nvPicPr>
        <cNvPr id="696" name="Image 696" descr="Picture"/>
        <cNvPicPr/>
      </nvPicPr>
      <blipFill>
        <a:blip xmlns:a="http://schemas.openxmlformats.org/drawingml/2006/main" xmlns:r="http://schemas.openxmlformats.org/officeDocument/2006/relationships" cstate="print" r:embed="rId696"/>
        <a:stretch xmlns:a="http://schemas.openxmlformats.org/drawingml/2006/main">
          <a:fillRect/>
        </a:stretch>
      </blipFill>
      <spPr>
        <a:prstGeom xmlns:a="http://schemas.openxmlformats.org/drawingml/2006/main" prst="rect"/>
      </spPr>
    </pic>
    <clientData/>
  </twoCellAnchor>
  <twoCellAnchor editAs="twoCell">
    <from>
      <col>0</col>
      <colOff>85725</colOff>
      <row>702</row>
      <rowOff>85725</rowOff>
    </from>
    <to>
      <col>1</col>
      <colOff>-85725</colOff>
      <row>703</row>
      <rowOff>-85725</rowOff>
    </to>
    <pic>
      <nvPicPr>
        <cNvPr id="697" name="Image 697" descr="Picture"/>
        <cNvPicPr/>
      </nvPicPr>
      <blipFill>
        <a:blip xmlns:a="http://schemas.openxmlformats.org/drawingml/2006/main" xmlns:r="http://schemas.openxmlformats.org/officeDocument/2006/relationships" cstate="print" r:embed="rId697"/>
        <a:stretch xmlns:a="http://schemas.openxmlformats.org/drawingml/2006/main">
          <a:fillRect/>
        </a:stretch>
      </blipFill>
      <spPr>
        <a:prstGeom xmlns:a="http://schemas.openxmlformats.org/drawingml/2006/main" prst="rect"/>
      </spPr>
    </pic>
    <clientData/>
  </twoCellAnchor>
  <twoCellAnchor editAs="twoCell">
    <from>
      <col>0</col>
      <colOff>85725</colOff>
      <row>703</row>
      <rowOff>85725</rowOff>
    </from>
    <to>
      <col>1</col>
      <colOff>-85725</colOff>
      <row>704</row>
      <rowOff>-85725</rowOff>
    </to>
    <pic>
      <nvPicPr>
        <cNvPr id="698" name="Image 698" descr="Picture"/>
        <cNvPicPr/>
      </nvPicPr>
      <blipFill>
        <a:blip xmlns:a="http://schemas.openxmlformats.org/drawingml/2006/main" xmlns:r="http://schemas.openxmlformats.org/officeDocument/2006/relationships" cstate="print" r:embed="rId698"/>
        <a:stretch xmlns:a="http://schemas.openxmlformats.org/drawingml/2006/main">
          <a:fillRect/>
        </a:stretch>
      </blipFill>
      <spPr>
        <a:prstGeom xmlns:a="http://schemas.openxmlformats.org/drawingml/2006/main" prst="rect"/>
      </spPr>
    </pic>
    <clientData/>
  </twoCellAnchor>
  <twoCellAnchor editAs="twoCell">
    <from>
      <col>0</col>
      <colOff>85725</colOff>
      <row>704</row>
      <rowOff>85725</rowOff>
    </from>
    <to>
      <col>1</col>
      <colOff>-85725</colOff>
      <row>705</row>
      <rowOff>-85725</rowOff>
    </to>
    <pic>
      <nvPicPr>
        <cNvPr id="699" name="Image 699" descr="Picture"/>
        <cNvPicPr/>
      </nvPicPr>
      <blipFill>
        <a:blip xmlns:a="http://schemas.openxmlformats.org/drawingml/2006/main" xmlns:r="http://schemas.openxmlformats.org/officeDocument/2006/relationships" cstate="print" r:embed="rId699"/>
        <a:stretch xmlns:a="http://schemas.openxmlformats.org/drawingml/2006/main">
          <a:fillRect/>
        </a:stretch>
      </blipFill>
      <spPr>
        <a:prstGeom xmlns:a="http://schemas.openxmlformats.org/drawingml/2006/main" prst="rect"/>
      </spPr>
    </pic>
    <clientData/>
  </twoCellAnchor>
  <twoCellAnchor editAs="twoCell">
    <from>
      <col>0</col>
      <colOff>85725</colOff>
      <row>705</row>
      <rowOff>85725</rowOff>
    </from>
    <to>
      <col>1</col>
      <colOff>-85725</colOff>
      <row>706</row>
      <rowOff>-85725</rowOff>
    </to>
    <pic>
      <nvPicPr>
        <cNvPr id="700" name="Image 700" descr="Picture"/>
        <cNvPicPr/>
      </nvPicPr>
      <blipFill>
        <a:blip xmlns:a="http://schemas.openxmlformats.org/drawingml/2006/main" xmlns:r="http://schemas.openxmlformats.org/officeDocument/2006/relationships" cstate="print" r:embed="rId700"/>
        <a:stretch xmlns:a="http://schemas.openxmlformats.org/drawingml/2006/main">
          <a:fillRect/>
        </a:stretch>
      </blipFill>
      <spPr>
        <a:prstGeom xmlns:a="http://schemas.openxmlformats.org/drawingml/2006/main" prst="rect"/>
      </spPr>
    </pic>
    <clientData/>
  </twoCellAnchor>
  <twoCellAnchor editAs="twoCell">
    <from>
      <col>0</col>
      <colOff>85725</colOff>
      <row>706</row>
      <rowOff>85725</rowOff>
    </from>
    <to>
      <col>1</col>
      <colOff>-85725</colOff>
      <row>707</row>
      <rowOff>-85725</rowOff>
    </to>
    <pic>
      <nvPicPr>
        <cNvPr id="701" name="Image 701" descr="Picture"/>
        <cNvPicPr/>
      </nvPicPr>
      <blipFill>
        <a:blip xmlns:a="http://schemas.openxmlformats.org/drawingml/2006/main" xmlns:r="http://schemas.openxmlformats.org/officeDocument/2006/relationships" cstate="print" r:embed="rId701"/>
        <a:stretch xmlns:a="http://schemas.openxmlformats.org/drawingml/2006/main">
          <a:fillRect/>
        </a:stretch>
      </blipFill>
      <spPr>
        <a:prstGeom xmlns:a="http://schemas.openxmlformats.org/drawingml/2006/main" prst="rect"/>
      </spPr>
    </pic>
    <clientData/>
  </twoCellAnchor>
  <twoCellAnchor editAs="twoCell">
    <from>
      <col>0</col>
      <colOff>85725</colOff>
      <row>707</row>
      <rowOff>85725</rowOff>
    </from>
    <to>
      <col>1</col>
      <colOff>-85725</colOff>
      <row>708</row>
      <rowOff>-85725</rowOff>
    </to>
    <pic>
      <nvPicPr>
        <cNvPr id="702" name="Image 702" descr="Picture"/>
        <cNvPicPr/>
      </nvPicPr>
      <blipFill>
        <a:blip xmlns:a="http://schemas.openxmlformats.org/drawingml/2006/main" xmlns:r="http://schemas.openxmlformats.org/officeDocument/2006/relationships" cstate="print" r:embed="rId702"/>
        <a:stretch xmlns:a="http://schemas.openxmlformats.org/drawingml/2006/main">
          <a:fillRect/>
        </a:stretch>
      </blipFill>
      <spPr>
        <a:prstGeom xmlns:a="http://schemas.openxmlformats.org/drawingml/2006/main" prst="rect"/>
      </spPr>
    </pic>
    <clientData/>
  </twoCellAnchor>
  <twoCellAnchor editAs="twoCell">
    <from>
      <col>0</col>
      <colOff>85725</colOff>
      <row>708</row>
      <rowOff>85725</rowOff>
    </from>
    <to>
      <col>1</col>
      <colOff>-85725</colOff>
      <row>709</row>
      <rowOff>-85725</rowOff>
    </to>
    <pic>
      <nvPicPr>
        <cNvPr id="703" name="Image 703" descr="Picture"/>
        <cNvPicPr/>
      </nvPicPr>
      <blipFill>
        <a:blip xmlns:a="http://schemas.openxmlformats.org/drawingml/2006/main" xmlns:r="http://schemas.openxmlformats.org/officeDocument/2006/relationships" cstate="print" r:embed="rId703"/>
        <a:stretch xmlns:a="http://schemas.openxmlformats.org/drawingml/2006/main">
          <a:fillRect/>
        </a:stretch>
      </blipFill>
      <spPr>
        <a:prstGeom xmlns:a="http://schemas.openxmlformats.org/drawingml/2006/main" prst="rect"/>
      </spPr>
    </pic>
    <clientData/>
  </twoCellAnchor>
  <twoCellAnchor editAs="twoCell">
    <from>
      <col>0</col>
      <colOff>85725</colOff>
      <row>709</row>
      <rowOff>85725</rowOff>
    </from>
    <to>
      <col>1</col>
      <colOff>-85725</colOff>
      <row>710</row>
      <rowOff>-85725</rowOff>
    </to>
    <pic>
      <nvPicPr>
        <cNvPr id="704" name="Image 704" descr="Picture"/>
        <cNvPicPr/>
      </nvPicPr>
      <blipFill>
        <a:blip xmlns:a="http://schemas.openxmlformats.org/drawingml/2006/main" xmlns:r="http://schemas.openxmlformats.org/officeDocument/2006/relationships" cstate="print" r:embed="rId704"/>
        <a:stretch xmlns:a="http://schemas.openxmlformats.org/drawingml/2006/main">
          <a:fillRect/>
        </a:stretch>
      </blipFill>
      <spPr>
        <a:prstGeom xmlns:a="http://schemas.openxmlformats.org/drawingml/2006/main" prst="rect"/>
      </spPr>
    </pic>
    <clientData/>
  </twoCellAnchor>
  <twoCellAnchor editAs="twoCell">
    <from>
      <col>0</col>
      <colOff>85725</colOff>
      <row>710</row>
      <rowOff>85725</rowOff>
    </from>
    <to>
      <col>1</col>
      <colOff>-85725</colOff>
      <row>711</row>
      <rowOff>-85725</rowOff>
    </to>
    <pic>
      <nvPicPr>
        <cNvPr id="705" name="Image 705" descr="Picture"/>
        <cNvPicPr/>
      </nvPicPr>
      <blipFill>
        <a:blip xmlns:a="http://schemas.openxmlformats.org/drawingml/2006/main" xmlns:r="http://schemas.openxmlformats.org/officeDocument/2006/relationships" cstate="print" r:embed="rId705"/>
        <a:stretch xmlns:a="http://schemas.openxmlformats.org/drawingml/2006/main">
          <a:fillRect/>
        </a:stretch>
      </blipFill>
      <spPr>
        <a:prstGeom xmlns:a="http://schemas.openxmlformats.org/drawingml/2006/main" prst="rect"/>
      </spPr>
    </pic>
    <clientData/>
  </twoCellAnchor>
  <twoCellAnchor editAs="twoCell">
    <from>
      <col>0</col>
      <colOff>85725</colOff>
      <row>711</row>
      <rowOff>85725</rowOff>
    </from>
    <to>
      <col>1</col>
      <colOff>-85725</colOff>
      <row>712</row>
      <rowOff>-85725</rowOff>
    </to>
    <pic>
      <nvPicPr>
        <cNvPr id="706" name="Image 706" descr="Picture"/>
        <cNvPicPr/>
      </nvPicPr>
      <blipFill>
        <a:blip xmlns:a="http://schemas.openxmlformats.org/drawingml/2006/main" xmlns:r="http://schemas.openxmlformats.org/officeDocument/2006/relationships" cstate="print" r:embed="rId706"/>
        <a:stretch xmlns:a="http://schemas.openxmlformats.org/drawingml/2006/main">
          <a:fillRect/>
        </a:stretch>
      </blipFill>
      <spPr>
        <a:prstGeom xmlns:a="http://schemas.openxmlformats.org/drawingml/2006/main" prst="rect"/>
      </spPr>
    </pic>
    <clientData/>
  </twoCellAnchor>
  <twoCellAnchor editAs="twoCell">
    <from>
      <col>0</col>
      <colOff>85725</colOff>
      <row>712</row>
      <rowOff>85725</rowOff>
    </from>
    <to>
      <col>1</col>
      <colOff>-85725</colOff>
      <row>713</row>
      <rowOff>-85725</rowOff>
    </to>
    <pic>
      <nvPicPr>
        <cNvPr id="707" name="Image 707" descr="Picture"/>
        <cNvPicPr/>
      </nvPicPr>
      <blipFill>
        <a:blip xmlns:a="http://schemas.openxmlformats.org/drawingml/2006/main" xmlns:r="http://schemas.openxmlformats.org/officeDocument/2006/relationships" cstate="print" r:embed="rId707"/>
        <a:stretch xmlns:a="http://schemas.openxmlformats.org/drawingml/2006/main">
          <a:fillRect/>
        </a:stretch>
      </blipFill>
      <spPr>
        <a:prstGeom xmlns:a="http://schemas.openxmlformats.org/drawingml/2006/main" prst="rect"/>
      </spPr>
    </pic>
    <clientData/>
  </twoCellAnchor>
  <twoCellAnchor editAs="twoCell">
    <from>
      <col>0</col>
      <colOff>85725</colOff>
      <row>713</row>
      <rowOff>85725</rowOff>
    </from>
    <to>
      <col>1</col>
      <colOff>-85725</colOff>
      <row>714</row>
      <rowOff>-85725</rowOff>
    </to>
    <pic>
      <nvPicPr>
        <cNvPr id="708" name="Image 708" descr="Picture"/>
        <cNvPicPr/>
      </nvPicPr>
      <blipFill>
        <a:blip xmlns:a="http://schemas.openxmlformats.org/drawingml/2006/main" xmlns:r="http://schemas.openxmlformats.org/officeDocument/2006/relationships" cstate="print" r:embed="rId708"/>
        <a:stretch xmlns:a="http://schemas.openxmlformats.org/drawingml/2006/main">
          <a:fillRect/>
        </a:stretch>
      </blipFill>
      <spPr>
        <a:prstGeom xmlns:a="http://schemas.openxmlformats.org/drawingml/2006/main" prst="rect"/>
      </spPr>
    </pic>
    <clientData/>
  </twoCellAnchor>
  <twoCellAnchor editAs="twoCell">
    <from>
      <col>0</col>
      <colOff>85725</colOff>
      <row>714</row>
      <rowOff>85725</rowOff>
    </from>
    <to>
      <col>1</col>
      <colOff>-85725</colOff>
      <row>715</row>
      <rowOff>-85725</rowOff>
    </to>
    <pic>
      <nvPicPr>
        <cNvPr id="709" name="Image 709" descr="Picture"/>
        <cNvPicPr/>
      </nvPicPr>
      <blipFill>
        <a:blip xmlns:a="http://schemas.openxmlformats.org/drawingml/2006/main" xmlns:r="http://schemas.openxmlformats.org/officeDocument/2006/relationships" cstate="print" r:embed="rId709"/>
        <a:stretch xmlns:a="http://schemas.openxmlformats.org/drawingml/2006/main">
          <a:fillRect/>
        </a:stretch>
      </blipFill>
      <spPr>
        <a:prstGeom xmlns:a="http://schemas.openxmlformats.org/drawingml/2006/main" prst="rect"/>
      </spPr>
    </pic>
    <clientData/>
  </twoCellAnchor>
  <twoCellAnchor editAs="twoCell">
    <from>
      <col>0</col>
      <colOff>85725</colOff>
      <row>715</row>
      <rowOff>85725</rowOff>
    </from>
    <to>
      <col>1</col>
      <colOff>-85725</colOff>
      <row>716</row>
      <rowOff>-85725</rowOff>
    </to>
    <pic>
      <nvPicPr>
        <cNvPr id="710" name="Image 710" descr="Picture"/>
        <cNvPicPr/>
      </nvPicPr>
      <blipFill>
        <a:blip xmlns:a="http://schemas.openxmlformats.org/drawingml/2006/main" xmlns:r="http://schemas.openxmlformats.org/officeDocument/2006/relationships" cstate="print" r:embed="rId710"/>
        <a:stretch xmlns:a="http://schemas.openxmlformats.org/drawingml/2006/main">
          <a:fillRect/>
        </a:stretch>
      </blipFill>
      <spPr>
        <a:prstGeom xmlns:a="http://schemas.openxmlformats.org/drawingml/2006/main" prst="rect"/>
      </spPr>
    </pic>
    <clientData/>
  </twoCellAnchor>
  <twoCellAnchor editAs="twoCell">
    <from>
      <col>0</col>
      <colOff>85725</colOff>
      <row>716</row>
      <rowOff>85725</rowOff>
    </from>
    <to>
      <col>1</col>
      <colOff>-85725</colOff>
      <row>717</row>
      <rowOff>-85725</rowOff>
    </to>
    <pic>
      <nvPicPr>
        <cNvPr id="711" name="Image 711" descr="Picture"/>
        <cNvPicPr/>
      </nvPicPr>
      <blipFill>
        <a:blip xmlns:a="http://schemas.openxmlformats.org/drawingml/2006/main" xmlns:r="http://schemas.openxmlformats.org/officeDocument/2006/relationships" cstate="print" r:embed="rId711"/>
        <a:stretch xmlns:a="http://schemas.openxmlformats.org/drawingml/2006/main">
          <a:fillRect/>
        </a:stretch>
      </blipFill>
      <spPr>
        <a:prstGeom xmlns:a="http://schemas.openxmlformats.org/drawingml/2006/main" prst="rect"/>
      </spPr>
    </pic>
    <clientData/>
  </twoCellAnchor>
  <twoCellAnchor editAs="twoCell">
    <from>
      <col>0</col>
      <colOff>85725</colOff>
      <row>717</row>
      <rowOff>85725</rowOff>
    </from>
    <to>
      <col>1</col>
      <colOff>-85725</colOff>
      <row>718</row>
      <rowOff>-85725</rowOff>
    </to>
    <pic>
      <nvPicPr>
        <cNvPr id="712" name="Image 712" descr="Picture"/>
        <cNvPicPr/>
      </nvPicPr>
      <blipFill>
        <a:blip xmlns:a="http://schemas.openxmlformats.org/drawingml/2006/main" xmlns:r="http://schemas.openxmlformats.org/officeDocument/2006/relationships" cstate="print" r:embed="rId712"/>
        <a:stretch xmlns:a="http://schemas.openxmlformats.org/drawingml/2006/main">
          <a:fillRect/>
        </a:stretch>
      </blipFill>
      <spPr>
        <a:prstGeom xmlns:a="http://schemas.openxmlformats.org/drawingml/2006/main" prst="rect"/>
      </spPr>
    </pic>
    <clientData/>
  </twoCellAnchor>
  <twoCellAnchor editAs="twoCell">
    <from>
      <col>0</col>
      <colOff>85725</colOff>
      <row>718</row>
      <rowOff>85725</rowOff>
    </from>
    <to>
      <col>1</col>
      <colOff>-85725</colOff>
      <row>719</row>
      <rowOff>-85725</rowOff>
    </to>
    <pic>
      <nvPicPr>
        <cNvPr id="713" name="Image 713" descr="Picture"/>
        <cNvPicPr/>
      </nvPicPr>
      <blipFill>
        <a:blip xmlns:a="http://schemas.openxmlformats.org/drawingml/2006/main" xmlns:r="http://schemas.openxmlformats.org/officeDocument/2006/relationships" cstate="print" r:embed="rId713"/>
        <a:stretch xmlns:a="http://schemas.openxmlformats.org/drawingml/2006/main">
          <a:fillRect/>
        </a:stretch>
      </blipFill>
      <spPr>
        <a:prstGeom xmlns:a="http://schemas.openxmlformats.org/drawingml/2006/main" prst="rect"/>
      </spPr>
    </pic>
    <clientData/>
  </twoCellAnchor>
  <twoCellAnchor editAs="twoCell">
    <from>
      <col>0</col>
      <colOff>85725</colOff>
      <row>719</row>
      <rowOff>85725</rowOff>
    </from>
    <to>
      <col>1</col>
      <colOff>-85725</colOff>
      <row>720</row>
      <rowOff>-85725</rowOff>
    </to>
    <pic>
      <nvPicPr>
        <cNvPr id="714" name="Image 714" descr="Picture"/>
        <cNvPicPr/>
      </nvPicPr>
      <blipFill>
        <a:blip xmlns:a="http://schemas.openxmlformats.org/drawingml/2006/main" xmlns:r="http://schemas.openxmlformats.org/officeDocument/2006/relationships" cstate="print" r:embed="rId714"/>
        <a:stretch xmlns:a="http://schemas.openxmlformats.org/drawingml/2006/main">
          <a:fillRect/>
        </a:stretch>
      </blipFill>
      <spPr>
        <a:prstGeom xmlns:a="http://schemas.openxmlformats.org/drawingml/2006/main" prst="rect"/>
      </spPr>
    </pic>
    <clientData/>
  </twoCellAnchor>
  <twoCellAnchor editAs="twoCell">
    <from>
      <col>0</col>
      <colOff>85725</colOff>
      <row>720</row>
      <rowOff>85725</rowOff>
    </from>
    <to>
      <col>1</col>
      <colOff>-85725</colOff>
      <row>721</row>
      <rowOff>-85725</rowOff>
    </to>
    <pic>
      <nvPicPr>
        <cNvPr id="715" name="Image 715" descr="Picture"/>
        <cNvPicPr/>
      </nvPicPr>
      <blipFill>
        <a:blip xmlns:a="http://schemas.openxmlformats.org/drawingml/2006/main" xmlns:r="http://schemas.openxmlformats.org/officeDocument/2006/relationships" cstate="print" r:embed="rId715"/>
        <a:stretch xmlns:a="http://schemas.openxmlformats.org/drawingml/2006/main">
          <a:fillRect/>
        </a:stretch>
      </blipFill>
      <spPr>
        <a:prstGeom xmlns:a="http://schemas.openxmlformats.org/drawingml/2006/main" prst="rect"/>
      </spPr>
    </pic>
    <clientData/>
  </twoCellAnchor>
  <twoCellAnchor editAs="twoCell">
    <from>
      <col>0</col>
      <colOff>85725</colOff>
      <row>721</row>
      <rowOff>85725</rowOff>
    </from>
    <to>
      <col>1</col>
      <colOff>-85725</colOff>
      <row>722</row>
      <rowOff>-85725</rowOff>
    </to>
    <pic>
      <nvPicPr>
        <cNvPr id="716" name="Image 716" descr="Picture"/>
        <cNvPicPr/>
      </nvPicPr>
      <blipFill>
        <a:blip xmlns:a="http://schemas.openxmlformats.org/drawingml/2006/main" xmlns:r="http://schemas.openxmlformats.org/officeDocument/2006/relationships" cstate="print" r:embed="rId716"/>
        <a:stretch xmlns:a="http://schemas.openxmlformats.org/drawingml/2006/main">
          <a:fillRect/>
        </a:stretch>
      </blipFill>
      <spPr>
        <a:prstGeom xmlns:a="http://schemas.openxmlformats.org/drawingml/2006/main" prst="rect"/>
      </spPr>
    </pic>
    <clientData/>
  </twoCellAnchor>
  <twoCellAnchor editAs="twoCell">
    <from>
      <col>0</col>
      <colOff>85725</colOff>
      <row>722</row>
      <rowOff>85725</rowOff>
    </from>
    <to>
      <col>1</col>
      <colOff>-85725</colOff>
      <row>723</row>
      <rowOff>-85725</rowOff>
    </to>
    <pic>
      <nvPicPr>
        <cNvPr id="717" name="Image 717" descr="Picture"/>
        <cNvPicPr/>
      </nvPicPr>
      <blipFill>
        <a:blip xmlns:a="http://schemas.openxmlformats.org/drawingml/2006/main" xmlns:r="http://schemas.openxmlformats.org/officeDocument/2006/relationships" cstate="print" r:embed="rId717"/>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723"/>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reserviert</t>
        </is>
      </c>
      <c r="AA3" s="19" t="n"/>
      <c r="AB3" s="19" t="n"/>
      <c r="AC3" s="19" t="inlineStr">
        <is>
          <t>Webkatalog</t>
        </is>
      </c>
      <c r="AD3" s="19" t="inlineStr">
        <is>
          <t>Ann - Katrin Fischer</t>
        </is>
      </c>
      <c r="AE3" s="21" t="n"/>
      <c r="AF3" s="22">
        <f>IF(N3="","",N3*AE3)</f>
        <v/>
      </c>
      <c r="AG3" s="19" t="n"/>
      <c r="AH3" s="19" t="n"/>
      <c r="AI3" s="19" t="n"/>
      <c r="AJ3" s="19" t="n"/>
      <c r="AK3" s="19" t="n"/>
      <c r="AL3" s="19" t="inlineStr">
        <is>
          <t>22.10.2026 15:00</t>
        </is>
      </c>
      <c r="AM3" s="18" t="inlineStr">
        <is>
          <t>1 Set Körbe. Ohne Regal</t>
        </is>
      </c>
      <c r="AN3" s="23" t="inlineStr">
        <is>
          <t>Notiz aus der ersten Liste: 1 Regal mit 6 Körben im Bild · Webkatalog: Barzahlung</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v>1</v>
      </c>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verkauft</t>
        </is>
      </c>
      <c r="AA7" s="19" t="n"/>
      <c r="AB7" s="19" t="n"/>
      <c r="AC7" s="19" t="inlineStr">
        <is>
          <t>Webkatalog</t>
        </is>
      </c>
      <c r="AD7" s="19" t="n"/>
      <c r="AE7" s="21" t="n">
        <v>50</v>
      </c>
      <c r="AF7" s="22">
        <f>IF(N7="","",N7*AE7)</f>
        <v/>
      </c>
      <c r="AG7" s="19" t="inlineStr">
        <is>
          <t>14.10.2026</t>
        </is>
      </c>
      <c r="AH7" s="19" t="inlineStr">
        <is>
          <t>Maren Kipp</t>
        </is>
      </c>
      <c r="AI7" s="19" t="inlineStr">
        <is>
          <t>4000114</t>
        </is>
      </c>
      <c r="AJ7" s="19" t="inlineStr">
        <is>
          <t>bezahlt</t>
        </is>
      </c>
      <c r="AK7" s="19" t="n"/>
      <c r="AL7" s="19" t="inlineStr">
        <is>
          <t>09.11.2026 08:00</t>
        </is>
      </c>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v>2</v>
      </c>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verkauft</t>
        </is>
      </c>
      <c r="AA18" s="19" t="n"/>
      <c r="AB18" s="19" t="n"/>
      <c r="AC18" s="19" t="inlineStr">
        <is>
          <t>Webkatalog</t>
        </is>
      </c>
      <c r="AD18" s="19" t="n"/>
      <c r="AE18" s="21" t="n">
        <v>100</v>
      </c>
      <c r="AF18" s="22">
        <f>IF(N18="","",N18*AE18)</f>
        <v/>
      </c>
      <c r="AG18" s="19" t="inlineStr">
        <is>
          <t>16.10.2026</t>
        </is>
      </c>
      <c r="AH18" s="19" t="inlineStr">
        <is>
          <t>Christian Migowski, Boos</t>
        </is>
      </c>
      <c r="AI18" s="19" t="inlineStr">
        <is>
          <t>4000135, 4000116</t>
        </is>
      </c>
      <c r="AJ18" s="19" t="inlineStr">
        <is>
          <t>bezahlt</t>
        </is>
      </c>
      <c r="AK18" s="19" t="n"/>
      <c r="AL18" s="19" t="inlineStr">
        <is>
          <t>21.10.2026 07:30, 26.10.2026 08:00</t>
        </is>
      </c>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v>2</v>
      </c>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verkauft</t>
        </is>
      </c>
      <c r="AA19" s="19" t="n"/>
      <c r="AB19" s="19" t="n"/>
      <c r="AC19" s="19" t="inlineStr">
        <is>
          <t>Webkatalog</t>
        </is>
      </c>
      <c r="AD19" s="19" t="n"/>
      <c r="AE19" s="21" t="n">
        <v>30</v>
      </c>
      <c r="AF19" s="22">
        <f>IF(N19="","",N19*AE19)</f>
        <v/>
      </c>
      <c r="AG19" s="19" t="inlineStr">
        <is>
          <t>16.10.2026</t>
        </is>
      </c>
      <c r="AH19" s="19" t="inlineStr">
        <is>
          <t>Christian Migowski, Boos</t>
        </is>
      </c>
      <c r="AI19" s="19" t="inlineStr">
        <is>
          <t>4000135, 4000116</t>
        </is>
      </c>
      <c r="AJ19" s="19" t="inlineStr">
        <is>
          <t>bezahlt</t>
        </is>
      </c>
      <c r="AK19" s="19" t="n"/>
      <c r="AL19" s="19" t="inlineStr">
        <is>
          <t>21.10.2026 07:30, 26.10.2026 08:00</t>
        </is>
      </c>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v>1</v>
      </c>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verkauft</t>
        </is>
      </c>
      <c r="AA27" s="19" t="n"/>
      <c r="AB27" s="19" t="n"/>
      <c r="AC27" s="19" t="inlineStr">
        <is>
          <t>Webkatalog</t>
        </is>
      </c>
      <c r="AD27" s="19" t="n"/>
      <c r="AE27" s="21" t="n">
        <v>600</v>
      </c>
      <c r="AF27" s="22">
        <f>IF(N27="","",N27*AE27)</f>
        <v/>
      </c>
      <c r="AG27" s="19" t="inlineStr">
        <is>
          <t>19.10.2026</t>
        </is>
      </c>
      <c r="AH27" s="19" t="inlineStr">
        <is>
          <t>Hagen Rebholz</t>
        </is>
      </c>
      <c r="AI27" s="19" t="inlineStr">
        <is>
          <t>4000133</t>
        </is>
      </c>
      <c r="AJ27" s="19" t="inlineStr">
        <is>
          <t>bezahlt</t>
        </is>
      </c>
      <c r="AK27" s="19" t="n"/>
      <c r="AL27" s="19" t="inlineStr">
        <is>
          <t>21.10.2026 07:30</t>
        </is>
      </c>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v>1</v>
      </c>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verkauft</t>
        </is>
      </c>
      <c r="AA28" s="19" t="n"/>
      <c r="AB28" s="19" t="n"/>
      <c r="AC28" s="19" t="inlineStr">
        <is>
          <t>Webkatalog</t>
        </is>
      </c>
      <c r="AD28" s="19" t="n"/>
      <c r="AE28" s="21" t="n">
        <v>400</v>
      </c>
      <c r="AF28" s="22">
        <f>IF(N28="","",N28*AE28)</f>
        <v/>
      </c>
      <c r="AG28" s="19" t="inlineStr">
        <is>
          <t>19.10.2026</t>
        </is>
      </c>
      <c r="AH28" s="19" t="inlineStr">
        <is>
          <t>Hagen Rebholz</t>
        </is>
      </c>
      <c r="AI28" s="19" t="inlineStr">
        <is>
          <t>4000133</t>
        </is>
      </c>
      <c r="AJ28" s="19" t="inlineStr">
        <is>
          <t>bezahlt</t>
        </is>
      </c>
      <c r="AK28" s="19" t="n"/>
      <c r="AL28" s="19" t="inlineStr">
        <is>
          <t>21.10.2026 07:30</t>
        </is>
      </c>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reserviert</t>
        </is>
      </c>
      <c r="AA30" s="19" t="n"/>
      <c r="AB30" s="19" t="n"/>
      <c r="AC30" s="19" t="inlineStr">
        <is>
          <t>Webkatalog</t>
        </is>
      </c>
      <c r="AD30" s="19" t="inlineStr">
        <is>
          <t>Ricarda König</t>
        </is>
      </c>
      <c r="AE30" s="21" t="n"/>
      <c r="AF30" s="22">
        <f>IF(N30="","",N30*AE30)</f>
        <v/>
      </c>
      <c r="AG30" s="19" t="n"/>
      <c r="AH30" s="19" t="n"/>
      <c r="AI30" s="19" t="inlineStr">
        <is>
          <t>4000143</t>
        </is>
      </c>
      <c r="AJ30" s="19" t="n"/>
      <c r="AK30" s="19" t="n"/>
      <c r="AL30" s="19" t="inlineStr">
        <is>
          <t>16.11.2026 09:00</t>
        </is>
      </c>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v>1</v>
      </c>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verkauft</t>
        </is>
      </c>
      <c r="AA38" s="19" t="n"/>
      <c r="AB38" s="19" t="n"/>
      <c r="AC38" s="19" t="inlineStr">
        <is>
          <t>Webkatalog</t>
        </is>
      </c>
      <c r="AD38" s="19" t="n"/>
      <c r="AE38" s="21" t="n">
        <v>40</v>
      </c>
      <c r="AF38" s="22">
        <f>IF(N38="","",N38*AE38)</f>
        <v/>
      </c>
      <c r="AG38" s="19" t="inlineStr">
        <is>
          <t>19.10.2026</t>
        </is>
      </c>
      <c r="AH38" s="19" t="inlineStr">
        <is>
          <t>Sandra Ziegler</t>
        </is>
      </c>
      <c r="AI38" s="19" t="inlineStr">
        <is>
          <t>4000123</t>
        </is>
      </c>
      <c r="AJ38" s="19" t="inlineStr">
        <is>
          <t>bezahlt</t>
        </is>
      </c>
      <c r="AK38" s="19" t="n"/>
      <c r="AL38" s="19" t="inlineStr">
        <is>
          <t>20.10.2026 14:15</t>
        </is>
      </c>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reserviert</t>
        </is>
      </c>
      <c r="AA61" s="19" t="n"/>
      <c r="AB61" s="19" t="n"/>
      <c r="AC61" s="19" t="inlineStr">
        <is>
          <t>Webkatalog</t>
        </is>
      </c>
      <c r="AD61" s="19" t="inlineStr">
        <is>
          <t>Simon fronius</t>
        </is>
      </c>
      <c r="AE61" s="21" t="n"/>
      <c r="AF61" s="22">
        <f>IF(N61="","",N61*AE61)</f>
        <v/>
      </c>
      <c r="AG61" s="19" t="n"/>
      <c r="AH61" s="19" t="n"/>
      <c r="AI61" s="19" t="n"/>
      <c r="AJ61" s="19" t="n"/>
      <c r="AK61" s="19" t="n"/>
      <c r="AL61" s="19" t="inlineStr">
        <is>
          <t>01.12.2026 09:00</t>
        </is>
      </c>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v>1</v>
      </c>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verkauft</t>
        </is>
      </c>
      <c r="AA65" s="19" t="n"/>
      <c r="AB65" s="19" t="n"/>
      <c r="AC65" s="19" t="inlineStr">
        <is>
          <t>Webkatalog</t>
        </is>
      </c>
      <c r="AD65" s="19" t="n"/>
      <c r="AE65" s="21" t="n">
        <v>60</v>
      </c>
      <c r="AF65" s="22">
        <f>IF(N65="","",N65*AE65)</f>
        <v/>
      </c>
      <c r="AG65" s="19" t="inlineStr">
        <is>
          <t>13.10.2026</t>
        </is>
      </c>
      <c r="AH65" s="19" t="inlineStr">
        <is>
          <t>Jonathan Kleinknecht</t>
        </is>
      </c>
      <c r="AI65" s="19" t="inlineStr">
        <is>
          <t>4000117</t>
        </is>
      </c>
      <c r="AJ65" s="19" t="inlineStr">
        <is>
          <t>bezahlt</t>
        </is>
      </c>
      <c r="AK65" s="19" t="n"/>
      <c r="AL65" s="19" t="inlineStr">
        <is>
          <t>abgeholt 13.10.2026</t>
        </is>
      </c>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reserviert</t>
        </is>
      </c>
      <c r="AA66" s="19" t="inlineStr">
        <is>
          <t>IKEA</t>
        </is>
      </c>
      <c r="AB66" s="19" t="n"/>
      <c r="AC66" s="19" t="inlineStr">
        <is>
          <t>Webkatalog</t>
        </is>
      </c>
      <c r="AD66" s="19" t="inlineStr">
        <is>
          <t>Nadine Zythke</t>
        </is>
      </c>
      <c r="AE66" s="21" t="n"/>
      <c r="AF66" s="22">
        <f>IF(N66="","",N66*AE66)</f>
        <v/>
      </c>
      <c r="AG66" s="19" t="n"/>
      <c r="AH66" s="19" t="n"/>
      <c r="AI66" s="19" t="n"/>
      <c r="AJ66" s="19" t="n"/>
      <c r="AK66" s="19" t="n"/>
      <c r="AL66" s="19" t="inlineStr">
        <is>
          <t>17.11.2026 09:00</t>
        </is>
      </c>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v>1</v>
      </c>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verkauft</t>
        </is>
      </c>
      <c r="AA96" s="19" t="n"/>
      <c r="AB96" s="19" t="inlineStr">
        <is>
          <t>Schwarzwald</t>
        </is>
      </c>
      <c r="AC96" s="19" t="inlineStr">
        <is>
          <t>Webkatalog</t>
        </is>
      </c>
      <c r="AD96" s="19" t="n"/>
      <c r="AE96" s="21" t="n">
        <v>45</v>
      </c>
      <c r="AF96" s="22">
        <f>IF(N96="","",N96*AE96)</f>
        <v/>
      </c>
      <c r="AG96" s="19" t="inlineStr">
        <is>
          <t>15.10.2026</t>
        </is>
      </c>
      <c r="AH96" s="19" t="inlineStr">
        <is>
          <t>Tanja Fischer</t>
        </is>
      </c>
      <c r="AI96" s="19" t="inlineStr">
        <is>
          <t>4000129</t>
        </is>
      </c>
      <c r="AJ96" s="19" t="inlineStr">
        <is>
          <t>bezahlt</t>
        </is>
      </c>
      <c r="AK96" s="19" t="n"/>
      <c r="AL96" s="19" t="inlineStr">
        <is>
          <t>abgeholt 15.10.2026</t>
        </is>
      </c>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v>1</v>
      </c>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teilverkauft</t>
        </is>
      </c>
      <c r="AA97" s="19" t="n"/>
      <c r="AB97" s="19" t="inlineStr">
        <is>
          <t>Schwarzwald</t>
        </is>
      </c>
      <c r="AC97" s="19" t="inlineStr">
        <is>
          <t>Webkatalog</t>
        </is>
      </c>
      <c r="AD97" s="19" t="n"/>
      <c r="AE97" s="21" t="n">
        <v>10</v>
      </c>
      <c r="AF97" s="22">
        <f>IF(N97="","",N97*AE97)</f>
        <v/>
      </c>
      <c r="AG97" s="19" t="inlineStr">
        <is>
          <t>15.10.2026</t>
        </is>
      </c>
      <c r="AH97" s="19" t="inlineStr">
        <is>
          <t>Tanja Fischer</t>
        </is>
      </c>
      <c r="AI97" s="19" t="inlineStr">
        <is>
          <t>4000129</t>
        </is>
      </c>
      <c r="AJ97" s="19" t="inlineStr">
        <is>
          <t>bezahlt</t>
        </is>
      </c>
      <c r="AK97" s="19" t="n"/>
      <c r="AL97" s="19" t="inlineStr">
        <is>
          <t>abgeholt 15.10.2026</t>
        </is>
      </c>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v>1</v>
      </c>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verkauft</t>
        </is>
      </c>
      <c r="AA100" s="19" t="n"/>
      <c r="AB100" s="19" t="n"/>
      <c r="AC100" s="19" t="inlineStr">
        <is>
          <t>Webkatalog</t>
        </is>
      </c>
      <c r="AD100" s="19" t="n"/>
      <c r="AE100" s="21" t="n">
        <v>60</v>
      </c>
      <c r="AF100" s="22">
        <f>IF(N100="","",N100*AE100)</f>
        <v/>
      </c>
      <c r="AG100" s="19" t="inlineStr">
        <is>
          <t>13.10.2026</t>
        </is>
      </c>
      <c r="AH100" s="19" t="inlineStr">
        <is>
          <t>Aljona Dura</t>
        </is>
      </c>
      <c r="AI100" s="19" t="inlineStr">
        <is>
          <t>4000118</t>
        </is>
      </c>
      <c r="AJ100" s="19" t="inlineStr">
        <is>
          <t>bezahlt</t>
        </is>
      </c>
      <c r="AK100" s="19" t="n"/>
      <c r="AL100" s="19" t="inlineStr">
        <is>
          <t>abgeholt 13.10.2026</t>
        </is>
      </c>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v>1</v>
      </c>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teilverkauft</t>
        </is>
      </c>
      <c r="AA112" s="19" t="n"/>
      <c r="AB112" s="19" t="n"/>
      <c r="AC112" s="19" t="inlineStr">
        <is>
          <t>Webkatalog</t>
        </is>
      </c>
      <c r="AD112" s="19" t="n"/>
      <c r="AE112" s="21" t="n">
        <v>250</v>
      </c>
      <c r="AF112" s="22">
        <f>IF(N112="","",N112*AE112)</f>
        <v/>
      </c>
      <c r="AG112" s="19" t="inlineStr">
        <is>
          <t>13.10.2026</t>
        </is>
      </c>
      <c r="AH112" s="19" t="inlineStr">
        <is>
          <t>Boos</t>
        </is>
      </c>
      <c r="AI112" s="19" t="inlineStr">
        <is>
          <t>4000116</t>
        </is>
      </c>
      <c r="AJ112" s="19" t="inlineStr">
        <is>
          <t>bezahlt</t>
        </is>
      </c>
      <c r="AK112" s="19" t="n"/>
      <c r="AL112" s="19" t="inlineStr">
        <is>
          <t>01.12.2026 09:00, 26.10.2026 08:00</t>
        </is>
      </c>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v>4</v>
      </c>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teilverkauft</t>
        </is>
      </c>
      <c r="AA113" s="19" t="n"/>
      <c r="AB113" s="19" t="n"/>
      <c r="AC113" s="19" t="inlineStr">
        <is>
          <t>Webkatalog</t>
        </is>
      </c>
      <c r="AD113" s="19" t="n"/>
      <c r="AE113" s="21" t="n">
        <v>50</v>
      </c>
      <c r="AF113" s="22">
        <f>IF(N113="","",N113*AE113)</f>
        <v/>
      </c>
      <c r="AG113" s="19" t="inlineStr">
        <is>
          <t>15.10.2026</t>
        </is>
      </c>
      <c r="AH113" s="19" t="inlineStr">
        <is>
          <t>Boos, Sonja Müller</t>
        </is>
      </c>
      <c r="AI113" s="19" t="inlineStr">
        <is>
          <t>4000119, 4000116, 4000113</t>
        </is>
      </c>
      <c r="AJ113" s="19" t="inlineStr">
        <is>
          <t>bezahlt</t>
        </is>
      </c>
      <c r="AK113" s="19" t="n"/>
      <c r="AL113" s="19" t="inlineStr">
        <is>
          <t>26.10.2026 09:30, 01.12.2026 09:00, 26.10.2026 08:00, abgeholt 19.10.2026</t>
        </is>
      </c>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v>1</v>
      </c>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teilverkauft</t>
        </is>
      </c>
      <c r="AA116" s="19" t="n"/>
      <c r="AB116" s="19" t="inlineStr">
        <is>
          <t>Schwarzwald</t>
        </is>
      </c>
      <c r="AC116" s="19" t="inlineStr">
        <is>
          <t>Webkatalog</t>
        </is>
      </c>
      <c r="AD116" s="19" t="n"/>
      <c r="AE116" s="21" t="n">
        <v>75</v>
      </c>
      <c r="AF116" s="22">
        <f>IF(N116="","",N116*AE116)</f>
        <v/>
      </c>
      <c r="AG116" s="19" t="inlineStr">
        <is>
          <t>13.10.2026</t>
        </is>
      </c>
      <c r="AH116" s="19" t="inlineStr">
        <is>
          <t>Aljona Dura</t>
        </is>
      </c>
      <c r="AI116" s="19" t="inlineStr">
        <is>
          <t>4000118, 4000122</t>
        </is>
      </c>
      <c r="AJ116" s="19" t="inlineStr">
        <is>
          <t>bezahlt</t>
        </is>
      </c>
      <c r="AK116" s="19" t="n"/>
      <c r="AL116" s="19" t="inlineStr">
        <is>
          <t>abgeholt 13.10.2026, 03.11.2026 08:30</t>
        </is>
      </c>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200x80cm</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reserviert</t>
        </is>
      </c>
      <c r="AA126" s="19" t="inlineStr">
        <is>
          <t>IKEA</t>
        </is>
      </c>
      <c r="AB126" s="19" t="n"/>
      <c r="AC126" s="19" t="inlineStr">
        <is>
          <t>Webkatalog</t>
        </is>
      </c>
      <c r="AD126" s="19" t="inlineStr">
        <is>
          <t>Nadine Zythke</t>
        </is>
      </c>
      <c r="AE126" s="21" t="n"/>
      <c r="AF126" s="22">
        <f>IF(N126="","",N126*AE126)</f>
        <v/>
      </c>
      <c r="AG126" s="19" t="n"/>
      <c r="AH126" s="19" t="n"/>
      <c r="AI126" s="19" t="n"/>
      <c r="AJ126" s="19" t="n"/>
      <c r="AK126" s="19" t="n"/>
      <c r="AL126" s="19" t="inlineStr">
        <is>
          <t>17.11.2026 09:00</t>
        </is>
      </c>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reserviert</t>
        </is>
      </c>
      <c r="AA127" s="19" t="n"/>
      <c r="AB127" s="19" t="n"/>
      <c r="AC127" s="19" t="inlineStr">
        <is>
          <t>Webkatalog</t>
        </is>
      </c>
      <c r="AD127" s="19" t="inlineStr">
        <is>
          <t>Ann - Katrin Fischer</t>
        </is>
      </c>
      <c r="AE127" s="21" t="n"/>
      <c r="AF127" s="22">
        <f>IF(N127="","",N127*AE127)</f>
        <v/>
      </c>
      <c r="AG127" s="19" t="n"/>
      <c r="AH127" s="19" t="n"/>
      <c r="AI127" s="19" t="n"/>
      <c r="AJ127" s="19" t="n"/>
      <c r="AK127" s="19" t="n"/>
      <c r="AL127" s="19" t="inlineStr">
        <is>
          <t>22.10.2026 15:00</t>
        </is>
      </c>
      <c r="AM127" s="18" t="n"/>
      <c r="AN127" s="23" t="inlineStr">
        <is>
          <t>Notiz aus der ersten Liste: 1 Stück im Bild · Webkatalog: Barzahlung</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reserviert</t>
        </is>
      </c>
      <c r="AA128" s="19" t="n"/>
      <c r="AB128" s="19" t="n"/>
      <c r="AC128" s="19" t="inlineStr">
        <is>
          <t>Webkatalog</t>
        </is>
      </c>
      <c r="AD128" s="19" t="inlineStr">
        <is>
          <t>Nadine Zythke</t>
        </is>
      </c>
      <c r="AE128" s="21" t="n"/>
      <c r="AF128" s="22">
        <f>IF(N128="","",N128*AE128)</f>
        <v/>
      </c>
      <c r="AG128" s="19" t="n"/>
      <c r="AH128" s="19" t="n"/>
      <c r="AI128" s="19" t="inlineStr">
        <is>
          <t>4000145</t>
        </is>
      </c>
      <c r="AJ128" s="19" t="n"/>
      <c r="AK128" s="19" t="n"/>
      <c r="AL128" s="19" t="inlineStr">
        <is>
          <t>17.11.2026 09:00</t>
        </is>
      </c>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reserviert</t>
        </is>
      </c>
      <c r="AA134" s="19" t="inlineStr">
        <is>
          <t>IKEA</t>
        </is>
      </c>
      <c r="AB134" s="19" t="n"/>
      <c r="AC134" s="19" t="inlineStr">
        <is>
          <t>Webkatalog</t>
        </is>
      </c>
      <c r="AD134" s="19" t="inlineStr">
        <is>
          <t>Hauser Daniela</t>
        </is>
      </c>
      <c r="AE134" s="21" t="n"/>
      <c r="AF134" s="22">
        <f>IF(N134="","",N134*AE134)</f>
        <v/>
      </c>
      <c r="AG134" s="19" t="n"/>
      <c r="AH134" s="19" t="n"/>
      <c r="AI134" s="19" t="inlineStr">
        <is>
          <t>4000146</t>
        </is>
      </c>
      <c r="AJ134" s="19" t="n"/>
      <c r="AK134" s="19" t="n"/>
      <c r="AL134" s="19" t="inlineStr">
        <is>
          <t>23.10.2026 08:30</t>
        </is>
      </c>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v>4</v>
      </c>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verkauft</t>
        </is>
      </c>
      <c r="AA137" s="19" t="n"/>
      <c r="AB137" s="19" t="inlineStr">
        <is>
          <t>Außenbereich</t>
        </is>
      </c>
      <c r="AC137" s="19" t="inlineStr">
        <is>
          <t>Webkatalog</t>
        </is>
      </c>
      <c r="AD137" s="19" t="n"/>
      <c r="AE137" s="21" t="n">
        <v>10</v>
      </c>
      <c r="AF137" s="22">
        <f>IF(N137="","",N137*AE137)</f>
        <v/>
      </c>
      <c r="AG137" s="19" t="inlineStr">
        <is>
          <t>16.10.2026</t>
        </is>
      </c>
      <c r="AH137" s="19" t="inlineStr">
        <is>
          <t>Eva Demeter</t>
        </is>
      </c>
      <c r="AI137" s="19" t="inlineStr">
        <is>
          <t>4000128</t>
        </is>
      </c>
      <c r="AJ137" s="19" t="inlineStr">
        <is>
          <t>bezahlt</t>
        </is>
      </c>
      <c r="AK137" s="19" t="n"/>
      <c r="AL137" s="19" t="inlineStr">
        <is>
          <t>03.11.2026 10:30</t>
        </is>
      </c>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reserviert</t>
        </is>
      </c>
      <c r="AA138" s="19" t="inlineStr">
        <is>
          <t>Weber</t>
        </is>
      </c>
      <c r="AB138" s="19" t="inlineStr">
        <is>
          <t>Außenbereich</t>
        </is>
      </c>
      <c r="AC138" s="19" t="inlineStr">
        <is>
          <t>Webkatalog</t>
        </is>
      </c>
      <c r="AD138" s="19" t="inlineStr">
        <is>
          <t>Fabian Faisst</t>
        </is>
      </c>
      <c r="AE138" s="21" t="n"/>
      <c r="AF138" s="22">
        <f>IF(N138="","",N138*AE138)</f>
        <v/>
      </c>
      <c r="AG138" s="19" t="n"/>
      <c r="AH138" s="19" t="n"/>
      <c r="AI138" s="19" t="inlineStr">
        <is>
          <t>4000140</t>
        </is>
      </c>
      <c r="AJ138" s="19" t="n"/>
      <c r="AK138" s="19" t="n"/>
      <c r="AL138" s="19" t="inlineStr">
        <is>
          <t>26.10.2026 09:00</t>
        </is>
      </c>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v>1</v>
      </c>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teilverkauft</t>
        </is>
      </c>
      <c r="AA148" s="19" t="n"/>
      <c r="AB148" s="19" t="inlineStr">
        <is>
          <t>Garderobe</t>
        </is>
      </c>
      <c r="AC148" s="19" t="inlineStr">
        <is>
          <t>Webkatalog</t>
        </is>
      </c>
      <c r="AD148" s="19" t="n"/>
      <c r="AE148" s="21" t="n">
        <v>50</v>
      </c>
      <c r="AF148" s="22">
        <f>IF(N148="","",N148*AE148)</f>
        <v/>
      </c>
      <c r="AG148" s="19" t="inlineStr">
        <is>
          <t>16.10.2026</t>
        </is>
      </c>
      <c r="AH148" s="19" t="inlineStr">
        <is>
          <t>Hauser Daniela</t>
        </is>
      </c>
      <c r="AI148" s="19" t="inlineStr">
        <is>
          <t>4000136</t>
        </is>
      </c>
      <c r="AJ148" s="19" t="inlineStr">
        <is>
          <t>bezahlt</t>
        </is>
      </c>
      <c r="AK148" s="19" t="n"/>
      <c r="AL148" s="19" t="inlineStr">
        <is>
          <t>abgeholt 19.10.2026</t>
        </is>
      </c>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v>2</v>
      </c>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teilverkauft</t>
        </is>
      </c>
      <c r="AA155" s="19" t="inlineStr">
        <is>
          <t>Mr Maria</t>
        </is>
      </c>
      <c r="AB155" s="19" t="inlineStr">
        <is>
          <t>Designklassiker</t>
        </is>
      </c>
      <c r="AC155" s="19" t="inlineStr">
        <is>
          <t>Webkatalog</t>
        </is>
      </c>
      <c r="AD155" s="19" t="n"/>
      <c r="AE155" s="21" t="n">
        <v>60</v>
      </c>
      <c r="AF155" s="22">
        <f>IF(N155="","",N155*AE155)</f>
        <v/>
      </c>
      <c r="AG155" s="19" t="inlineStr">
        <is>
          <t>19.10.2026</t>
        </is>
      </c>
      <c r="AH155" s="19" t="inlineStr">
        <is>
          <t>Linda Rebholz, Christian Migowski</t>
        </is>
      </c>
      <c r="AI155" s="19" t="inlineStr">
        <is>
          <t>4000132, 4000135</t>
        </is>
      </c>
      <c r="AJ155" s="19" t="inlineStr">
        <is>
          <t>bezahlt</t>
        </is>
      </c>
      <c r="AK155" s="19" t="n"/>
      <c r="AL155" s="19" t="inlineStr">
        <is>
          <t>21.10.2026 07:30</t>
        </is>
      </c>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reserviert</t>
        </is>
      </c>
      <c r="AA159" s="19" t="n"/>
      <c r="AB159" s="19" t="n"/>
      <c r="AC159" s="19" t="inlineStr">
        <is>
          <t>Webkatalog</t>
        </is>
      </c>
      <c r="AD159" s="19" t="inlineStr">
        <is>
          <t>Albina Dechter-Köhler</t>
        </is>
      </c>
      <c r="AE159" s="21" t="n"/>
      <c r="AF159" s="22">
        <f>IF(N159="","",N159*AE159)</f>
        <v/>
      </c>
      <c r="AG159" s="19" t="n"/>
      <c r="AH159" s="19" t="n"/>
      <c r="AI159" s="19" t="inlineStr">
        <is>
          <t>4000134</t>
        </is>
      </c>
      <c r="AJ159" s="19" t="n"/>
      <c r="AK159" s="19" t="n"/>
      <c r="AL159" s="19" t="inlineStr">
        <is>
          <t>03.11.2026 14:30</t>
        </is>
      </c>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v>1</v>
      </c>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teilverkauft</t>
        </is>
      </c>
      <c r="AA160" s="19" t="n"/>
      <c r="AB160" s="19" t="n"/>
      <c r="AC160" s="19" t="inlineStr">
        <is>
          <t>Webkatalog</t>
        </is>
      </c>
      <c r="AD160" s="19" t="n"/>
      <c r="AE160" s="21" t="n">
        <v>25</v>
      </c>
      <c r="AF160" s="22">
        <f>IF(N160="","",N160*AE160)</f>
        <v/>
      </c>
      <c r="AG160" s="19" t="inlineStr">
        <is>
          <t>13.10.2026</t>
        </is>
      </c>
      <c r="AH160" s="19" t="inlineStr">
        <is>
          <t>Aljona Dura</t>
        </is>
      </c>
      <c r="AI160" s="19" t="inlineStr">
        <is>
          <t>4000118</t>
        </is>
      </c>
      <c r="AJ160" s="19" t="inlineStr">
        <is>
          <t>bezahlt</t>
        </is>
      </c>
      <c r="AK160" s="19" t="n"/>
      <c r="AL160" s="19" t="inlineStr">
        <is>
          <t>01.12.2026 09:00, abgeholt 13.10.2026</t>
        </is>
      </c>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v>1</v>
      </c>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verkauft</t>
        </is>
      </c>
      <c r="AA161" s="19" t="n"/>
      <c r="AB161" s="19" t="n"/>
      <c r="AC161" s="19" t="inlineStr">
        <is>
          <t>Webkatalog</t>
        </is>
      </c>
      <c r="AD161" s="19" t="n"/>
      <c r="AE161" s="21" t="n">
        <v>50</v>
      </c>
      <c r="AF161" s="22">
        <f>IF(N161="","",N161*AE161)</f>
        <v/>
      </c>
      <c r="AG161" s="19" t="inlineStr">
        <is>
          <t>13.10.2026</t>
        </is>
      </c>
      <c r="AH161" s="19" t="inlineStr">
        <is>
          <t>Aljona Dura</t>
        </is>
      </c>
      <c r="AI161" s="19" t="inlineStr">
        <is>
          <t>4000118</t>
        </is>
      </c>
      <c r="AJ161" s="19" t="inlineStr">
        <is>
          <t>bezahlt</t>
        </is>
      </c>
      <c r="AK161" s="19" t="n"/>
      <c r="AL161" s="19" t="inlineStr">
        <is>
          <t>abgeholt 13.10.2026</t>
        </is>
      </c>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reserviert</t>
        </is>
      </c>
      <c r="AA165" s="19" t="inlineStr">
        <is>
          <t>IKEA</t>
        </is>
      </c>
      <c r="AB165" s="19" t="n"/>
      <c r="AC165" s="19" t="inlineStr">
        <is>
          <t>Webkatalog</t>
        </is>
      </c>
      <c r="AD165" s="19" t="inlineStr">
        <is>
          <t>Carina Reichmann</t>
        </is>
      </c>
      <c r="AE165" s="21" t="n"/>
      <c r="AF165" s="22">
        <f>IF(N165="","",N165*AE165)</f>
        <v/>
      </c>
      <c r="AG165" s="19" t="n"/>
      <c r="AH165" s="19" t="n"/>
      <c r="AI165" s="19" t="inlineStr">
        <is>
          <t>4000139</t>
        </is>
      </c>
      <c r="AJ165" s="19" t="n"/>
      <c r="AK165" s="19" t="n"/>
      <c r="AL165" s="19" t="inlineStr">
        <is>
          <t>03.11.2026 09:30</t>
        </is>
      </c>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F-818</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 Foto am 21.10.2026 getauscht (F-175 → F-818).</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reserviert</t>
        </is>
      </c>
      <c r="AA179" s="19" t="inlineStr">
        <is>
          <t>Wesco</t>
        </is>
      </c>
      <c r="AB179" s="19" t="n"/>
      <c r="AC179" s="19" t="inlineStr">
        <is>
          <t>Webkatalog</t>
        </is>
      </c>
      <c r="AD179" s="19" t="inlineStr">
        <is>
          <t>Simon fronius</t>
        </is>
      </c>
      <c r="AE179" s="21" t="n"/>
      <c r="AF179" s="22">
        <f>IF(N179="","",N179*AE179)</f>
        <v/>
      </c>
      <c r="AG179" s="19" t="n"/>
      <c r="AH179" s="19" t="n"/>
      <c r="AI179" s="19" t="n"/>
      <c r="AJ179" s="19" t="n"/>
      <c r="AK179" s="19" t="n"/>
      <c r="AL179" s="19" t="inlineStr">
        <is>
          <t>01.12.2026 09:00</t>
        </is>
      </c>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v>2</v>
      </c>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verkauft</t>
        </is>
      </c>
      <c r="AA184" s="19" t="inlineStr">
        <is>
          <t>IKEA</t>
        </is>
      </c>
      <c r="AB184" s="19" t="n"/>
      <c r="AC184" s="19" t="inlineStr">
        <is>
          <t>Webkatalog</t>
        </is>
      </c>
      <c r="AD184" s="19" t="n"/>
      <c r="AE184" s="21" t="n">
        <v>50</v>
      </c>
      <c r="AF184" s="22">
        <f>IF(N184="","",N184*AE184)</f>
        <v/>
      </c>
      <c r="AG184" s="19" t="inlineStr">
        <is>
          <t>16.10.2026</t>
        </is>
      </c>
      <c r="AH184" s="19" t="inlineStr">
        <is>
          <t>Jessica Lücke, Zeynep Naffati</t>
        </is>
      </c>
      <c r="AI184" s="19" t="inlineStr">
        <is>
          <t>4000126, 4000127</t>
        </is>
      </c>
      <c r="AJ184" s="19" t="inlineStr">
        <is>
          <t>bezahlt</t>
        </is>
      </c>
      <c r="AK184" s="19" t="n"/>
      <c r="AL184" s="19" t="inlineStr">
        <is>
          <t>abgeholt 19.10.2026</t>
        </is>
      </c>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v>2</v>
      </c>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teilverkauft</t>
        </is>
      </c>
      <c r="AA186" s="19" t="inlineStr">
        <is>
          <t>IKEA</t>
        </is>
      </c>
      <c r="AB186" s="19" t="n"/>
      <c r="AC186" s="19" t="inlineStr">
        <is>
          <t>Webkatalog</t>
        </is>
      </c>
      <c r="AD186" s="19" t="n"/>
      <c r="AE186" s="21" t="n">
        <v>20</v>
      </c>
      <c r="AF186" s="22">
        <f>IF(N186="","",N186*AE186)</f>
        <v/>
      </c>
      <c r="AG186" s="19" t="inlineStr">
        <is>
          <t>13.10.2026</t>
        </is>
      </c>
      <c r="AH186" s="19" t="inlineStr">
        <is>
          <t>Jonathan Kleinknecht</t>
        </is>
      </c>
      <c r="AI186" s="19" t="inlineStr">
        <is>
          <t>4000117</t>
        </is>
      </c>
      <c r="AJ186" s="19" t="inlineStr">
        <is>
          <t>bezahlt</t>
        </is>
      </c>
      <c r="AK186" s="19" t="n"/>
      <c r="AL186" s="19" t="inlineStr">
        <is>
          <t>abgeholt 13.10.2026</t>
        </is>
      </c>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v>1</v>
      </c>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verkauft</t>
        </is>
      </c>
      <c r="AA194" s="19" t="n"/>
      <c r="AB194" s="19" t="n"/>
      <c r="AC194" s="19" t="inlineStr">
        <is>
          <t>Webkatalog</t>
        </is>
      </c>
      <c r="AD194" s="19" t="n"/>
      <c r="AE194" s="21" t="n">
        <v>75</v>
      </c>
      <c r="AF194" s="22">
        <f>IF(N194="","",N194*AE194)</f>
        <v/>
      </c>
      <c r="AG194" s="19" t="inlineStr">
        <is>
          <t>19.10.2026</t>
        </is>
      </c>
      <c r="AH194" s="19" t="inlineStr">
        <is>
          <t>Linda Rebholz</t>
        </is>
      </c>
      <c r="AI194" s="19" t="inlineStr">
        <is>
          <t>4000132</t>
        </is>
      </c>
      <c r="AJ194" s="19" t="inlineStr">
        <is>
          <t>bezahlt</t>
        </is>
      </c>
      <c r="AK194" s="19" t="n"/>
      <c r="AL194" s="19" t="inlineStr">
        <is>
          <t>21.10.2026 07:30</t>
        </is>
      </c>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reserviert</t>
        </is>
      </c>
      <c r="AA195" s="19" t="inlineStr">
        <is>
          <t>IKEA</t>
        </is>
      </c>
      <c r="AB195" s="19" t="n"/>
      <c r="AC195" s="19" t="inlineStr">
        <is>
          <t>Webkatalog</t>
        </is>
      </c>
      <c r="AD195" s="19" t="inlineStr">
        <is>
          <t>Saskia Merz</t>
        </is>
      </c>
      <c r="AE195" s="21" t="n"/>
      <c r="AF195" s="22">
        <f>IF(N195="","",N195*AE195)</f>
        <v/>
      </c>
      <c r="AG195" s="19" t="n"/>
      <c r="AH195" s="19" t="n"/>
      <c r="AI195" s="19" t="inlineStr">
        <is>
          <t>4000138</t>
        </is>
      </c>
      <c r="AJ195" s="19" t="n"/>
      <c r="AK195" s="19" t="n"/>
      <c r="AL195" s="19" t="inlineStr">
        <is>
          <t>23.10.2026 13:00</t>
        </is>
      </c>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v>1</v>
      </c>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teilverkauft</t>
        </is>
      </c>
      <c r="AA201" s="19" t="inlineStr">
        <is>
          <t>Stokke</t>
        </is>
      </c>
      <c r="AB201" s="19" t="inlineStr">
        <is>
          <t>Designklassiker</t>
        </is>
      </c>
      <c r="AC201" s="19" t="inlineStr">
        <is>
          <t>Webkatalog</t>
        </is>
      </c>
      <c r="AD201" s="19" t="n"/>
      <c r="AE201" s="21" t="n">
        <v>120</v>
      </c>
      <c r="AF201" s="22">
        <f>IF(N201="","",N201*AE201)</f>
        <v/>
      </c>
      <c r="AG201" s="19" t="inlineStr">
        <is>
          <t>19.10.2026</t>
        </is>
      </c>
      <c r="AH201" s="19" t="inlineStr">
        <is>
          <t>Linda Rebholz</t>
        </is>
      </c>
      <c r="AI201" s="19" t="inlineStr">
        <is>
          <t>4000132</t>
        </is>
      </c>
      <c r="AJ201" s="19" t="inlineStr">
        <is>
          <t>bezahlt</t>
        </is>
      </c>
      <c r="AK201" s="19" t="n"/>
      <c r="AL201" s="19" t="inlineStr">
        <is>
          <t>21.10.2026 07:30</t>
        </is>
      </c>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reserviert</t>
        </is>
      </c>
      <c r="AA203" s="19" t="n"/>
      <c r="AB203" s="19" t="n"/>
      <c r="AC203" s="19" t="inlineStr">
        <is>
          <t>Webkatalog</t>
        </is>
      </c>
      <c r="AD203" s="19" t="inlineStr">
        <is>
          <t>Simon fronius</t>
        </is>
      </c>
      <c r="AE203" s="21" t="n"/>
      <c r="AF203" s="22">
        <f>IF(N203="","",N203*AE203)</f>
        <v/>
      </c>
      <c r="AG203" s="19" t="n"/>
      <c r="AH203" s="19" t="n"/>
      <c r="AI203" s="19" t="n"/>
      <c r="AJ203" s="19" t="n"/>
      <c r="AK203" s="19" t="n"/>
      <c r="AL203" s="19" t="inlineStr">
        <is>
          <t>01.12.2026 09:00</t>
        </is>
      </c>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v>1</v>
      </c>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verkauft</t>
        </is>
      </c>
      <c r="AA206" s="19" t="inlineStr">
        <is>
          <t>Wehrfritz</t>
        </is>
      </c>
      <c r="AB206" s="19" t="n"/>
      <c r="AC206" s="19" t="inlineStr">
        <is>
          <t>Webkatalog</t>
        </is>
      </c>
      <c r="AD206" s="19" t="n"/>
      <c r="AE206" s="21" t="n">
        <v>100</v>
      </c>
      <c r="AF206" s="22">
        <f>IF(N206="","",N206*AE206)</f>
        <v/>
      </c>
      <c r="AG206" s="19" t="inlineStr">
        <is>
          <t>14.10.2026</t>
        </is>
      </c>
      <c r="AH206" s="19" t="inlineStr">
        <is>
          <t>Maren Kipp</t>
        </is>
      </c>
      <c r="AI206" s="19" t="inlineStr">
        <is>
          <t>4000114</t>
        </is>
      </c>
      <c r="AJ206" s="19" t="inlineStr">
        <is>
          <t>bezahlt</t>
        </is>
      </c>
      <c r="AK206" s="19" t="n"/>
      <c r="AL206" s="19" t="inlineStr">
        <is>
          <t>09.11.2026 08:00</t>
        </is>
      </c>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reserviert</t>
        </is>
      </c>
      <c r="AA212" s="19" t="inlineStr">
        <is>
          <t>Bauknecht</t>
        </is>
      </c>
      <c r="AB212" s="19" t="n"/>
      <c r="AC212" s="19" t="inlineStr">
        <is>
          <t>Webkatalog</t>
        </is>
      </c>
      <c r="AD212" s="19" t="inlineStr">
        <is>
          <t>Simon fronius</t>
        </is>
      </c>
      <c r="AE212" s="21" t="n"/>
      <c r="AF212" s="22">
        <f>IF(N212="","",N212*AE212)</f>
        <v/>
      </c>
      <c r="AG212" s="19" t="n"/>
      <c r="AH212" s="19" t="n"/>
      <c r="AI212" s="19" t="n"/>
      <c r="AJ212" s="19" t="n"/>
      <c r="AK212" s="19" t="n"/>
      <c r="AL212" s="19" t="inlineStr">
        <is>
          <t>01.12.2026 09:00</t>
        </is>
      </c>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reserviert</t>
        </is>
      </c>
      <c r="AA213" s="19" t="n"/>
      <c r="AB213" s="19" t="n"/>
      <c r="AC213" s="19" t="inlineStr">
        <is>
          <t>Webkatalog</t>
        </is>
      </c>
      <c r="AD213" s="19" t="inlineStr">
        <is>
          <t>Nadine Zythke, Daniela Libuda</t>
        </is>
      </c>
      <c r="AE213" s="21" t="n"/>
      <c r="AF213" s="22">
        <f>IF(N213="","",N213*AE213)</f>
        <v/>
      </c>
      <c r="AG213" s="19" t="n"/>
      <c r="AH213" s="19" t="n"/>
      <c r="AI213" s="19" t="inlineStr">
        <is>
          <t>4000145, 4000119</t>
        </is>
      </c>
      <c r="AJ213" s="19" t="n"/>
      <c r="AK213" s="19" t="n"/>
      <c r="AL213" s="19" t="inlineStr">
        <is>
          <t>17.11.2026 09:00, 26.10.2026 09:30</t>
        </is>
      </c>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v>1</v>
      </c>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verkauft</t>
        </is>
      </c>
      <c r="AA216" s="19" t="n"/>
      <c r="AB216" s="19" t="inlineStr">
        <is>
          <t>Rollenspiel</t>
        </is>
      </c>
      <c r="AC216" s="19" t="inlineStr">
        <is>
          <t>Webkatalog</t>
        </is>
      </c>
      <c r="AD216" s="19" t="n"/>
      <c r="AE216" s="21" t="n">
        <v>150</v>
      </c>
      <c r="AF216" s="22">
        <f>IF(N216="","",N216*AE216)</f>
        <v/>
      </c>
      <c r="AG216" s="19" t="inlineStr">
        <is>
          <t>13.10.2026</t>
        </is>
      </c>
      <c r="AH216" s="19" t="inlineStr">
        <is>
          <t>Aljona Dura</t>
        </is>
      </c>
      <c r="AI216" s="19" t="inlineStr">
        <is>
          <t>4000118</t>
        </is>
      </c>
      <c r="AJ216" s="19" t="inlineStr">
        <is>
          <t>bezahlt</t>
        </is>
      </c>
      <c r="AK216" s="19" t="n"/>
      <c r="AL216" s="19" t="inlineStr">
        <is>
          <t>abgeholt 13.10.2026</t>
        </is>
      </c>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reserviert</t>
        </is>
      </c>
      <c r="AA222" s="19" t="n"/>
      <c r="AB222" s="19" t="n"/>
      <c r="AC222" s="19" t="inlineStr">
        <is>
          <t>Webkatalog</t>
        </is>
      </c>
      <c r="AD222" s="19" t="inlineStr">
        <is>
          <t>Nadine Zythke</t>
        </is>
      </c>
      <c r="AE222" s="21" t="n"/>
      <c r="AF222" s="22">
        <f>IF(N222="","",N222*AE222)</f>
        <v/>
      </c>
      <c r="AG222" s="19" t="n"/>
      <c r="AH222" s="19" t="n"/>
      <c r="AI222" s="19" t="n"/>
      <c r="AJ222" s="19" t="n"/>
      <c r="AK222" s="19" t="n"/>
      <c r="AL222" s="19" t="inlineStr">
        <is>
          <t>17.11.2026 09:00</t>
        </is>
      </c>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v>1</v>
      </c>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teilverkauft</t>
        </is>
      </c>
      <c r="AA231" s="19" t="n"/>
      <c r="AB231" s="19" t="n"/>
      <c r="AC231" s="19" t="inlineStr">
        <is>
          <t>Webkatalog</t>
        </is>
      </c>
      <c r="AD231" s="19" t="n"/>
      <c r="AE231" s="21" t="n">
        <v>20</v>
      </c>
      <c r="AF231" s="22">
        <f>IF(N231="","",N231*AE231)</f>
        <v/>
      </c>
      <c r="AG231" s="19" t="inlineStr">
        <is>
          <t>16.10.2026</t>
        </is>
      </c>
      <c r="AH231" s="19" t="inlineStr">
        <is>
          <t>Hauser Daniela</t>
        </is>
      </c>
      <c r="AI231" s="19" t="inlineStr">
        <is>
          <t>4000143, 4000136</t>
        </is>
      </c>
      <c r="AJ231" s="19" t="inlineStr">
        <is>
          <t>bezahlt</t>
        </is>
      </c>
      <c r="AK231" s="19" t="n"/>
      <c r="AL231" s="19" t="inlineStr">
        <is>
          <t>16.11.2026 09:00, abgeholt 19.10.2026</t>
        </is>
      </c>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v>1</v>
      </c>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verkauft</t>
        </is>
      </c>
      <c r="AA238" s="19" t="n"/>
      <c r="AB238" s="19" t="n"/>
      <c r="AC238" s="19" t="inlineStr">
        <is>
          <t>Webkatalog</t>
        </is>
      </c>
      <c r="AD238" s="19" t="n"/>
      <c r="AE238" s="21" t="n">
        <v>90</v>
      </c>
      <c r="AF238" s="22">
        <f>IF(N238="","",N238*AE238)</f>
        <v/>
      </c>
      <c r="AG238" s="19" t="inlineStr">
        <is>
          <t>16.10.2026</t>
        </is>
      </c>
      <c r="AH238" s="19" t="inlineStr">
        <is>
          <t>Christian Migowski</t>
        </is>
      </c>
      <c r="AI238" s="19" t="inlineStr">
        <is>
          <t>4000135</t>
        </is>
      </c>
      <c r="AJ238" s="19" t="inlineStr">
        <is>
          <t>bezahlt</t>
        </is>
      </c>
      <c r="AK238" s="19" t="n"/>
      <c r="AL238" s="19" t="inlineStr">
        <is>
          <t>21.10.2026 07:30</t>
        </is>
      </c>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v>1</v>
      </c>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verkauft</t>
        </is>
      </c>
      <c r="AA240" s="19" t="n"/>
      <c r="AB240" s="19" t="n"/>
      <c r="AC240" s="19" t="inlineStr">
        <is>
          <t>Webkatalog</t>
        </is>
      </c>
      <c r="AD240" s="19" t="n"/>
      <c r="AE240" s="21" t="n">
        <v>20</v>
      </c>
      <c r="AF240" s="22">
        <f>IF(N240="","",N240*AE240)</f>
        <v/>
      </c>
      <c r="AG240" s="19" t="inlineStr">
        <is>
          <t>16.10.2026</t>
        </is>
      </c>
      <c r="AH240" s="19" t="inlineStr">
        <is>
          <t>Christian Migowski</t>
        </is>
      </c>
      <c r="AI240" s="19" t="inlineStr">
        <is>
          <t>4000135</t>
        </is>
      </c>
      <c r="AJ240" s="19" t="inlineStr">
        <is>
          <t>bezahlt</t>
        </is>
      </c>
      <c r="AK240" s="19" t="n"/>
      <c r="AL240" s="19" t="inlineStr">
        <is>
          <t>21.10.2026 07:30</t>
        </is>
      </c>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reserviert</t>
        </is>
      </c>
      <c r="AA241" s="19" t="inlineStr">
        <is>
          <t>IKEA</t>
        </is>
      </c>
      <c r="AB241" s="19" t="n"/>
      <c r="AC241" s="19" t="inlineStr">
        <is>
          <t>Webkatalog</t>
        </is>
      </c>
      <c r="AD241" s="19" t="inlineStr">
        <is>
          <t>Nadine Zythke</t>
        </is>
      </c>
      <c r="AE241" s="21" t="n"/>
      <c r="AF241" s="22">
        <f>IF(N241="","",N241*AE241)</f>
        <v/>
      </c>
      <c r="AG241" s="19" t="n"/>
      <c r="AH241" s="19" t="n"/>
      <c r="AI241" s="19" t="n"/>
      <c r="AJ241" s="19" t="n"/>
      <c r="AK241" s="19" t="n"/>
      <c r="AL241" s="19" t="inlineStr">
        <is>
          <t>17.11.2026 09:00</t>
        </is>
      </c>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reserviert</t>
        </is>
      </c>
      <c r="AA246" s="19" t="n"/>
      <c r="AB246" s="19" t="n"/>
      <c r="AC246" s="19" t="inlineStr">
        <is>
          <t>Webkatalog</t>
        </is>
      </c>
      <c r="AD246" s="19" t="inlineStr">
        <is>
          <t>Ricarda König</t>
        </is>
      </c>
      <c r="AE246" s="21" t="n"/>
      <c r="AF246" s="22">
        <f>IF(N246="","",N246*AE246)</f>
        <v/>
      </c>
      <c r="AG246" s="19" t="n"/>
      <c r="AH246" s="19" t="n"/>
      <c r="AI246" s="19" t="inlineStr">
        <is>
          <t>4000143</t>
        </is>
      </c>
      <c r="AJ246" s="19" t="n"/>
      <c r="AK246" s="19" t="n"/>
      <c r="AL246" s="19" t="inlineStr">
        <is>
          <t>16.11.2026 09:00</t>
        </is>
      </c>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reserviert</t>
        </is>
      </c>
      <c r="AA250" s="19" t="n"/>
      <c r="AB250" s="19" t="n"/>
      <c r="AC250" s="19" t="inlineStr">
        <is>
          <t>Webkatalog</t>
        </is>
      </c>
      <c r="AD250" s="19" t="inlineStr">
        <is>
          <t>Martna Ebensperger</t>
        </is>
      </c>
      <c r="AE250" s="21" t="n"/>
      <c r="AF250" s="22">
        <f>IF(N250="","",N250*AE250)</f>
        <v/>
      </c>
      <c r="AG250" s="19" t="n"/>
      <c r="AH250" s="19" t="n"/>
      <c r="AI250" s="19" t="n"/>
      <c r="AJ250" s="19" t="n"/>
      <c r="AK250" s="19" t="n"/>
      <c r="AL250" s="19" t="inlineStr">
        <is>
          <t>01.12.2026 09:00</t>
        </is>
      </c>
      <c r="AM250" s="18" t="n"/>
      <c r="AN250" s="23" t="inlineStr">
        <is>
          <t>Webkatalog: Sammelrechnung</t>
        </is>
      </c>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v>1</v>
      </c>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verkauft</t>
        </is>
      </c>
      <c r="AA257" s="19" t="inlineStr">
        <is>
          <t>BRIO</t>
        </is>
      </c>
      <c r="AB257" s="19" t="inlineStr">
        <is>
          <t>Rollenspiel</t>
        </is>
      </c>
      <c r="AC257" s="19" t="inlineStr">
        <is>
          <t>Webkatalog</t>
        </is>
      </c>
      <c r="AD257" s="19" t="n"/>
      <c r="AE257" s="21" t="n">
        <v>45</v>
      </c>
      <c r="AF257" s="22">
        <f>IF(N257="","",N257*AE257)</f>
        <v/>
      </c>
      <c r="AG257" s="19" t="inlineStr">
        <is>
          <t>13.10.2026</t>
        </is>
      </c>
      <c r="AH257" s="19" t="inlineStr">
        <is>
          <t>Aljona Dura</t>
        </is>
      </c>
      <c r="AI257" s="19" t="inlineStr">
        <is>
          <t>4000118</t>
        </is>
      </c>
      <c r="AJ257" s="19" t="inlineStr">
        <is>
          <t>bezahlt</t>
        </is>
      </c>
      <c r="AK257" s="19" t="n"/>
      <c r="AL257" s="19" t="inlineStr">
        <is>
          <t>abgeholt 13.10.2026</t>
        </is>
      </c>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v>1</v>
      </c>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teilverkauft</t>
        </is>
      </c>
      <c r="AA265" s="19" t="n"/>
      <c r="AB265" s="19" t="n"/>
      <c r="AC265" s="19" t="inlineStr">
        <is>
          <t>Webkatalog</t>
        </is>
      </c>
      <c r="AD265" s="19" t="n"/>
      <c r="AE265" s="21" t="n">
        <v>35</v>
      </c>
      <c r="AF265" s="22">
        <f>IF(N265="","",N265*AE265)</f>
        <v/>
      </c>
      <c r="AG265" s="19" t="inlineStr">
        <is>
          <t>14.10.2026</t>
        </is>
      </c>
      <c r="AH265" s="19" t="inlineStr">
        <is>
          <t>Maren Kipp</t>
        </is>
      </c>
      <c r="AI265" s="19" t="inlineStr">
        <is>
          <t>4000114</t>
        </is>
      </c>
      <c r="AJ265" s="19" t="inlineStr">
        <is>
          <t>bezahlt</t>
        </is>
      </c>
      <c r="AK265" s="19" t="n"/>
      <c r="AL265" s="19" t="inlineStr">
        <is>
          <t>09.11.2026 08:00</t>
        </is>
      </c>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v>1</v>
      </c>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teilverkauft</t>
        </is>
      </c>
      <c r="AA266" s="19" t="inlineStr">
        <is>
          <t>BENZ</t>
        </is>
      </c>
      <c r="AB266" s="19" t="n"/>
      <c r="AC266" s="19" t="inlineStr">
        <is>
          <t>Webkatalog</t>
        </is>
      </c>
      <c r="AD266" s="19" t="n"/>
      <c r="AE266" s="21" t="n">
        <v>140</v>
      </c>
      <c r="AF266" s="22">
        <f>IF(N266="","",N266*AE266)</f>
        <v/>
      </c>
      <c r="AG266" s="19" t="inlineStr">
        <is>
          <t>14.10.2026</t>
        </is>
      </c>
      <c r="AH266" s="19" t="inlineStr">
        <is>
          <t>Maren Kipp</t>
        </is>
      </c>
      <c r="AI266" s="19" t="inlineStr">
        <is>
          <t>4000114</t>
        </is>
      </c>
      <c r="AJ266" s="19" t="inlineStr">
        <is>
          <t>bezahlt</t>
        </is>
      </c>
      <c r="AK266" s="19" t="n"/>
      <c r="AL266" s="19" t="inlineStr">
        <is>
          <t>17.11.2026 09:00, 09.11.2026 08:00</t>
        </is>
      </c>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reserviert</t>
        </is>
      </c>
      <c r="AA269" s="19" t="n"/>
      <c r="AB269" s="19" t="n"/>
      <c r="AC269" s="19" t="inlineStr">
        <is>
          <t>Webkatalog</t>
        </is>
      </c>
      <c r="AD269" s="19" t="inlineStr">
        <is>
          <t>Nadine Zythke, Simon fronius</t>
        </is>
      </c>
      <c r="AE269" s="21" t="n"/>
      <c r="AF269" s="22">
        <f>IF(N269="","",N269*AE269)</f>
        <v/>
      </c>
      <c r="AG269" s="19" t="n"/>
      <c r="AH269" s="19" t="n"/>
      <c r="AI269" s="19" t="n"/>
      <c r="AJ269" s="19" t="n"/>
      <c r="AK269" s="19" t="n"/>
      <c r="AL269" s="19" t="inlineStr">
        <is>
          <t>17.11.2026 09:00, 01.12.2026 09:00</t>
        </is>
      </c>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reserviert</t>
        </is>
      </c>
      <c r="AA271" s="19" t="n"/>
      <c r="AB271" s="19" t="n"/>
      <c r="AC271" s="19" t="inlineStr">
        <is>
          <t>Webkatalog</t>
        </is>
      </c>
      <c r="AD271" s="19" t="inlineStr">
        <is>
          <t>Nadine Zythke</t>
        </is>
      </c>
      <c r="AE271" s="21" t="n"/>
      <c r="AF271" s="22">
        <f>IF(N271="","",N271*AE271)</f>
        <v/>
      </c>
      <c r="AG271" s="19" t="n"/>
      <c r="AH271" s="19" t="n"/>
      <c r="AI271" s="19" t="n"/>
      <c r="AJ271" s="19" t="n"/>
      <c r="AK271" s="19" t="n"/>
      <c r="AL271" s="19" t="inlineStr">
        <is>
          <t>17.11.2026 09:00</t>
        </is>
      </c>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v>2</v>
      </c>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teilverkauft</t>
        </is>
      </c>
      <c r="AA272" s="19" t="inlineStr">
        <is>
          <t>Rody</t>
        </is>
      </c>
      <c r="AB272" s="19" t="n"/>
      <c r="AC272" s="19" t="inlineStr">
        <is>
          <t>Webkatalog</t>
        </is>
      </c>
      <c r="AD272" s="19" t="n"/>
      <c r="AE272" s="21" t="n">
        <v>10</v>
      </c>
      <c r="AF272" s="22">
        <f>IF(N272="","",N272*AE272)</f>
        <v/>
      </c>
      <c r="AG272" s="19" t="inlineStr">
        <is>
          <t>16.10.2026</t>
        </is>
      </c>
      <c r="AH272" s="19" t="inlineStr">
        <is>
          <t>Eva Demeter, Miriam Potthoff</t>
        </is>
      </c>
      <c r="AI272" s="19" t="inlineStr">
        <is>
          <t>4000128, 4000125</t>
        </is>
      </c>
      <c r="AJ272" s="19" t="inlineStr">
        <is>
          <t>bezahlt</t>
        </is>
      </c>
      <c r="AK272" s="19" t="n"/>
      <c r="AL272" s="19" t="inlineStr">
        <is>
          <t>03.11.2026 10:30, 20.10.2026 08:00, 01.12.2026 09:00</t>
        </is>
      </c>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 · Webkatalog: Sammelrechnung</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reserviert</t>
        </is>
      </c>
      <c r="AA274" s="19" t="inlineStr">
        <is>
          <t>Wesco</t>
        </is>
      </c>
      <c r="AB274" s="19" t="n"/>
      <c r="AC274" s="19" t="inlineStr">
        <is>
          <t>Webkatalog</t>
        </is>
      </c>
      <c r="AD274" s="19" t="inlineStr">
        <is>
          <t>Nadine Zythke</t>
        </is>
      </c>
      <c r="AE274" s="21" t="n"/>
      <c r="AF274" s="22">
        <f>IF(N274="","",N274*AE274)</f>
        <v/>
      </c>
      <c r="AG274" s="19" t="n"/>
      <c r="AH274" s="19" t="n"/>
      <c r="AI274" s="19" t="n"/>
      <c r="AJ274" s="19" t="n"/>
      <c r="AK274" s="19" t="n"/>
      <c r="AL274" s="19" t="inlineStr">
        <is>
          <t>17.11.2026 09:00</t>
        </is>
      </c>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reserviert</t>
        </is>
      </c>
      <c r="AA276" s="19" t="inlineStr">
        <is>
          <t>BIG</t>
        </is>
      </c>
      <c r="AB276" s="19" t="n"/>
      <c r="AC276" s="19" t="inlineStr">
        <is>
          <t>Webkatalog</t>
        </is>
      </c>
      <c r="AD276" s="19" t="inlineStr">
        <is>
          <t>Simon fronius, Julia Hildebrand</t>
        </is>
      </c>
      <c r="AE276" s="21" t="n"/>
      <c r="AF276" s="22">
        <f>IF(N276="","",N276*AE276)</f>
        <v/>
      </c>
      <c r="AG276" s="19" t="n"/>
      <c r="AH276" s="19" t="n"/>
      <c r="AI276" s="19" t="inlineStr">
        <is>
          <t>4000122</t>
        </is>
      </c>
      <c r="AJ276" s="19" t="n"/>
      <c r="AK276" s="19" t="n"/>
      <c r="AL276" s="19" t="inlineStr">
        <is>
          <t>01.12.2026 09:00, 03.11.2026 08:30</t>
        </is>
      </c>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reserviert</t>
        </is>
      </c>
      <c r="AA277" s="19" t="n"/>
      <c r="AB277" s="19" t="n"/>
      <c r="AC277" s="19" t="inlineStr">
        <is>
          <t>Webkatalog</t>
        </is>
      </c>
      <c r="AD277" s="19" t="inlineStr">
        <is>
          <t>Simon fronius</t>
        </is>
      </c>
      <c r="AE277" s="21" t="n"/>
      <c r="AF277" s="22">
        <f>IF(N277="","",N277*AE277)</f>
        <v/>
      </c>
      <c r="AG277" s="19" t="n"/>
      <c r="AH277" s="19" t="n"/>
      <c r="AI277" s="19" t="n"/>
      <c r="AJ277" s="19" t="n"/>
      <c r="AK277" s="19" t="n"/>
      <c r="AL277" s="19" t="inlineStr">
        <is>
          <t>01.12.2026 09:00</t>
        </is>
      </c>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v>1</v>
      </c>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teilverkauft</t>
        </is>
      </c>
      <c r="AA281" s="19" t="n"/>
      <c r="AB281" s="19" t="n"/>
      <c r="AC281" s="19" t="inlineStr">
        <is>
          <t>Webkatalog</t>
        </is>
      </c>
      <c r="AD281" s="19" t="n"/>
      <c r="AE281" s="21" t="n">
        <v>70</v>
      </c>
      <c r="AF281" s="22">
        <f>IF(N281="","",N281*AE281)</f>
        <v/>
      </c>
      <c r="AG281" s="19" t="inlineStr">
        <is>
          <t>14.10.2026</t>
        </is>
      </c>
      <c r="AH281" s="19" t="inlineStr">
        <is>
          <t>Maren Kipp</t>
        </is>
      </c>
      <c r="AI281" s="19" t="inlineStr">
        <is>
          <t>4000114</t>
        </is>
      </c>
      <c r="AJ281" s="19" t="inlineStr">
        <is>
          <t>bezahlt</t>
        </is>
      </c>
      <c r="AK281" s="19" t="n"/>
      <c r="AL281" s="19" t="inlineStr">
        <is>
          <t>09.11.2026 08:00</t>
        </is>
      </c>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v>1</v>
      </c>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verkauft</t>
        </is>
      </c>
      <c r="AA282" s="19" t="n"/>
      <c r="AB282" s="19" t="n"/>
      <c r="AC282" s="19" t="inlineStr">
        <is>
          <t>Webkatalog</t>
        </is>
      </c>
      <c r="AD282" s="19" t="n"/>
      <c r="AE282" s="21" t="n">
        <v>40</v>
      </c>
      <c r="AF282" s="22">
        <f>IF(N282="","",N282*AE282)</f>
        <v/>
      </c>
      <c r="AG282" s="19" t="inlineStr">
        <is>
          <t>16.10.2026</t>
        </is>
      </c>
      <c r="AH282" s="19" t="inlineStr">
        <is>
          <t>Jessica Lücke</t>
        </is>
      </c>
      <c r="AI282" s="19" t="inlineStr">
        <is>
          <t>4000126</t>
        </is>
      </c>
      <c r="AJ282" s="19" t="inlineStr">
        <is>
          <t>bezahlt</t>
        </is>
      </c>
      <c r="AK282" s="19" t="n"/>
      <c r="AL282" s="19" t="inlineStr">
        <is>
          <t>abgeholt 19.10.2026</t>
        </is>
      </c>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reserviert</t>
        </is>
      </c>
      <c r="AA285" s="19" t="n"/>
      <c r="AB285" s="19" t="n"/>
      <c r="AC285" s="19" t="inlineStr">
        <is>
          <t>Webkatalog</t>
        </is>
      </c>
      <c r="AD285" s="19" t="inlineStr">
        <is>
          <t>Fabian Faisst</t>
        </is>
      </c>
      <c r="AE285" s="21" t="n"/>
      <c r="AF285" s="22">
        <f>IF(N285="","",N285*AE285)</f>
        <v/>
      </c>
      <c r="AG285" s="19" t="n"/>
      <c r="AH285" s="19" t="n"/>
      <c r="AI285" s="19" t="inlineStr">
        <is>
          <t>400140</t>
        </is>
      </c>
      <c r="AJ285" s="19" t="n"/>
      <c r="AK285" s="19" t="n"/>
      <c r="AL285" s="19" t="inlineStr">
        <is>
          <t>26.10.2026 09:00</t>
        </is>
      </c>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v>1</v>
      </c>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teilverkauft</t>
        </is>
      </c>
      <c r="AA286" s="19" t="n"/>
      <c r="AB286" s="19" t="n"/>
      <c r="AC286" s="19" t="inlineStr">
        <is>
          <t>Webkatalog</t>
        </is>
      </c>
      <c r="AD286" s="19" t="n"/>
      <c r="AE286" s="21" t="n">
        <v>12</v>
      </c>
      <c r="AF286" s="22">
        <f>IF(N286="","",N286*AE286)</f>
        <v/>
      </c>
      <c r="AG286" s="19" t="inlineStr">
        <is>
          <t>16.10.2026</t>
        </is>
      </c>
      <c r="AH286" s="19" t="inlineStr">
        <is>
          <t>Eva Demeter</t>
        </is>
      </c>
      <c r="AI286" s="19" t="inlineStr">
        <is>
          <t>4000128</t>
        </is>
      </c>
      <c r="AJ286" s="19" t="inlineStr">
        <is>
          <t>bezahlt</t>
        </is>
      </c>
      <c r="AK286" s="19" t="n"/>
      <c r="AL286" s="19" t="inlineStr">
        <is>
          <t>03.11.2026 10:30</t>
        </is>
      </c>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v>1</v>
      </c>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teilverkauft</t>
        </is>
      </c>
      <c r="AA296" s="19" t="n"/>
      <c r="AB296" s="19" t="n"/>
      <c r="AC296" s="19" t="inlineStr">
        <is>
          <t>Webkatalog</t>
        </is>
      </c>
      <c r="AD296" s="19" t="n"/>
      <c r="AE296" s="21" t="n">
        <v>15</v>
      </c>
      <c r="AF296" s="22">
        <f>IF(N296="","",N296*AE296)</f>
        <v/>
      </c>
      <c r="AG296" s="19" t="inlineStr">
        <is>
          <t>13.10.2026</t>
        </is>
      </c>
      <c r="AH296" s="19" t="inlineStr">
        <is>
          <t>Jil Mecke</t>
        </is>
      </c>
      <c r="AI296" s="19" t="inlineStr">
        <is>
          <t>4000115</t>
        </is>
      </c>
      <c r="AJ296" s="19" t="inlineStr">
        <is>
          <t>bezahlt</t>
        </is>
      </c>
      <c r="AK296" s="19" t="n"/>
      <c r="AL296" s="19" t="inlineStr">
        <is>
          <t>20.10.2026 13:45</t>
        </is>
      </c>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v>1</v>
      </c>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verkauft</t>
        </is>
      </c>
      <c r="AA301" s="19" t="inlineStr">
        <is>
          <t>IKEA</t>
        </is>
      </c>
      <c r="AB301" s="19" t="n"/>
      <c r="AC301" s="19" t="inlineStr">
        <is>
          <t>Webkatalog</t>
        </is>
      </c>
      <c r="AD301" s="19" t="n"/>
      <c r="AE301" s="21" t="n">
        <v>55</v>
      </c>
      <c r="AF301" s="22">
        <f>IF(N301="","",N301*AE301)</f>
        <v/>
      </c>
      <c r="AG301" s="19" t="inlineStr">
        <is>
          <t>16.10.2026</t>
        </is>
      </c>
      <c r="AH301" s="19" t="inlineStr">
        <is>
          <t>Zeynep Naffati</t>
        </is>
      </c>
      <c r="AI301" s="19" t="inlineStr">
        <is>
          <t>4000127</t>
        </is>
      </c>
      <c r="AJ301" s="19" t="inlineStr">
        <is>
          <t>bezahlt</t>
        </is>
      </c>
      <c r="AK301" s="19" t="n"/>
      <c r="AL301" s="19" t="inlineStr">
        <is>
          <t>abgeholt 19.10.2026</t>
        </is>
      </c>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v>1</v>
      </c>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teilverkauft</t>
        </is>
      </c>
      <c r="AA303" s="19" t="n"/>
      <c r="AB303" s="19" t="n"/>
      <c r="AC303" s="19" t="inlineStr">
        <is>
          <t>Webkatalog</t>
        </is>
      </c>
      <c r="AD303" s="19" t="n"/>
      <c r="AE303" s="21" t="n">
        <v>25</v>
      </c>
      <c r="AF303" s="22">
        <f>IF(N303="","",N303*AE303)</f>
        <v/>
      </c>
      <c r="AG303" s="19" t="inlineStr">
        <is>
          <t>19.10.2026</t>
        </is>
      </c>
      <c r="AH303" s="19" t="inlineStr">
        <is>
          <t>Sandra Ziegler</t>
        </is>
      </c>
      <c r="AI303" s="19" t="inlineStr">
        <is>
          <t>4000124</t>
        </is>
      </c>
      <c r="AJ303" s="19" t="inlineStr">
        <is>
          <t>bezahlt</t>
        </is>
      </c>
      <c r="AK303" s="19" t="n"/>
      <c r="AL303" s="19" t="inlineStr">
        <is>
          <t>20.10.2026 14:15</t>
        </is>
      </c>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v>1</v>
      </c>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teilverkauft</t>
        </is>
      </c>
      <c r="AA313" s="19" t="n"/>
      <c r="AB313" s="19" t="n"/>
      <c r="AC313" s="19" t="inlineStr">
        <is>
          <t>Webkatalog</t>
        </is>
      </c>
      <c r="AD313" s="19" t="n"/>
      <c r="AE313" s="21" t="n">
        <v>25</v>
      </c>
      <c r="AF313" s="22">
        <f>IF(N313="","",N313*AE313)</f>
        <v/>
      </c>
      <c r="AG313" s="19" t="inlineStr">
        <is>
          <t>19.10.2026</t>
        </is>
      </c>
      <c r="AH313" s="19" t="inlineStr">
        <is>
          <t>Sandra Ziegler</t>
        </is>
      </c>
      <c r="AI313" s="19" t="inlineStr">
        <is>
          <t>4000123</t>
        </is>
      </c>
      <c r="AJ313" s="19" t="inlineStr">
        <is>
          <t>bezahlt</t>
        </is>
      </c>
      <c r="AK313" s="19" t="n"/>
      <c r="AL313" s="19" t="inlineStr">
        <is>
          <t>20.10.2026 14:15</t>
        </is>
      </c>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reserviert</t>
        </is>
      </c>
      <c r="AA320" s="19" t="n"/>
      <c r="AB320" s="19" t="n"/>
      <c r="AC320" s="19" t="inlineStr">
        <is>
          <t>Webkatalog</t>
        </is>
      </c>
      <c r="AD320" s="19" t="inlineStr">
        <is>
          <t>Simon fronius</t>
        </is>
      </c>
      <c r="AE320" s="21" t="n"/>
      <c r="AF320" s="22">
        <f>IF(N320="","",N320*AE320)</f>
        <v/>
      </c>
      <c r="AG320" s="19" t="n"/>
      <c r="AH320" s="19" t="n"/>
      <c r="AI320" s="19" t="n"/>
      <c r="AJ320" s="19" t="n"/>
      <c r="AK320" s="19" t="n"/>
      <c r="AL320" s="19" t="inlineStr">
        <is>
          <t>01.12.2026 09:00</t>
        </is>
      </c>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reserviert</t>
        </is>
      </c>
      <c r="AA322" s="19" t="inlineStr">
        <is>
          <t>IKEA</t>
        </is>
      </c>
      <c r="AB322" s="19" t="n"/>
      <c r="AC322" s="19" t="inlineStr">
        <is>
          <t>Webkatalog</t>
        </is>
      </c>
      <c r="AD322" s="19" t="inlineStr">
        <is>
          <t>Nadine Zythke</t>
        </is>
      </c>
      <c r="AE322" s="21" t="n"/>
      <c r="AF322" s="22">
        <f>IF(N322="","",N322*AE322)</f>
        <v/>
      </c>
      <c r="AG322" s="19" t="n"/>
      <c r="AH322" s="19" t="n"/>
      <c r="AI322" s="19" t="n"/>
      <c r="AJ322" s="19" t="n"/>
      <c r="AK322" s="19" t="n"/>
      <c r="AL322" s="19" t="inlineStr">
        <is>
          <t>17.11.2026 09:00</t>
        </is>
      </c>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reserviert</t>
        </is>
      </c>
      <c r="AA323" s="19" t="n"/>
      <c r="AB323" s="19" t="n"/>
      <c r="AC323" s="19" t="inlineStr">
        <is>
          <t>Webkatalog</t>
        </is>
      </c>
      <c r="AD323" s="19" t="inlineStr">
        <is>
          <t>Ricarda König</t>
        </is>
      </c>
      <c r="AE323" s="21" t="n"/>
      <c r="AF323" s="22">
        <f>IF(N323="","",N323*AE323)</f>
        <v/>
      </c>
      <c r="AG323" s="19" t="n"/>
      <c r="AH323" s="19" t="n"/>
      <c r="AI323" s="19" t="inlineStr">
        <is>
          <t>4000143</t>
        </is>
      </c>
      <c r="AJ323" s="19" t="n"/>
      <c r="AK323" s="19" t="n"/>
      <c r="AL323" s="19" t="inlineStr">
        <is>
          <t>16.11.2026 09:00</t>
        </is>
      </c>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v>1</v>
      </c>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verkauft</t>
        </is>
      </c>
      <c r="AA324" s="19" t="n"/>
      <c r="AB324" s="19" t="n"/>
      <c r="AC324" s="19" t="inlineStr">
        <is>
          <t>Webkatalog</t>
        </is>
      </c>
      <c r="AD324" s="19" t="n"/>
      <c r="AE324" s="21" t="n">
        <v>25</v>
      </c>
      <c r="AF324" s="22">
        <f>IF(N324="","",N324*AE324)</f>
        <v/>
      </c>
      <c r="AG324" s="19" t="inlineStr">
        <is>
          <t>16.10.2026</t>
        </is>
      </c>
      <c r="AH324" s="19" t="inlineStr">
        <is>
          <t>Felix Seltmann</t>
        </is>
      </c>
      <c r="AI324" s="19" t="inlineStr">
        <is>
          <t>4000130</t>
        </is>
      </c>
      <c r="AJ324" s="19" t="inlineStr">
        <is>
          <t>bezahlt</t>
        </is>
      </c>
      <c r="AK324" s="19" t="n"/>
      <c r="AL324" s="19" t="inlineStr">
        <is>
          <t>20.10.2026 10:30</t>
        </is>
      </c>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reserviert</t>
        </is>
      </c>
      <c r="AA328" s="19" t="n"/>
      <c r="AB328" s="19" t="inlineStr">
        <is>
          <t>Garderobe</t>
        </is>
      </c>
      <c r="AC328" s="19" t="inlineStr">
        <is>
          <t>Webkatalog</t>
        </is>
      </c>
      <c r="AD328" s="19" t="inlineStr">
        <is>
          <t>Tanja Bühler</t>
        </is>
      </c>
      <c r="AE328" s="21" t="n"/>
      <c r="AF328" s="22">
        <f>IF(N328="","",N328*AE328)</f>
        <v/>
      </c>
      <c r="AG328" s="19" t="n"/>
      <c r="AH328" s="19" t="n"/>
      <c r="AI328" s="19" t="inlineStr">
        <is>
          <t>4000144</t>
        </is>
      </c>
      <c r="AJ328" s="19" t="n"/>
      <c r="AK328" s="19" t="n"/>
      <c r="AL328" s="19" t="inlineStr">
        <is>
          <t>20.10.2026 08:00</t>
        </is>
      </c>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v>1</v>
      </c>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verkauft</t>
        </is>
      </c>
      <c r="AA332" s="19" t="n"/>
      <c r="AB332" s="19" t="n"/>
      <c r="AC332" s="19" t="inlineStr">
        <is>
          <t>Webkatalog</t>
        </is>
      </c>
      <c r="AD332" s="19" t="n"/>
      <c r="AE332" s="21" t="n">
        <v>45</v>
      </c>
      <c r="AF332" s="22">
        <f>IF(N332="","",N332*AE332)</f>
        <v/>
      </c>
      <c r="AG332" s="19" t="inlineStr">
        <is>
          <t>16.10.2026</t>
        </is>
      </c>
      <c r="AH332" s="19" t="inlineStr">
        <is>
          <t>Felix Seltmann</t>
        </is>
      </c>
      <c r="AI332" s="19" t="inlineStr">
        <is>
          <t>4000130</t>
        </is>
      </c>
      <c r="AJ332" s="19" t="inlineStr">
        <is>
          <t>bezahlt</t>
        </is>
      </c>
      <c r="AK332" s="19" t="n"/>
      <c r="AL332" s="19" t="inlineStr">
        <is>
          <t>20.10.2026 10:30</t>
        </is>
      </c>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reserviert</t>
        </is>
      </c>
      <c r="AA336" s="19" t="inlineStr">
        <is>
          <t>IKEA</t>
        </is>
      </c>
      <c r="AB336" s="19" t="n"/>
      <c r="AC336" s="19" t="inlineStr">
        <is>
          <t>Webkatalog</t>
        </is>
      </c>
      <c r="AD336" s="19" t="inlineStr">
        <is>
          <t>Nadine Zythke</t>
        </is>
      </c>
      <c r="AE336" s="21" t="n"/>
      <c r="AF336" s="22">
        <f>IF(N336="","",N336*AE336)</f>
        <v/>
      </c>
      <c r="AG336" s="19" t="n"/>
      <c r="AH336" s="19" t="n"/>
      <c r="AI336" s="19" t="n"/>
      <c r="AJ336" s="19" t="n"/>
      <c r="AK336" s="19" t="n"/>
      <c r="AL336" s="19" t="inlineStr">
        <is>
          <t>17.11.2026 09:00</t>
        </is>
      </c>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v>1</v>
      </c>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verkauft</t>
        </is>
      </c>
      <c r="AA337" s="19" t="n"/>
      <c r="AB337" s="19" t="n"/>
      <c r="AC337" s="19" t="inlineStr">
        <is>
          <t>Webkatalog</t>
        </is>
      </c>
      <c r="AD337" s="19" t="n"/>
      <c r="AE337" s="21" t="n">
        <v>45</v>
      </c>
      <c r="AF337" s="22">
        <f>IF(N337="","",N337*AE337)</f>
        <v/>
      </c>
      <c r="AG337" s="19" t="inlineStr">
        <is>
          <t>19.10.2026</t>
        </is>
      </c>
      <c r="AH337" s="19" t="inlineStr">
        <is>
          <t>Hauser Daniela</t>
        </is>
      </c>
      <c r="AI337" s="19" t="inlineStr">
        <is>
          <t>4000141</t>
        </is>
      </c>
      <c r="AJ337" s="19" t="inlineStr">
        <is>
          <t>bezahlt</t>
        </is>
      </c>
      <c r="AK337" s="19" t="n"/>
      <c r="AL337" s="19" t="inlineStr">
        <is>
          <t>abgeholt 19.10.2026</t>
        </is>
      </c>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reserviert</t>
        </is>
      </c>
      <c r="AA345" s="19" t="n"/>
      <c r="AB345" s="19" t="n"/>
      <c r="AC345" s="19" t="inlineStr">
        <is>
          <t>Webkatalog</t>
        </is>
      </c>
      <c r="AD345" s="19" t="inlineStr">
        <is>
          <t>Nadine Zythke</t>
        </is>
      </c>
      <c r="AE345" s="21" t="n"/>
      <c r="AF345" s="22">
        <f>IF(N345="","",N345*AE345)</f>
        <v/>
      </c>
      <c r="AG345" s="19" t="n"/>
      <c r="AH345" s="19" t="n"/>
      <c r="AI345" s="19" t="n"/>
      <c r="AJ345" s="19" t="n"/>
      <c r="AK345" s="19" t="n"/>
      <c r="AL345" s="19" t="inlineStr">
        <is>
          <t>17.11.2026 09:00</t>
        </is>
      </c>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v>1</v>
      </c>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teilverkauft</t>
        </is>
      </c>
      <c r="AA355" s="19" t="n"/>
      <c r="AB355" s="19" t="inlineStr">
        <is>
          <t>Schlafen und Wickeln</t>
        </is>
      </c>
      <c r="AC355" s="19" t="inlineStr">
        <is>
          <t>Webkatalog</t>
        </is>
      </c>
      <c r="AD355" s="19" t="n"/>
      <c r="AE355" s="21" t="n">
        <v>60</v>
      </c>
      <c r="AF355" s="22">
        <f>IF(N355="","",N355*AE355)</f>
        <v/>
      </c>
      <c r="AG355" s="19" t="inlineStr">
        <is>
          <t>16.10.2026</t>
        </is>
      </c>
      <c r="AH355" s="19" t="inlineStr">
        <is>
          <t>Felix Seltmann</t>
        </is>
      </c>
      <c r="AI355" s="19" t="inlineStr">
        <is>
          <t>4000131</t>
        </is>
      </c>
      <c r="AJ355" s="19" t="inlineStr">
        <is>
          <t>bezahlt</t>
        </is>
      </c>
      <c r="AK355" s="19" t="n"/>
      <c r="AL355" s="19" t="inlineStr">
        <is>
          <t>20.10.2026 10:30</t>
        </is>
      </c>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v>1</v>
      </c>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verkauft</t>
        </is>
      </c>
      <c r="AA359" s="19" t="inlineStr">
        <is>
          <t>IKEA</t>
        </is>
      </c>
      <c r="AB359" s="19" t="n"/>
      <c r="AC359" s="19" t="inlineStr">
        <is>
          <t>Webkatalog</t>
        </is>
      </c>
      <c r="AD359" s="19" t="n"/>
      <c r="AE359" s="21" t="n">
        <v>80</v>
      </c>
      <c r="AF359" s="22">
        <f>IF(N359="","",N359*AE359)</f>
        <v/>
      </c>
      <c r="AG359" s="19" t="inlineStr">
        <is>
          <t>16.10.2026</t>
        </is>
      </c>
      <c r="AH359" s="19" t="inlineStr">
        <is>
          <t>Marlene Richert</t>
        </is>
      </c>
      <c r="AI359" s="19" t="inlineStr">
        <is>
          <t>4000120</t>
        </is>
      </c>
      <c r="AJ359" s="19" t="inlineStr">
        <is>
          <t>bezahlt</t>
        </is>
      </c>
      <c r="AK359" s="19" t="n"/>
      <c r="AL359" s="19" t="inlineStr">
        <is>
          <t>20.10.2026 10:00</t>
        </is>
      </c>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reserviert</t>
        </is>
      </c>
      <c r="AA360" s="19" t="n"/>
      <c r="AB360" s="19" t="n"/>
      <c r="AC360" s="19" t="inlineStr">
        <is>
          <t>Webkatalog</t>
        </is>
      </c>
      <c r="AD360" s="19" t="inlineStr">
        <is>
          <t>Simon fronius</t>
        </is>
      </c>
      <c r="AE360" s="21" t="n"/>
      <c r="AF360" s="22">
        <f>IF(N360="","",N360*AE360)</f>
        <v/>
      </c>
      <c r="AG360" s="19" t="n"/>
      <c r="AH360" s="19" t="n"/>
      <c r="AI360" s="19" t="n"/>
      <c r="AJ360" s="19" t="n"/>
      <c r="AK360" s="19" t="n"/>
      <c r="AL360" s="19" t="inlineStr">
        <is>
          <t>01.12.2026 09:00</t>
        </is>
      </c>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v>1</v>
      </c>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verkauft</t>
        </is>
      </c>
      <c r="AA363" s="19" t="n"/>
      <c r="AB363" s="19" t="n"/>
      <c r="AC363" s="19" t="inlineStr">
        <is>
          <t>Webkatalog</t>
        </is>
      </c>
      <c r="AD363" s="19" t="n"/>
      <c r="AE363" s="21" t="n">
        <v>55</v>
      </c>
      <c r="AF363" s="22">
        <f>IF(N363="","",N363*AE363)</f>
        <v/>
      </c>
      <c r="AG363" s="19" t="inlineStr">
        <is>
          <t>16.10.2026</t>
        </is>
      </c>
      <c r="AH363" s="19" t="inlineStr">
        <is>
          <t>Christian Migowski</t>
        </is>
      </c>
      <c r="AI363" s="19" t="inlineStr">
        <is>
          <t>4000135</t>
        </is>
      </c>
      <c r="AJ363" s="19" t="inlineStr">
        <is>
          <t>bezahlt</t>
        </is>
      </c>
      <c r="AK363" s="19" t="n"/>
      <c r="AL363" s="19" t="inlineStr">
        <is>
          <t>21.10.2026 07:30</t>
        </is>
      </c>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reserviert</t>
        </is>
      </c>
      <c r="AA365" s="19" t="inlineStr">
        <is>
          <t>Wesco</t>
        </is>
      </c>
      <c r="AB365" s="19" t="inlineStr">
        <is>
          <t>Schlafen und Wickeln</t>
        </is>
      </c>
      <c r="AC365" s="19" t="inlineStr">
        <is>
          <t>Webkatalog</t>
        </is>
      </c>
      <c r="AD365" s="19" t="inlineStr">
        <is>
          <t>Simon fronius</t>
        </is>
      </c>
      <c r="AE365" s="21" t="n"/>
      <c r="AF365" s="22">
        <f>IF(N365="","",N365*AE365)</f>
        <v/>
      </c>
      <c r="AG365" s="19" t="n"/>
      <c r="AH365" s="19" t="n"/>
      <c r="AI365" s="19" t="n"/>
      <c r="AJ365" s="19" t="n"/>
      <c r="AK365" s="19" t="n"/>
      <c r="AL365" s="19" t="inlineStr">
        <is>
          <t>01.12.2026 09:00</t>
        </is>
      </c>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reserviert</t>
        </is>
      </c>
      <c r="AA369" s="19" t="inlineStr">
        <is>
          <t>Baby Jogger</t>
        </is>
      </c>
      <c r="AB369" s="19" t="n"/>
      <c r="AC369" s="19" t="inlineStr">
        <is>
          <t>Webkatalog</t>
        </is>
      </c>
      <c r="AD369" s="19" t="inlineStr">
        <is>
          <t>Simon fronius</t>
        </is>
      </c>
      <c r="AE369" s="21" t="n"/>
      <c r="AF369" s="22">
        <f>IF(N369="","",N369*AE369)</f>
        <v/>
      </c>
      <c r="AG369" s="19" t="n"/>
      <c r="AH369" s="19" t="n"/>
      <c r="AI369" s="19" t="n"/>
      <c r="AJ369" s="19" t="n"/>
      <c r="AK369" s="19" t="n"/>
      <c r="AL369" s="19" t="inlineStr">
        <is>
          <t>01.12.2026 09:00</t>
        </is>
      </c>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reserviert</t>
        </is>
      </c>
      <c r="AA370" s="19" t="n"/>
      <c r="AB370" s="19" t="n"/>
      <c r="AC370" s="19" t="inlineStr">
        <is>
          <t>Webkatalog</t>
        </is>
      </c>
      <c r="AD370" s="19" t="inlineStr">
        <is>
          <t>Hauser Daniela</t>
        </is>
      </c>
      <c r="AE370" s="21" t="n"/>
      <c r="AF370" s="22">
        <f>IF(N370="","",N370*AE370)</f>
        <v/>
      </c>
      <c r="AG370" s="19" t="n"/>
      <c r="AH370" s="19" t="n"/>
      <c r="AI370" s="19" t="inlineStr">
        <is>
          <t>4000146</t>
        </is>
      </c>
      <c r="AJ370" s="19" t="n"/>
      <c r="AK370" s="19" t="n"/>
      <c r="AL370" s="19" t="inlineStr">
        <is>
          <t>23.10.2026 08:30</t>
        </is>
      </c>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reserviert</t>
        </is>
      </c>
      <c r="AA372" s="19" t="n"/>
      <c r="AB372" s="19" t="n"/>
      <c r="AC372" s="19" t="inlineStr">
        <is>
          <t>Webkatalog</t>
        </is>
      </c>
      <c r="AD372" s="19" t="inlineStr">
        <is>
          <t>Nadine Zythke, Saskia Merz</t>
        </is>
      </c>
      <c r="AE372" s="21" t="n"/>
      <c r="AF372" s="22">
        <f>IF(N372="","",N372*AE372)</f>
        <v/>
      </c>
      <c r="AG372" s="19" t="n"/>
      <c r="AH372" s="19" t="n"/>
      <c r="AI372" s="19" t="inlineStr">
        <is>
          <t>4000145, 4000138</t>
        </is>
      </c>
      <c r="AJ372" s="19" t="n"/>
      <c r="AK372" s="19" t="n"/>
      <c r="AL372" s="19" t="inlineStr">
        <is>
          <t>17.11.2026 09:00, 23.10.2026 13:00</t>
        </is>
      </c>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v>1</v>
      </c>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teilverkauft</t>
        </is>
      </c>
      <c r="AA376" s="19" t="inlineStr">
        <is>
          <t>Stokke</t>
        </is>
      </c>
      <c r="AB376" s="19" t="inlineStr">
        <is>
          <t>Designklassiker</t>
        </is>
      </c>
      <c r="AC376" s="19" t="inlineStr">
        <is>
          <t>Webkatalog</t>
        </is>
      </c>
      <c r="AD376" s="19" t="n"/>
      <c r="AE376" s="21" t="n">
        <v>90</v>
      </c>
      <c r="AF376" s="22">
        <f>IF(N376="","",N376*AE376)</f>
        <v/>
      </c>
      <c r="AG376" s="19" t="inlineStr">
        <is>
          <t>15.10.2026</t>
        </is>
      </c>
      <c r="AH376" s="19" t="inlineStr">
        <is>
          <t>Miriam Potthoff</t>
        </is>
      </c>
      <c r="AI376" s="19" t="inlineStr">
        <is>
          <t>4000125</t>
        </is>
      </c>
      <c r="AJ376" s="19" t="inlineStr">
        <is>
          <t>bezahlt</t>
        </is>
      </c>
      <c r="AK376" s="19" t="n"/>
      <c r="AL376" s="19" t="inlineStr">
        <is>
          <t>20.10.2026 08:00</t>
        </is>
      </c>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reserviert</t>
        </is>
      </c>
      <c r="AA381" s="19" t="n"/>
      <c r="AB381" s="19" t="n"/>
      <c r="AC381" s="19" t="inlineStr">
        <is>
          <t>Webkatalog</t>
        </is>
      </c>
      <c r="AD381" s="19" t="inlineStr">
        <is>
          <t>Nadine Zythke</t>
        </is>
      </c>
      <c r="AE381" s="21" t="n"/>
      <c r="AF381" s="22">
        <f>IF(N381="","",N381*AE381)</f>
        <v/>
      </c>
      <c r="AG381" s="19" t="n"/>
      <c r="AH381" s="19" t="n"/>
      <c r="AI381" s="19" t="n"/>
      <c r="AJ381" s="19" t="n"/>
      <c r="AK381" s="19" t="n"/>
      <c r="AL381" s="19" t="inlineStr">
        <is>
          <t>17.11.2026 09:00</t>
        </is>
      </c>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reserviert</t>
        </is>
      </c>
      <c r="AA387" s="19" t="n"/>
      <c r="AB387" s="19" t="n"/>
      <c r="AC387" s="19" t="inlineStr">
        <is>
          <t>Webkatalog</t>
        </is>
      </c>
      <c r="AD387" s="19" t="inlineStr">
        <is>
          <t>Simon fronius</t>
        </is>
      </c>
      <c r="AE387" s="21" t="n"/>
      <c r="AF387" s="22">
        <f>IF(N387="","",N387*AE387)</f>
        <v/>
      </c>
      <c r="AG387" s="19" t="n"/>
      <c r="AH387" s="19" t="n"/>
      <c r="AI387" s="19" t="n"/>
      <c r="AJ387" s="19" t="n"/>
      <c r="AK387" s="19" t="n"/>
      <c r="AL387" s="19" t="inlineStr">
        <is>
          <t>01.12.2026 09:00</t>
        </is>
      </c>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v>3</v>
      </c>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teilverkauft</t>
        </is>
      </c>
      <c r="AA397" s="19" t="inlineStr">
        <is>
          <t>IKEA</t>
        </is>
      </c>
      <c r="AB397" s="19" t="inlineStr">
        <is>
          <t>Außenbereich</t>
        </is>
      </c>
      <c r="AC397" s="19" t="inlineStr">
        <is>
          <t>Webkatalog</t>
        </is>
      </c>
      <c r="AD397" s="19" t="n"/>
      <c r="AE397" s="21" t="n">
        <v>12</v>
      </c>
      <c r="AF397" s="22">
        <f>IF(N397="","",N397*AE397)</f>
        <v/>
      </c>
      <c r="AG397" s="19" t="inlineStr">
        <is>
          <t>16.10.2026</t>
        </is>
      </c>
      <c r="AH397" s="19" t="inlineStr">
        <is>
          <t>Seltmann Felix</t>
        </is>
      </c>
      <c r="AI397" s="19" t="inlineStr">
        <is>
          <t>4000130</t>
        </is>
      </c>
      <c r="AJ397" s="19" t="inlineStr">
        <is>
          <t>bezahlt</t>
        </is>
      </c>
      <c r="AK397" s="19" t="n"/>
      <c r="AL397" s="19" t="inlineStr">
        <is>
          <t>20.10.2026 09:00</t>
        </is>
      </c>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ja</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 Am 21.10.2026 freigegeben (Preis geprüft).</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v>4</v>
      </c>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verkauft</t>
        </is>
      </c>
      <c r="AA415" s="19" t="inlineStr">
        <is>
          <t>Claas</t>
        </is>
      </c>
      <c r="AB415" s="19" t="inlineStr">
        <is>
          <t>Außenbereich</t>
        </is>
      </c>
      <c r="AC415" s="19" t="inlineStr">
        <is>
          <t>Webkatalog</t>
        </is>
      </c>
      <c r="AD415" s="19" t="n"/>
      <c r="AE415" s="21" t="n">
        <v>30</v>
      </c>
      <c r="AF415" s="22">
        <f>IF(N415="","",N415*AE415)</f>
        <v/>
      </c>
      <c r="AG415" s="19" t="inlineStr">
        <is>
          <t>16.10.2026</t>
        </is>
      </c>
      <c r="AH415" s="19" t="inlineStr">
        <is>
          <t>Hauser Daniela, Aljona Dura, Mareike Lüdtke</t>
        </is>
      </c>
      <c r="AI415" s="19" t="inlineStr">
        <is>
          <t>4000136, 4000118, 4000121</t>
        </is>
      </c>
      <c r="AJ415" s="19" t="inlineStr">
        <is>
          <t>bezahlt</t>
        </is>
      </c>
      <c r="AK415" s="19" t="n"/>
      <c r="AL415" s="19" t="inlineStr">
        <is>
          <t>abgeholt 19.10.2026, abgeholt 13.10.2026</t>
        </is>
      </c>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v>2</v>
      </c>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verkauft</t>
        </is>
      </c>
      <c r="AA421" s="19" t="inlineStr">
        <is>
          <t>IKEA</t>
        </is>
      </c>
      <c r="AB421" s="19" t="n"/>
      <c r="AC421" s="19" t="inlineStr">
        <is>
          <t>Webkatalog</t>
        </is>
      </c>
      <c r="AD421" s="19" t="n"/>
      <c r="AE421" s="21" t="n">
        <v>4</v>
      </c>
      <c r="AF421" s="22">
        <f>IF(N421="","",N421*AE421)</f>
        <v/>
      </c>
      <c r="AG421" s="19" t="inlineStr">
        <is>
          <t>14.10.2026</t>
        </is>
      </c>
      <c r="AH421" s="19" t="inlineStr">
        <is>
          <t>Maren Kipp, Jil Mecke</t>
        </is>
      </c>
      <c r="AI421" s="19" t="inlineStr">
        <is>
          <t>4000114, 4000115</t>
        </is>
      </c>
      <c r="AJ421" s="19" t="inlineStr">
        <is>
          <t>bezahlt</t>
        </is>
      </c>
      <c r="AK421" s="19" t="n"/>
      <c r="AL421" s="19" t="inlineStr">
        <is>
          <t>09.11.2026 08:00, 20.10.2026 13:45</t>
        </is>
      </c>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37</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v>5</v>
      </c>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teilverkauft</t>
        </is>
      </c>
      <c r="AA425" s="19" t="n"/>
      <c r="AB425" s="19" t="n"/>
      <c r="AC425" s="19" t="inlineStr">
        <is>
          <t>Webkatalog</t>
        </is>
      </c>
      <c r="AD425" s="19" t="n"/>
      <c r="AE425" s="21" t="n">
        <v>1.5</v>
      </c>
      <c r="AF425" s="22">
        <f>IF(N425="","",N425*AE425)</f>
        <v/>
      </c>
      <c r="AG425" s="19" t="inlineStr">
        <is>
          <t>16.10.2026</t>
        </is>
      </c>
      <c r="AH425" s="19" t="inlineStr">
        <is>
          <t>Eva Demeter, Seltmann Felix</t>
        </is>
      </c>
      <c r="AI425" s="19" t="inlineStr">
        <is>
          <t>4000128, 4000130</t>
        </is>
      </c>
      <c r="AJ425" s="19" t="inlineStr">
        <is>
          <t>bezahlt</t>
        </is>
      </c>
      <c r="AK425" s="19" t="n"/>
      <c r="AL425" s="19" t="inlineStr">
        <is>
          <t>03.11.2026 10:30, 20.10.2026 09:00</t>
        </is>
      </c>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v>7</v>
      </c>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verkauft</t>
        </is>
      </c>
      <c r="AA426" s="19" t="n"/>
      <c r="AB426" s="19" t="n"/>
      <c r="AC426" s="19" t="inlineStr">
        <is>
          <t>Webkatalog</t>
        </is>
      </c>
      <c r="AD426" s="19" t="n"/>
      <c r="AE426" s="21" t="n">
        <v>3.5</v>
      </c>
      <c r="AF426" s="22">
        <f>IF(N426="","",N426*AE426)</f>
        <v/>
      </c>
      <c r="AG426" s="19" t="inlineStr">
        <is>
          <t>14.10.2026</t>
        </is>
      </c>
      <c r="AH426" s="19" t="inlineStr">
        <is>
          <t>Maren Kipp</t>
        </is>
      </c>
      <c r="AI426" s="19" t="inlineStr">
        <is>
          <t>4000114</t>
        </is>
      </c>
      <c r="AJ426" s="19" t="inlineStr">
        <is>
          <t>bezahlt</t>
        </is>
      </c>
      <c r="AK426" s="19" t="n"/>
      <c r="AL426" s="19" t="inlineStr">
        <is>
          <t>09.11.2026 08:00</t>
        </is>
      </c>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v>1</v>
      </c>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verkauft</t>
        </is>
      </c>
      <c r="AA427" s="19" t="n"/>
      <c r="AB427" s="19" t="n"/>
      <c r="AC427" s="19" t="inlineStr">
        <is>
          <t>Webkatalog</t>
        </is>
      </c>
      <c r="AD427" s="19" t="n"/>
      <c r="AE427" s="21" t="n">
        <v>25</v>
      </c>
      <c r="AF427" s="22">
        <f>IF(N427="","",N427*AE427)</f>
        <v/>
      </c>
      <c r="AG427" s="19" t="inlineStr">
        <is>
          <t>14.10.2026</t>
        </is>
      </c>
      <c r="AH427" s="19" t="inlineStr">
        <is>
          <t>Maren Kipp</t>
        </is>
      </c>
      <c r="AI427" s="19" t="inlineStr">
        <is>
          <t>4000114</t>
        </is>
      </c>
      <c r="AJ427" s="19" t="inlineStr">
        <is>
          <t>bezahlt</t>
        </is>
      </c>
      <c r="AK427" s="19" t="n"/>
      <c r="AL427" s="19" t="inlineStr">
        <is>
          <t>09.11.2026 08:00</t>
        </is>
      </c>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v>1</v>
      </c>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teilverkauft</t>
        </is>
      </c>
      <c r="AA430" s="19" t="inlineStr">
        <is>
          <t>Staufen</t>
        </is>
      </c>
      <c r="AB430" s="19" t="inlineStr">
        <is>
          <t>Bastelsets Staufen</t>
        </is>
      </c>
      <c r="AC430" s="19" t="inlineStr">
        <is>
          <t>Webkatalog</t>
        </is>
      </c>
      <c r="AD430" s="19" t="n"/>
      <c r="AE430" s="21" t="n">
        <v>1.5</v>
      </c>
      <c r="AF430" s="22">
        <f>IF(N430="","",N430*AE430)</f>
        <v/>
      </c>
      <c r="AG430" s="19" t="inlineStr">
        <is>
          <t>16.10.2026</t>
        </is>
      </c>
      <c r="AH430" s="19" t="inlineStr">
        <is>
          <t>Eva Demeter</t>
        </is>
      </c>
      <c r="AI430" s="19" t="inlineStr">
        <is>
          <t>4000128</t>
        </is>
      </c>
      <c r="AJ430" s="19" t="inlineStr">
        <is>
          <t>bezahlt</t>
        </is>
      </c>
      <c r="AK430" s="19" t="n"/>
      <c r="AL430" s="19" t="inlineStr">
        <is>
          <t>03.11.2026 10:30</t>
        </is>
      </c>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entfällt</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inlineStr">
        <is>
          <t>Entfällt laut Excel vom 21.10.2026 (Motivstanzer einzeln als NU05-19 bis -23 erfasst?).</t>
        </is>
      </c>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v>1</v>
      </c>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verkauft</t>
        </is>
      </c>
      <c r="AA444" s="19" t="n"/>
      <c r="AB444" s="19" t="n"/>
      <c r="AC444" s="19" t="inlineStr">
        <is>
          <t>Webkatalog</t>
        </is>
      </c>
      <c r="AD444" s="19" t="n"/>
      <c r="AE444" s="21" t="n">
        <v>250</v>
      </c>
      <c r="AF444" s="22">
        <f>IF(N444="","",N444*AE444)</f>
        <v/>
      </c>
      <c r="AG444" s="19" t="inlineStr">
        <is>
          <t>14.10.2026</t>
        </is>
      </c>
      <c r="AH444" s="19" t="inlineStr">
        <is>
          <t>Maren Kipp</t>
        </is>
      </c>
      <c r="AI444" s="19" t="inlineStr">
        <is>
          <t>4000114</t>
        </is>
      </c>
      <c r="AJ444" s="19" t="inlineStr">
        <is>
          <t>bezahlt</t>
        </is>
      </c>
      <c r="AK444" s="19" t="n"/>
      <c r="AL444" s="19" t="inlineStr">
        <is>
          <t>09.11.2026 08:00</t>
        </is>
      </c>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v>1</v>
      </c>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verkauft</t>
        </is>
      </c>
      <c r="AA449" s="19" t="inlineStr">
        <is>
          <t>Bruder</t>
        </is>
      </c>
      <c r="AB449" s="19" t="n"/>
      <c r="AC449" s="19" t="inlineStr">
        <is>
          <t>Webkatalog</t>
        </is>
      </c>
      <c r="AD449" s="19" t="n"/>
      <c r="AE449" s="21" t="n">
        <v>15</v>
      </c>
      <c r="AF449" s="22">
        <f>IF(N449="","",N449*AE449)</f>
        <v/>
      </c>
      <c r="AG449" s="19" t="inlineStr">
        <is>
          <t>16.10.2026</t>
        </is>
      </c>
      <c r="AH449" s="19" t="inlineStr">
        <is>
          <t>Mareike Lüdtke</t>
        </is>
      </c>
      <c r="AI449" s="19" t="inlineStr">
        <is>
          <t>4000121</t>
        </is>
      </c>
      <c r="AJ449" s="19" t="inlineStr">
        <is>
          <t>bezahlt</t>
        </is>
      </c>
      <c r="AK449" s="19" t="n"/>
      <c r="AL449" s="19" t="inlineStr">
        <is>
          <t>abgeholt 19.10.2026</t>
        </is>
      </c>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reserviert</t>
        </is>
      </c>
      <c r="AA450" s="19" t="inlineStr">
        <is>
          <t>Bruder</t>
        </is>
      </c>
      <c r="AB450" s="19" t="n"/>
      <c r="AC450" s="19" t="inlineStr">
        <is>
          <t>Webkatalog</t>
        </is>
      </c>
      <c r="AD450" s="19" t="inlineStr">
        <is>
          <t>Martna Ebensperger</t>
        </is>
      </c>
      <c r="AE450" s="21" t="n"/>
      <c r="AF450" s="22">
        <f>IF(N450="","",N450*AE450)</f>
        <v/>
      </c>
      <c r="AG450" s="19" t="n"/>
      <c r="AH450" s="19" t="n"/>
      <c r="AI450" s="19" t="n"/>
      <c r="AJ450" s="19" t="n"/>
      <c r="AK450" s="19" t="n"/>
      <c r="AL450" s="19" t="inlineStr">
        <is>
          <t>01.12.2026 09:00</t>
        </is>
      </c>
      <c r="AM450" s="18" t="n"/>
      <c r="AN450" s="23" t="inlineStr">
        <is>
          <t>Neu aus der Durchsicht vom 01.10.2026. · Webkatalog: Sammelrechnung</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reserviert</t>
        </is>
      </c>
      <c r="AA451" s="19" t="inlineStr">
        <is>
          <t>Bruder</t>
        </is>
      </c>
      <c r="AB451" s="19" t="n"/>
      <c r="AC451" s="19" t="inlineStr">
        <is>
          <t>Webkatalog</t>
        </is>
      </c>
      <c r="AD451" s="19" t="inlineStr">
        <is>
          <t>Martna Ebensperger</t>
        </is>
      </c>
      <c r="AE451" s="21" t="n"/>
      <c r="AF451" s="22">
        <f>IF(N451="","",N451*AE451)</f>
        <v/>
      </c>
      <c r="AG451" s="19" t="n"/>
      <c r="AH451" s="19" t="n"/>
      <c r="AI451" s="19" t="n"/>
      <c r="AJ451" s="19" t="n"/>
      <c r="AK451" s="19" t="n"/>
      <c r="AL451" s="19" t="inlineStr">
        <is>
          <t>01.12.2026 09:00</t>
        </is>
      </c>
      <c r="AM451" s="18" t="n"/>
      <c r="AN451" s="23" t="inlineStr">
        <is>
          <t>Neu aus der Durchsicht vom 01.10.2026. · Webkatalog: Sammelrechnung</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reserviert</t>
        </is>
      </c>
      <c r="AA453" s="19" t="inlineStr">
        <is>
          <t>Bruder</t>
        </is>
      </c>
      <c r="AB453" s="19" t="n"/>
      <c r="AC453" s="19" t="inlineStr">
        <is>
          <t>Webkatalog</t>
        </is>
      </c>
      <c r="AD453" s="19" t="inlineStr">
        <is>
          <t>Simon fronius</t>
        </is>
      </c>
      <c r="AE453" s="21" t="n"/>
      <c r="AF453" s="22">
        <f>IF(N453="","",N453*AE453)</f>
        <v/>
      </c>
      <c r="AG453" s="19" t="n"/>
      <c r="AH453" s="19" t="n"/>
      <c r="AI453" s="19" t="n"/>
      <c r="AJ453" s="19" t="n"/>
      <c r="AK453" s="19" t="n"/>
      <c r="AL453" s="19" t="inlineStr">
        <is>
          <t>01.12.2026 09:00</t>
        </is>
      </c>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reserviert</t>
        </is>
      </c>
      <c r="AA455" s="19" t="inlineStr">
        <is>
          <t>Bruder</t>
        </is>
      </c>
      <c r="AB455" s="19" t="n"/>
      <c r="AC455" s="19" t="inlineStr">
        <is>
          <t>Webkatalog</t>
        </is>
      </c>
      <c r="AD455" s="19" t="inlineStr">
        <is>
          <t>Simon fronius</t>
        </is>
      </c>
      <c r="AE455" s="21" t="n"/>
      <c r="AF455" s="22">
        <f>IF(N455="","",N455*AE455)</f>
        <v/>
      </c>
      <c r="AG455" s="19" t="n"/>
      <c r="AH455" s="19" t="n"/>
      <c r="AI455" s="19" t="n"/>
      <c r="AJ455" s="19" t="n"/>
      <c r="AK455" s="19" t="n"/>
      <c r="AL455" s="19" t="inlineStr">
        <is>
          <t>01.12.2026 09:00</t>
        </is>
      </c>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v>1</v>
      </c>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verkauft</t>
        </is>
      </c>
      <c r="AA457" s="19" t="n"/>
      <c r="AB457" s="19" t="n"/>
      <c r="AC457" s="19" t="inlineStr">
        <is>
          <t>Webkatalog</t>
        </is>
      </c>
      <c r="AD457" s="19" t="n"/>
      <c r="AE457" s="21" t="n">
        <v>15</v>
      </c>
      <c r="AF457" s="22">
        <f>IF(N457="","",N457*AE457)</f>
        <v/>
      </c>
      <c r="AG457" s="19" t="inlineStr">
        <is>
          <t>16.10.2026</t>
        </is>
      </c>
      <c r="AH457" s="19" t="inlineStr">
        <is>
          <t>Mareike Lüdtke</t>
        </is>
      </c>
      <c r="AI457" s="19" t="inlineStr">
        <is>
          <t>4000121</t>
        </is>
      </c>
      <c r="AJ457" s="19" t="inlineStr">
        <is>
          <t>bezahlt</t>
        </is>
      </c>
      <c r="AK457" s="19" t="n"/>
      <c r="AL457" s="19" t="inlineStr">
        <is>
          <t>abgeholt 19.10.2026</t>
        </is>
      </c>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reserviert</t>
        </is>
      </c>
      <c r="AA459" s="19" t="inlineStr">
        <is>
          <t>Winther</t>
        </is>
      </c>
      <c r="AB459" s="19" t="inlineStr">
        <is>
          <t>Außenbereich</t>
        </is>
      </c>
      <c r="AC459" s="19" t="inlineStr">
        <is>
          <t>Webkatalog</t>
        </is>
      </c>
      <c r="AD459" s="19" t="inlineStr">
        <is>
          <t>Nathalie Kühn</t>
        </is>
      </c>
      <c r="AE459" s="21" t="n"/>
      <c r="AF459" s="22">
        <f>IF(N459="","",N459*AE459)</f>
        <v/>
      </c>
      <c r="AG459" s="19" t="n"/>
      <c r="AH459" s="19" t="n"/>
      <c r="AI459" s="19" t="n"/>
      <c r="AJ459" s="19" t="n"/>
      <c r="AK459" s="19" t="n"/>
      <c r="AL459" s="19" t="inlineStr">
        <is>
          <t>10.12.2026 09:00</t>
        </is>
      </c>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reserviert</t>
        </is>
      </c>
      <c r="AA460" s="19" t="inlineStr">
        <is>
          <t>Winther</t>
        </is>
      </c>
      <c r="AB460" s="19" t="inlineStr">
        <is>
          <t>Außenbereich</t>
        </is>
      </c>
      <c r="AC460" s="19" t="inlineStr">
        <is>
          <t>Webkatalog</t>
        </is>
      </c>
      <c r="AD460" s="19" t="inlineStr">
        <is>
          <t>Nathalie Kühn</t>
        </is>
      </c>
      <c r="AE460" s="21" t="n"/>
      <c r="AF460" s="22">
        <f>IF(N460="","",N460*AE460)</f>
        <v/>
      </c>
      <c r="AG460" s="19" t="n"/>
      <c r="AH460" s="19" t="n"/>
      <c r="AI460" s="19" t="n"/>
      <c r="AJ460" s="19" t="n"/>
      <c r="AK460" s="19" t="n"/>
      <c r="AL460" s="19" t="inlineStr">
        <is>
          <t>10.12.2026 09:00</t>
        </is>
      </c>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reserviert</t>
        </is>
      </c>
      <c r="AA461" s="19" t="n"/>
      <c r="AB461" s="19" t="n"/>
      <c r="AC461" s="19" t="inlineStr">
        <is>
          <t>Webkatalog</t>
        </is>
      </c>
      <c r="AD461" s="19" t="inlineStr">
        <is>
          <t>Fabian Faisst</t>
        </is>
      </c>
      <c r="AE461" s="21" t="n"/>
      <c r="AF461" s="22">
        <f>IF(N461="","",N461*AE461)</f>
        <v/>
      </c>
      <c r="AG461" s="19" t="n"/>
      <c r="AH461" s="19" t="n"/>
      <c r="AI461" s="19" t="inlineStr">
        <is>
          <t>400140</t>
        </is>
      </c>
      <c r="AJ461" s="19" t="n"/>
      <c r="AK461" s="19" t="n"/>
      <c r="AL461" s="19" t="inlineStr">
        <is>
          <t>26.10.2026 09:00</t>
        </is>
      </c>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reserviert</t>
        </is>
      </c>
      <c r="AA463" s="19" t="inlineStr">
        <is>
          <t>Winther</t>
        </is>
      </c>
      <c r="AB463" s="19" t="inlineStr">
        <is>
          <t>Außenbereich</t>
        </is>
      </c>
      <c r="AC463" s="19" t="inlineStr">
        <is>
          <t>Webkatalog</t>
        </is>
      </c>
      <c r="AD463" s="19" t="inlineStr">
        <is>
          <t>Nathalie Kühn</t>
        </is>
      </c>
      <c r="AE463" s="21" t="n"/>
      <c r="AF463" s="22">
        <f>IF(N463="","",N463*AE463)</f>
        <v/>
      </c>
      <c r="AG463" s="19" t="n"/>
      <c r="AH463" s="19" t="n"/>
      <c r="AI463" s="19" t="n"/>
      <c r="AJ463" s="19" t="n"/>
      <c r="AK463" s="19" t="n"/>
      <c r="AL463" s="19" t="inlineStr">
        <is>
          <t>10.12.2026 09:00</t>
        </is>
      </c>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reserviert</t>
        </is>
      </c>
      <c r="AA464" s="19" t="inlineStr">
        <is>
          <t>Winther</t>
        </is>
      </c>
      <c r="AB464" s="19" t="inlineStr">
        <is>
          <t>Außenbereich</t>
        </is>
      </c>
      <c r="AC464" s="19" t="inlineStr">
        <is>
          <t>Webkatalog</t>
        </is>
      </c>
      <c r="AD464" s="19" t="inlineStr">
        <is>
          <t>Nathalie Kühn</t>
        </is>
      </c>
      <c r="AE464" s="21" t="n"/>
      <c r="AF464" s="22">
        <f>IF(N464="","",N464*AE464)</f>
        <v/>
      </c>
      <c r="AG464" s="19" t="n"/>
      <c r="AH464" s="19" t="n"/>
      <c r="AI464" s="19" t="n"/>
      <c r="AJ464" s="19" t="n"/>
      <c r="AK464" s="19" t="n"/>
      <c r="AL464" s="19" t="inlineStr">
        <is>
          <t>10.12.2026 09:00</t>
        </is>
      </c>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reserviert</t>
        </is>
      </c>
      <c r="AA465" s="19" t="inlineStr">
        <is>
          <t>Winther</t>
        </is>
      </c>
      <c r="AB465" s="19" t="inlineStr">
        <is>
          <t>Außenbereich</t>
        </is>
      </c>
      <c r="AC465" s="19" t="inlineStr">
        <is>
          <t>Webkatalog</t>
        </is>
      </c>
      <c r="AD465" s="19" t="inlineStr">
        <is>
          <t>Nathalie Kühn</t>
        </is>
      </c>
      <c r="AE465" s="21" t="n"/>
      <c r="AF465" s="22">
        <f>IF(N465="","",N465*AE465)</f>
        <v/>
      </c>
      <c r="AG465" s="19" t="n"/>
      <c r="AH465" s="19" t="n"/>
      <c r="AI465" s="19" t="n"/>
      <c r="AJ465" s="19" t="n"/>
      <c r="AK465" s="19" t="n"/>
      <c r="AL465" s="19" t="inlineStr">
        <is>
          <t>10.12.2026 09:00</t>
        </is>
      </c>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reserviert</t>
        </is>
      </c>
      <c r="AA466" s="19" t="inlineStr">
        <is>
          <t>Winther</t>
        </is>
      </c>
      <c r="AB466" s="19" t="inlineStr">
        <is>
          <t>Außenbereich</t>
        </is>
      </c>
      <c r="AC466" s="19" t="inlineStr">
        <is>
          <t>Webkatalog</t>
        </is>
      </c>
      <c r="AD466" s="19" t="inlineStr">
        <is>
          <t>Nathalie Kühn</t>
        </is>
      </c>
      <c r="AE466" s="21" t="n"/>
      <c r="AF466" s="22">
        <f>IF(N466="","",N466*AE466)</f>
        <v/>
      </c>
      <c r="AG466" s="19" t="n"/>
      <c r="AH466" s="19" t="n"/>
      <c r="AI466" s="19" t="n"/>
      <c r="AJ466" s="19" t="n"/>
      <c r="AK466" s="19" t="n"/>
      <c r="AL466" s="19" t="inlineStr">
        <is>
          <t>10.12.2026 09:00</t>
        </is>
      </c>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v>2</v>
      </c>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verkauft</t>
        </is>
      </c>
      <c r="AA469" s="19" t="inlineStr">
        <is>
          <t>BIG</t>
        </is>
      </c>
      <c r="AB469" s="19" t="inlineStr">
        <is>
          <t>Außenbereich</t>
        </is>
      </c>
      <c r="AC469" s="19" t="inlineStr">
        <is>
          <t>Webkatalog</t>
        </is>
      </c>
      <c r="AD469" s="19" t="n"/>
      <c r="AE469" s="21" t="n">
        <v>15</v>
      </c>
      <c r="AF469" s="22">
        <f>IF(N469="","",N469*AE469)</f>
        <v/>
      </c>
      <c r="AG469" s="19" t="inlineStr">
        <is>
          <t>19.10.2026</t>
        </is>
      </c>
      <c r="AH469" s="19" t="inlineStr">
        <is>
          <t>Lars Hindelang</t>
        </is>
      </c>
      <c r="AI469" s="19" t="n"/>
      <c r="AJ469" s="19" t="inlineStr">
        <is>
          <t>bezahlt</t>
        </is>
      </c>
      <c r="AK469" s="19" t="n"/>
      <c r="AL469" s="19" t="inlineStr">
        <is>
          <t>abgeholt 19.10.2026</t>
        </is>
      </c>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4</v>
      </c>
      <c r="G470" s="18" t="inlineStr">
        <is>
          <t>Rutscherauto BIG Bobby Car, 2 in Schwarz und 2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2 graue.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v>3</v>
      </c>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teilverkauft</t>
        </is>
      </c>
      <c r="AA473" s="19" t="inlineStr">
        <is>
          <t>Puky</t>
        </is>
      </c>
      <c r="AB473" s="19" t="inlineStr">
        <is>
          <t>Außenbereich</t>
        </is>
      </c>
      <c r="AC473" s="19" t="inlineStr">
        <is>
          <t>Webkatalog</t>
        </is>
      </c>
      <c r="AD473" s="19" t="n"/>
      <c r="AE473" s="21" t="n">
        <v>16.67</v>
      </c>
      <c r="AF473" s="22">
        <f>IF(N473="","",N473*AE473)</f>
        <v/>
      </c>
      <c r="AG473" s="19" t="inlineStr">
        <is>
          <t>19.10.2026</t>
        </is>
      </c>
      <c r="AH473" s="19" t="inlineStr">
        <is>
          <t>Lars Hindelang, Aljona Dura</t>
        </is>
      </c>
      <c r="AI473" s="19" t="inlineStr">
        <is>
          <t>4000118</t>
        </is>
      </c>
      <c r="AJ473" s="19" t="inlineStr">
        <is>
          <t>bezahlt</t>
        </is>
      </c>
      <c r="AK473" s="19" t="n"/>
      <c r="AL473" s="19" t="inlineStr">
        <is>
          <t>abgeholt 19.10.2026, abgeholt 14.10.2026, abgeholt 13.10.2026</t>
        </is>
      </c>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v>1</v>
      </c>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verkauft</t>
        </is>
      </c>
      <c r="AA474" s="19" t="inlineStr">
        <is>
          <t>Kettler</t>
        </is>
      </c>
      <c r="AB474" s="19" t="inlineStr">
        <is>
          <t>Außenbereich</t>
        </is>
      </c>
      <c r="AC474" s="19" t="inlineStr">
        <is>
          <t>Webkatalog</t>
        </is>
      </c>
      <c r="AD474" s="19" t="n"/>
      <c r="AE474" s="21" t="n">
        <v>15</v>
      </c>
      <c r="AF474" s="22">
        <f>IF(N474="","",N474*AE474)</f>
        <v/>
      </c>
      <c r="AG474" s="19" t="inlineStr">
        <is>
          <t>16.10.2026</t>
        </is>
      </c>
      <c r="AH474" s="19" t="inlineStr">
        <is>
          <t>Seltmann Felix</t>
        </is>
      </c>
      <c r="AI474" s="19" t="inlineStr">
        <is>
          <t>4000130</t>
        </is>
      </c>
      <c r="AJ474" s="19" t="inlineStr">
        <is>
          <t>bezahlt</t>
        </is>
      </c>
      <c r="AK474" s="19" t="n"/>
      <c r="AL474" s="19" t="inlineStr">
        <is>
          <t>20.10.2026 09:00</t>
        </is>
      </c>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v>2</v>
      </c>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teilverkauft</t>
        </is>
      </c>
      <c r="AA476" s="19" t="n"/>
      <c r="AB476" s="19" t="n"/>
      <c r="AC476" s="19" t="inlineStr">
        <is>
          <t>Webkatalog</t>
        </is>
      </c>
      <c r="AD476" s="19" t="n"/>
      <c r="AE476" s="21" t="n">
        <v>25</v>
      </c>
      <c r="AF476" s="22">
        <f>IF(N476="","",N476*AE476)</f>
        <v/>
      </c>
      <c r="AG476" s="19" t="inlineStr">
        <is>
          <t>14.10.2026</t>
        </is>
      </c>
      <c r="AH476" s="19" t="inlineStr">
        <is>
          <t>Maren Kipp</t>
        </is>
      </c>
      <c r="AI476" s="19" t="inlineStr">
        <is>
          <t>4000114</t>
        </is>
      </c>
      <c r="AJ476" s="19" t="inlineStr">
        <is>
          <t>bezahlt</t>
        </is>
      </c>
      <c r="AK476" s="19" t="n"/>
      <c r="AL476" s="19" t="inlineStr">
        <is>
          <t>01.12.2026 09:00, 09.11.2026 08:00</t>
        </is>
      </c>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v>1</v>
      </c>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teilverkauft</t>
        </is>
      </c>
      <c r="AA484" s="19" t="inlineStr">
        <is>
          <t>Stokke</t>
        </is>
      </c>
      <c r="AB484" s="19" t="n"/>
      <c r="AC484" s="19" t="inlineStr">
        <is>
          <t>Webkatalog</t>
        </is>
      </c>
      <c r="AD484" s="19" t="n"/>
      <c r="AE484" s="21" t="n">
        <v>35</v>
      </c>
      <c r="AF484" s="22">
        <f>IF(N484="","",N484*AE484)</f>
        <v/>
      </c>
      <c r="AG484" s="19" t="inlineStr">
        <is>
          <t>19.10.2026</t>
        </is>
      </c>
      <c r="AH484" s="19" t="inlineStr">
        <is>
          <t>Linda Rebholz</t>
        </is>
      </c>
      <c r="AI484" s="19" t="inlineStr">
        <is>
          <t>4000132</t>
        </is>
      </c>
      <c r="AJ484" s="19" t="inlineStr">
        <is>
          <t>bezahlt</t>
        </is>
      </c>
      <c r="AK484" s="19" t="n"/>
      <c r="AL484" s="19" t="inlineStr">
        <is>
          <t>21.10.2026 07:30</t>
        </is>
      </c>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v>4</v>
      </c>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teilverkauft</t>
        </is>
      </c>
      <c r="AA485" s="19" t="inlineStr">
        <is>
          <t>Peha-soft</t>
        </is>
      </c>
      <c r="AB485" s="19" t="n"/>
      <c r="AC485" s="19" t="inlineStr">
        <is>
          <t>Webkatalog</t>
        </is>
      </c>
      <c r="AD485" s="19" t="n"/>
      <c r="AE485" s="21" t="n">
        <v>3</v>
      </c>
      <c r="AF485" s="22">
        <f>IF(N485="","",N485*AE485)</f>
        <v/>
      </c>
      <c r="AG485" s="19" t="inlineStr">
        <is>
          <t>14.10.2026</t>
        </is>
      </c>
      <c r="AH485" s="19" t="inlineStr">
        <is>
          <t>Maren Kipp</t>
        </is>
      </c>
      <c r="AI485" s="19" t="inlineStr">
        <is>
          <t>4000114</t>
        </is>
      </c>
      <c r="AJ485" s="19" t="inlineStr">
        <is>
          <t>bezahlt</t>
        </is>
      </c>
      <c r="AK485" s="19" t="n"/>
      <c r="AL485" s="19" t="inlineStr">
        <is>
          <t>09.11.2026 08:00</t>
        </is>
      </c>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reserviert</t>
        </is>
      </c>
      <c r="AA489" s="19" t="inlineStr">
        <is>
          <t>HENDI</t>
        </is>
      </c>
      <c r="AB489" s="19" t="n"/>
      <c r="AC489" s="19" t="inlineStr">
        <is>
          <t>Webkatalog</t>
        </is>
      </c>
      <c r="AD489" s="19" t="inlineStr">
        <is>
          <t>Simon fronius</t>
        </is>
      </c>
      <c r="AE489" s="21" t="n"/>
      <c r="AF489" s="22">
        <f>IF(N489="","",N489*AE489)</f>
        <v/>
      </c>
      <c r="AG489" s="19" t="n"/>
      <c r="AH489" s="19" t="n"/>
      <c r="AI489" s="19" t="n"/>
      <c r="AJ489" s="19" t="n"/>
      <c r="AK489" s="19" t="n"/>
      <c r="AL489" s="19" t="inlineStr">
        <is>
          <t>01.12.2026 09:00</t>
        </is>
      </c>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v>1</v>
      </c>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verkauft</t>
        </is>
      </c>
      <c r="AA497" s="19" t="n"/>
      <c r="AB497" s="19" t="n"/>
      <c r="AC497" s="19" t="inlineStr">
        <is>
          <t>Webkatalog</t>
        </is>
      </c>
      <c r="AD497" s="19" t="n"/>
      <c r="AE497" s="21" t="n">
        <v>6</v>
      </c>
      <c r="AF497" s="22">
        <f>IF(N497="","",N497*AE497)</f>
        <v/>
      </c>
      <c r="AG497" s="19" t="inlineStr">
        <is>
          <t>14.10.2026</t>
        </is>
      </c>
      <c r="AH497" s="19" t="inlineStr">
        <is>
          <t>Maren Kipp</t>
        </is>
      </c>
      <c r="AI497" s="19" t="inlineStr">
        <is>
          <t>4000114</t>
        </is>
      </c>
      <c r="AJ497" s="19" t="inlineStr">
        <is>
          <t>bezahlt</t>
        </is>
      </c>
      <c r="AK497" s="19" t="n"/>
      <c r="AL497" s="19" t="inlineStr">
        <is>
          <t>09.11.2026 08:00</t>
        </is>
      </c>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v>1</v>
      </c>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verkauft</t>
        </is>
      </c>
      <c r="AA498" s="19" t="n"/>
      <c r="AB498" s="19" t="n"/>
      <c r="AC498" s="19" t="inlineStr">
        <is>
          <t>Webkatalog</t>
        </is>
      </c>
      <c r="AD498" s="19" t="n"/>
      <c r="AE498" s="21" t="n">
        <v>4</v>
      </c>
      <c r="AF498" s="22">
        <f>IF(N498="","",N498*AE498)</f>
        <v/>
      </c>
      <c r="AG498" s="19" t="inlineStr">
        <is>
          <t>14.10.2026</t>
        </is>
      </c>
      <c r="AH498" s="19" t="inlineStr">
        <is>
          <t>Maren Kipp</t>
        </is>
      </c>
      <c r="AI498" s="19" t="inlineStr">
        <is>
          <t>4000114</t>
        </is>
      </c>
      <c r="AJ498" s="19" t="inlineStr">
        <is>
          <t>bezahlt</t>
        </is>
      </c>
      <c r="AK498" s="19" t="n"/>
      <c r="AL498" s="19" t="inlineStr">
        <is>
          <t>09.11.2026 08:00</t>
        </is>
      </c>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v>1</v>
      </c>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verkauft</t>
        </is>
      </c>
      <c r="AA499" s="19" t="n"/>
      <c r="AB499" s="19" t="n"/>
      <c r="AC499" s="19" t="inlineStr">
        <is>
          <t>Webkatalog</t>
        </is>
      </c>
      <c r="AD499" s="19" t="n"/>
      <c r="AE499" s="21" t="n">
        <v>8</v>
      </c>
      <c r="AF499" s="22">
        <f>IF(N499="","",N499*AE499)</f>
        <v/>
      </c>
      <c r="AG499" s="19" t="inlineStr">
        <is>
          <t>14.10.2026</t>
        </is>
      </c>
      <c r="AH499" s="19" t="inlineStr">
        <is>
          <t>Maren Kipp</t>
        </is>
      </c>
      <c r="AI499" s="19" t="inlineStr">
        <is>
          <t>4000114</t>
        </is>
      </c>
      <c r="AJ499" s="19" t="inlineStr">
        <is>
          <t>bezahlt</t>
        </is>
      </c>
      <c r="AK499" s="19" t="n"/>
      <c r="AL499" s="19" t="inlineStr">
        <is>
          <t>09.11.2026 08:00</t>
        </is>
      </c>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v>1</v>
      </c>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teilverkauft</t>
        </is>
      </c>
      <c r="AA500" s="19" t="inlineStr">
        <is>
          <t>Carl IJN Kids</t>
        </is>
      </c>
      <c r="AB500" s="19" t="n"/>
      <c r="AC500" s="19" t="inlineStr">
        <is>
          <t>Webkatalog</t>
        </is>
      </c>
      <c r="AD500" s="19" t="n"/>
      <c r="AE500" s="21" t="n">
        <v>15</v>
      </c>
      <c r="AF500" s="22">
        <f>IF(N500="","",N500*AE500)</f>
        <v/>
      </c>
      <c r="AG500" s="19" t="inlineStr">
        <is>
          <t>16.10.2026</t>
        </is>
      </c>
      <c r="AH500" s="19" t="inlineStr">
        <is>
          <t>Felix Seltmann</t>
        </is>
      </c>
      <c r="AI500" s="19" t="inlineStr">
        <is>
          <t>4000139, 4000131</t>
        </is>
      </c>
      <c r="AJ500" s="19" t="inlineStr">
        <is>
          <t>bezahlt</t>
        </is>
      </c>
      <c r="AK500" s="19" t="n"/>
      <c r="AL500" s="19" t="inlineStr">
        <is>
          <t>03.11.2026 09:30, 20.10.2026 10:30</t>
        </is>
      </c>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v>1</v>
      </c>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teilverkauft</t>
        </is>
      </c>
      <c r="AA501" s="19" t="inlineStr">
        <is>
          <t>amilian</t>
        </is>
      </c>
      <c r="AB501" s="19" t="n"/>
      <c r="AC501" s="19" t="inlineStr">
        <is>
          <t>Webkatalog</t>
        </is>
      </c>
      <c r="AD501" s="19" t="n"/>
      <c r="AE501" s="21" t="n">
        <v>4</v>
      </c>
      <c r="AF501" s="22">
        <f>IF(N501="","",N501*AE501)</f>
        <v/>
      </c>
      <c r="AG501" s="19" t="inlineStr">
        <is>
          <t>16.10.2026</t>
        </is>
      </c>
      <c r="AH501" s="19" t="inlineStr">
        <is>
          <t>Eva Demeter</t>
        </is>
      </c>
      <c r="AI501" s="19" t="inlineStr">
        <is>
          <t>4000128</t>
        </is>
      </c>
      <c r="AJ501" s="19" t="inlineStr">
        <is>
          <t>bezahlt</t>
        </is>
      </c>
      <c r="AK501" s="19" t="n"/>
      <c r="AL501" s="19" t="inlineStr">
        <is>
          <t>03.11.2026 10:30</t>
        </is>
      </c>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v>1</v>
      </c>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teilverkauft</t>
        </is>
      </c>
      <c r="AA502" s="19" t="n"/>
      <c r="AB502" s="19" t="n"/>
      <c r="AC502" s="19" t="inlineStr">
        <is>
          <t>Webkatalog</t>
        </is>
      </c>
      <c r="AD502" s="19" t="n"/>
      <c r="AE502" s="21" t="n">
        <v>4</v>
      </c>
      <c r="AF502" s="22">
        <f>IF(N502="","",N502*AE502)</f>
        <v/>
      </c>
      <c r="AG502" s="19" t="inlineStr">
        <is>
          <t>16.10.2026</t>
        </is>
      </c>
      <c r="AH502" s="19" t="inlineStr">
        <is>
          <t>Eva Demeter</t>
        </is>
      </c>
      <c r="AI502" s="19" t="inlineStr">
        <is>
          <t>4000128</t>
        </is>
      </c>
      <c r="AJ502" s="19" t="inlineStr">
        <is>
          <t>bezahlt</t>
        </is>
      </c>
      <c r="AK502" s="19" t="n"/>
      <c r="AL502" s="19" t="inlineStr">
        <is>
          <t>03.11.2026 10:30</t>
        </is>
      </c>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v>1</v>
      </c>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verkauft</t>
        </is>
      </c>
      <c r="AA504" s="19" t="inlineStr">
        <is>
          <t>Bonky</t>
        </is>
      </c>
      <c r="AB504" s="19" t="n"/>
      <c r="AC504" s="19" t="inlineStr">
        <is>
          <t>Webkatalog</t>
        </is>
      </c>
      <c r="AD504" s="19" t="n"/>
      <c r="AE504" s="21" t="n">
        <v>10</v>
      </c>
      <c r="AF504" s="22">
        <f>IF(N504="","",N504*AE504)</f>
        <v/>
      </c>
      <c r="AG504" s="19" t="inlineStr">
        <is>
          <t>19.10.2026</t>
        </is>
      </c>
      <c r="AH504" s="19" t="inlineStr">
        <is>
          <t>Linda Rebholz</t>
        </is>
      </c>
      <c r="AI504" s="19" t="inlineStr">
        <is>
          <t>4000132</t>
        </is>
      </c>
      <c r="AJ504" s="19" t="inlineStr">
        <is>
          <t>bezahlt</t>
        </is>
      </c>
      <c r="AK504" s="19" t="n"/>
      <c r="AL504" s="19" t="inlineStr">
        <is>
          <t>21.10.2026 07:30</t>
        </is>
      </c>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reserviert</t>
        </is>
      </c>
      <c r="AA505" s="19" t="inlineStr">
        <is>
          <t>KraftKids</t>
        </is>
      </c>
      <c r="AB505" s="19" t="n"/>
      <c r="AC505" s="19" t="inlineStr">
        <is>
          <t>Webkatalog</t>
        </is>
      </c>
      <c r="AD505" s="19" t="inlineStr">
        <is>
          <t>Simon fronius</t>
        </is>
      </c>
      <c r="AE505" s="21" t="n"/>
      <c r="AF505" s="22">
        <f>IF(N505="","",N505*AE505)</f>
        <v/>
      </c>
      <c r="AG505" s="19" t="n"/>
      <c r="AH505" s="19" t="n"/>
      <c r="AI505" s="19" t="n"/>
      <c r="AJ505" s="19" t="n"/>
      <c r="AK505" s="19" t="n"/>
      <c r="AL505" s="19" t="inlineStr">
        <is>
          <t>01.12.2026 09:00</t>
        </is>
      </c>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reserviert</t>
        </is>
      </c>
      <c r="AA511" s="19" t="n"/>
      <c r="AB511" s="19" t="n"/>
      <c r="AC511" s="19" t="inlineStr">
        <is>
          <t>Webkatalog</t>
        </is>
      </c>
      <c r="AD511" s="19" t="inlineStr">
        <is>
          <t>Fabian Faisst</t>
        </is>
      </c>
      <c r="AE511" s="21" t="n"/>
      <c r="AF511" s="22">
        <f>IF(N511="","",N511*AE511)</f>
        <v/>
      </c>
      <c r="AG511" s="19" t="n"/>
      <c r="AH511" s="19" t="n"/>
      <c r="AI511" s="19" t="inlineStr">
        <is>
          <t>400140</t>
        </is>
      </c>
      <c r="AJ511" s="19" t="n"/>
      <c r="AK511" s="19" t="n"/>
      <c r="AL511" s="19" t="inlineStr">
        <is>
          <t>26.10.2026 09:00</t>
        </is>
      </c>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v>1</v>
      </c>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verkauft</t>
        </is>
      </c>
      <c r="AA610" s="19" t="n"/>
      <c r="AB610" s="19" t="n"/>
      <c r="AC610" s="19" t="inlineStr">
        <is>
          <t>Webkatalog</t>
        </is>
      </c>
      <c r="AD610" s="19" t="n"/>
      <c r="AE610" s="21" t="n">
        <v>150</v>
      </c>
      <c r="AF610" s="22">
        <f>IF(N610="","",N610*AE610)</f>
        <v/>
      </c>
      <c r="AG610" s="19" t="inlineStr">
        <is>
          <t>16.10.2026</t>
        </is>
      </c>
      <c r="AH610" s="19" t="inlineStr">
        <is>
          <t>Aljona Dura</t>
        </is>
      </c>
      <c r="AI610" s="19" t="inlineStr">
        <is>
          <t>4000137</t>
        </is>
      </c>
      <c r="AJ610" s="19" t="inlineStr">
        <is>
          <t>bezahlt</t>
        </is>
      </c>
      <c r="AK610" s="19" t="n"/>
      <c r="AL610" s="19" t="inlineStr">
        <is>
          <t>abgeholt 19.10.2026</t>
        </is>
      </c>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reserviert</t>
        </is>
      </c>
      <c r="AA611" s="19" t="n"/>
      <c r="AB611" s="19" t="n"/>
      <c r="AC611" s="19" t="inlineStr">
        <is>
          <t>Webkatalog</t>
        </is>
      </c>
      <c r="AD611" s="19" t="inlineStr">
        <is>
          <t>Eugen</t>
        </is>
      </c>
      <c r="AE611" s="21" t="n"/>
      <c r="AF611" s="22">
        <f>IF(N611="","",N611*AE611)</f>
        <v/>
      </c>
      <c r="AG611" s="19" t="n"/>
      <c r="AH611" s="19" t="n"/>
      <c r="AI611" s="19" t="n"/>
      <c r="AJ611" s="19" t="n"/>
      <c r="AK611" s="19" t="n"/>
      <c r="AL611" s="19" t="inlineStr">
        <is>
          <t>10.12.2026 08:00</t>
        </is>
      </c>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inlineStr">
        <is>
          <t>F-817</t>
        </is>
      </c>
      <c r="Y624" s="19" t="inlineStr">
        <is>
          <t>ja</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 Foto F-817 am 21.10.2026 nachgereicht.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reserviert</t>
        </is>
      </c>
      <c r="AA629" s="19" t="n"/>
      <c r="AB629" s="19" t="inlineStr">
        <is>
          <t>Weihnachten</t>
        </is>
      </c>
      <c r="AC629" s="19" t="inlineStr">
        <is>
          <t>Webkatalog</t>
        </is>
      </c>
      <c r="AD629" s="19" t="inlineStr">
        <is>
          <t>Ricarda König</t>
        </is>
      </c>
      <c r="AE629" s="21" t="n"/>
      <c r="AF629" s="22">
        <f>IF(N629="","",N629*AE629)</f>
        <v/>
      </c>
      <c r="AG629" s="19" t="n"/>
      <c r="AH629" s="19" t="n"/>
      <c r="AI629" s="19" t="inlineStr">
        <is>
          <t>4000143</t>
        </is>
      </c>
      <c r="AJ629" s="19" t="n"/>
      <c r="AK629" s="19" t="n"/>
      <c r="AL629" s="19" t="inlineStr">
        <is>
          <t>16.11.2026 09:00</t>
        </is>
      </c>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reserviert</t>
        </is>
      </c>
      <c r="AA645" s="19" t="inlineStr">
        <is>
          <t>Senseo</t>
        </is>
      </c>
      <c r="AB645" s="19" t="n"/>
      <c r="AC645" s="19" t="inlineStr">
        <is>
          <t>Webkatalog</t>
        </is>
      </c>
      <c r="AD645" s="19" t="inlineStr">
        <is>
          <t>Sven Blessing</t>
        </is>
      </c>
      <c r="AE645" s="21" t="n"/>
      <c r="AF645" s="22">
        <f>IF(N645="","",N645*AE645)</f>
        <v/>
      </c>
      <c r="AG645" s="19" t="n"/>
      <c r="AH645" s="19" t="n"/>
      <c r="AI645" s="19" t="inlineStr">
        <is>
          <t>400042</t>
        </is>
      </c>
      <c r="AJ645" s="19" t="n"/>
      <c r="AK645" s="19" t="n"/>
      <c r="AL645" s="19" t="inlineStr">
        <is>
          <t>03.11.2026 09:00</t>
        </is>
      </c>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reserviert</t>
        </is>
      </c>
      <c r="AA646" s="19" t="inlineStr">
        <is>
          <t>Bosch</t>
        </is>
      </c>
      <c r="AB646" s="19" t="n"/>
      <c r="AC646" s="19" t="inlineStr">
        <is>
          <t>Webkatalog</t>
        </is>
      </c>
      <c r="AD646" s="19" t="inlineStr">
        <is>
          <t>Sven Blessing</t>
        </is>
      </c>
      <c r="AE646" s="21" t="n"/>
      <c r="AF646" s="22">
        <f>IF(N646="","",N646*AE646)</f>
        <v/>
      </c>
      <c r="AG646" s="19" t="n"/>
      <c r="AH646" s="19" t="n"/>
      <c r="AI646" s="19" t="inlineStr">
        <is>
          <t>400042</t>
        </is>
      </c>
      <c r="AJ646" s="19" t="n"/>
      <c r="AK646" s="19" t="n"/>
      <c r="AL646" s="19" t="inlineStr">
        <is>
          <t>03.11.2026 09:00</t>
        </is>
      </c>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row r="649" ht="98.8" customHeight="1">
      <c r="A649" s="16" t="n"/>
      <c r="B649" s="16" t="inlineStr">
        <is>
          <t>NU06-08</t>
        </is>
      </c>
      <c r="C649" s="16" t="inlineStr">
        <is>
          <t>NU06</t>
        </is>
      </c>
      <c r="D649" s="16" t="inlineStr">
        <is>
          <t>Matschraum</t>
        </is>
      </c>
      <c r="E649" s="16" t="inlineStr">
        <is>
          <t>TFK Zwillingskinderwagen rot</t>
        </is>
      </c>
      <c r="F649" s="17" t="n">
        <v>1</v>
      </c>
      <c r="G649" s="18" t="inlineStr">
        <is>
          <t>Zwillingskinderwagen von TFK (Trends for Kids) mit zwei Sitzen nebeneinander, Bezug rot/schwarz, Verdeck mit Sichtfenster, 5-Punkt-Gurte, Aluminiumgestell mit Schwenkrädern.</t>
        </is>
      </c>
      <c r="H649" s="16" t="inlineStr">
        <is>
          <t>Kita-Ausstattung</t>
        </is>
      </c>
      <c r="I649" s="16" t="n"/>
      <c r="J649" s="16" t="inlineStr">
        <is>
          <t>A</t>
        </is>
      </c>
      <c r="K649" s="16" t="inlineStr">
        <is>
          <t>Stück</t>
        </is>
      </c>
      <c r="L649" s="19" t="n"/>
      <c r="M649" s="16" t="inlineStr">
        <is>
          <t>gebraucht</t>
        </is>
      </c>
      <c r="N649" s="17" t="n"/>
      <c r="O649" s="20">
        <f>F649-IF(N649="",0,N649)</f>
        <v/>
      </c>
      <c r="P649" s="19" t="inlineStr">
        <is>
          <t>ja</t>
        </is>
      </c>
      <c r="Q649" s="19" t="n"/>
      <c r="R649" s="21" t="n"/>
      <c r="S649" s="21" t="n">
        <v>120</v>
      </c>
      <c r="T649" s="19" t="inlineStr">
        <is>
          <t>Fix</t>
        </is>
      </c>
      <c r="U649" s="19" t="inlineStr">
        <is>
          <t>ok</t>
        </is>
      </c>
      <c r="V649" s="22">
        <f>O649*S649</f>
        <v/>
      </c>
      <c r="W649" s="16" t="inlineStr">
        <is>
          <t>nur Abholung</t>
        </is>
      </c>
      <c r="X649" s="16" t="inlineStr">
        <is>
          <t>F-789</t>
        </is>
      </c>
      <c r="Y649" s="19" t="inlineStr">
        <is>
          <t>ja</t>
        </is>
      </c>
      <c r="Z649" s="19" t="inlineStr">
        <is>
          <t>verfügbar</t>
        </is>
      </c>
      <c r="AA649" s="19" t="inlineStr">
        <is>
          <t>TFK</t>
        </is>
      </c>
      <c r="AB649" s="19" t="n"/>
      <c r="AC649" s="19" t="n"/>
      <c r="AD649" s="19" t="n"/>
      <c r="AE649" s="21" t="n"/>
      <c r="AF649" s="22">
        <f>IF(N649="","",N649*AE649)</f>
        <v/>
      </c>
      <c r="AG649" s="19" t="n"/>
      <c r="AH649" s="19" t="n"/>
      <c r="AI649" s="19" t="n"/>
      <c r="AJ649" s="19" t="n"/>
      <c r="AK649" s="19" t="n"/>
      <c r="AL649" s="19" t="n"/>
      <c r="AM649" s="18" t="inlineStr">
        <is>
          <t>1 Zwillingswagen.</t>
        </is>
      </c>
      <c r="AN649" s="23" t="inlineStr">
        <is>
          <t>Neu aus Word/Fotos vom 19.10.2026. Preis geschätzt, am 19.10. bestätigt.</t>
        </is>
      </c>
    </row>
    <row r="650" ht="98.8" customHeight="1">
      <c r="A650" s="16" t="n"/>
      <c r="B650" s="16" t="inlineStr">
        <is>
          <t>NU06-09</t>
        </is>
      </c>
      <c r="C650" s="16" t="inlineStr">
        <is>
          <t>NU06</t>
        </is>
      </c>
      <c r="D650" s="16" t="inlineStr">
        <is>
          <t>Matschraum</t>
        </is>
      </c>
      <c r="E650" s="16" t="inlineStr">
        <is>
          <t>Bollerwagen faltbar rot</t>
        </is>
      </c>
      <c r="F650" s="17" t="n">
        <v>1</v>
      </c>
      <c r="G650" s="18" t="inlineStr">
        <is>
          <t>Faltbarer Bollerwagen mit Metallgestell und rotem Polyesterbezug, Zugstange mit Griff, Netztasche. Stark verschmutzt.</t>
        </is>
      </c>
      <c r="H650" s="16" t="inlineStr">
        <is>
          <t>Kita-Ausstattung</t>
        </is>
      </c>
      <c r="I650" s="16" t="n"/>
      <c r="J650" s="16" t="inlineStr">
        <is>
          <t>C</t>
        </is>
      </c>
      <c r="K650" s="16" t="inlineStr">
        <is>
          <t>Stück</t>
        </is>
      </c>
      <c r="L650" s="19" t="n"/>
      <c r="M650" s="16" t="inlineStr">
        <is>
          <t>stark gebraucht</t>
        </is>
      </c>
      <c r="N650" s="17" t="n"/>
      <c r="O650" s="20">
        <f>F650-IF(N650="",0,N650)</f>
        <v/>
      </c>
      <c r="P650" s="19" t="inlineStr">
        <is>
          <t>ja</t>
        </is>
      </c>
      <c r="Q650" s="19" t="n"/>
      <c r="R650" s="21" t="n"/>
      <c r="S650" s="21" t="n">
        <v>15</v>
      </c>
      <c r="T650" s="19" t="inlineStr">
        <is>
          <t>Fix</t>
        </is>
      </c>
      <c r="U650" s="19" t="inlineStr">
        <is>
          <t>ok</t>
        </is>
      </c>
      <c r="V650" s="22">
        <f>O650*S650</f>
        <v/>
      </c>
      <c r="W650" s="16" t="inlineStr">
        <is>
          <t>nur Abholung</t>
        </is>
      </c>
      <c r="X650" s="16" t="inlineStr">
        <is>
          <t>F-791</t>
        </is>
      </c>
      <c r="Y650" s="19" t="inlineStr">
        <is>
          <t>ja</t>
        </is>
      </c>
      <c r="Z650" s="19" t="inlineStr">
        <is>
          <t>verfügbar</t>
        </is>
      </c>
      <c r="AA650" s="19" t="n"/>
      <c r="AB650" s="19" t="n"/>
      <c r="AC650" s="19" t="n"/>
      <c r="AD650" s="19" t="n"/>
      <c r="AE650" s="21" t="n"/>
      <c r="AF650" s="22">
        <f>IF(N650="","",N650*AE650)</f>
        <v/>
      </c>
      <c r="AG650" s="19" t="n"/>
      <c r="AH650" s="19" t="n"/>
      <c r="AI650" s="19" t="n"/>
      <c r="AJ650" s="19" t="n"/>
      <c r="AK650" s="19" t="n"/>
      <c r="AL650" s="19" t="n"/>
      <c r="AM650" s="18" t="inlineStr">
        <is>
          <t>1 Bollerwagen.</t>
        </is>
      </c>
      <c r="AN650" s="23" t="inlineStr">
        <is>
          <t>Neu aus Word/Fotos vom 19.10.2026. Preis geschätzt, am 19.10. bestätigt.</t>
        </is>
      </c>
    </row>
    <row r="651" ht="98.8" customHeight="1">
      <c r="A651" s="16" t="n"/>
      <c r="B651" s="16" t="inlineStr">
        <is>
          <t>NU06-10</t>
        </is>
      </c>
      <c r="C651" s="16" t="inlineStr">
        <is>
          <t>NU06</t>
        </is>
      </c>
      <c r="D651" s="16" t="inlineStr">
        <is>
          <t>Matschraum</t>
        </is>
      </c>
      <c r="E651" s="16" t="inlineStr">
        <is>
          <t>Teppich „Parkplatz Kinderwagen“</t>
        </is>
      </c>
      <c r="F651" s="17" t="n">
        <v>3</v>
      </c>
      <c r="G651" s="18" t="inlineStr">
        <is>
          <t>Fußmatte mit Motiv „P“ und Kinderwagen von Knorr baby, anthrazit/beige, waschbar, gummierte Unterseite.</t>
        </is>
      </c>
      <c r="H651" s="16" t="inlineStr">
        <is>
          <t>Textilien</t>
        </is>
      </c>
      <c r="I651" s="16" t="n"/>
      <c r="J651" s="16" t="inlineStr">
        <is>
          <t>C</t>
        </is>
      </c>
      <c r="K651" s="16" t="inlineStr">
        <is>
          <t>Stück</t>
        </is>
      </c>
      <c r="L651" s="19" t="n"/>
      <c r="M651" s="16" t="inlineStr">
        <is>
          <t>gebraucht</t>
        </is>
      </c>
      <c r="N651" s="17" t="n"/>
      <c r="O651" s="20">
        <f>F651-IF(N651="",0,N651)</f>
        <v/>
      </c>
      <c r="P651" s="19" t="inlineStr">
        <is>
          <t>ja</t>
        </is>
      </c>
      <c r="Q651" s="19" t="n"/>
      <c r="R651" s="21" t="n"/>
      <c r="S651" s="21" t="n">
        <v>10</v>
      </c>
      <c r="T651" s="19" t="inlineStr">
        <is>
          <t>Fix</t>
        </is>
      </c>
      <c r="U651" s="19" t="inlineStr">
        <is>
          <t>ok</t>
        </is>
      </c>
      <c r="V651" s="22">
        <f>O651*S651</f>
        <v/>
      </c>
      <c r="W651" s="16" t="inlineStr">
        <is>
          <t>nur Abholung</t>
        </is>
      </c>
      <c r="X651" s="16" t="inlineStr">
        <is>
          <t>F-790</t>
        </is>
      </c>
      <c r="Y651" s="19" t="inlineStr">
        <is>
          <t>ja</t>
        </is>
      </c>
      <c r="Z651" s="19" t="inlineStr">
        <is>
          <t>verfügbar</t>
        </is>
      </c>
      <c r="AA651" s="19" t="inlineStr">
        <is>
          <t>Knorr baby</t>
        </is>
      </c>
      <c r="AB651" s="19" t="n"/>
      <c r="AC651" s="19" t="n"/>
      <c r="AD651" s="19" t="n"/>
      <c r="AE651" s="21" t="n"/>
      <c r="AF651" s="22">
        <f>IF(N651="","",N651*AE651)</f>
        <v/>
      </c>
      <c r="AG651" s="19" t="n"/>
      <c r="AH651" s="19" t="n"/>
      <c r="AI651" s="19" t="n"/>
      <c r="AJ651" s="19" t="n"/>
      <c r="AK651" s="19" t="n"/>
      <c r="AL651" s="19" t="n"/>
      <c r="AM651" s="18" t="inlineStr">
        <is>
          <t>3 Teppiche, Preis je Stück. Das Foto zeigt einen davon.</t>
        </is>
      </c>
      <c r="AN651" s="23" t="inlineStr">
        <is>
          <t>Neu aus Word/Fotos vom 19.10.2026. Preis geschätzt, am 19.10. bestätigt.</t>
        </is>
      </c>
    </row>
    <row r="652" ht="98.8" customHeight="1">
      <c r="A652" s="16" t="n"/>
      <c r="B652" s="16" t="inlineStr">
        <is>
          <t>NU06-11</t>
        </is>
      </c>
      <c r="C652" s="16" t="inlineStr">
        <is>
          <t>NU06</t>
        </is>
      </c>
      <c r="D652" s="16" t="inlineStr">
        <is>
          <t>Matschraum</t>
        </is>
      </c>
      <c r="E652" s="16" t="inlineStr">
        <is>
          <t>elvent Bollerwagen grau mit Dach</t>
        </is>
      </c>
      <c r="F652" s="17" t="n">
        <v>1</v>
      </c>
      <c r="G652" s="18" t="inlineStr">
        <is>
          <t>Faltbarer Bollerwagen von elvent in Grau mit Sonnendach, vier Anschnallgurten und Feststellbremse. Innenbereich verschmutzt.</t>
        </is>
      </c>
      <c r="H652" s="16" t="inlineStr">
        <is>
          <t>Kita-Ausstattung</t>
        </is>
      </c>
      <c r="I652" s="16" t="n"/>
      <c r="J652" s="16" t="inlineStr">
        <is>
          <t>B</t>
        </is>
      </c>
      <c r="K652" s="16" t="inlineStr">
        <is>
          <t>Stück</t>
        </is>
      </c>
      <c r="L652" s="19" t="n"/>
      <c r="M652" s="16" t="inlineStr">
        <is>
          <t>gebraucht</t>
        </is>
      </c>
      <c r="N652" s="17" t="n"/>
      <c r="O652" s="20">
        <f>F652-IF(N652="",0,N652)</f>
        <v/>
      </c>
      <c r="P652" s="19" t="inlineStr">
        <is>
          <t>ja</t>
        </is>
      </c>
      <c r="Q652" s="19" t="n"/>
      <c r="R652" s="21" t="n"/>
      <c r="S652" s="21" t="n">
        <v>40</v>
      </c>
      <c r="T652" s="19" t="inlineStr">
        <is>
          <t>Fix</t>
        </is>
      </c>
      <c r="U652" s="19" t="inlineStr">
        <is>
          <t>ok</t>
        </is>
      </c>
      <c r="V652" s="22">
        <f>O652*S652</f>
        <v/>
      </c>
      <c r="W652" s="16" t="inlineStr">
        <is>
          <t>nur Abholung</t>
        </is>
      </c>
      <c r="X652" s="16" t="inlineStr">
        <is>
          <t>F-792</t>
        </is>
      </c>
      <c r="Y652" s="19" t="inlineStr">
        <is>
          <t>ja</t>
        </is>
      </c>
      <c r="Z652" s="19" t="inlineStr">
        <is>
          <t>verfügbar</t>
        </is>
      </c>
      <c r="AA652" s="19" t="inlineStr">
        <is>
          <t>elvent</t>
        </is>
      </c>
      <c r="AB652" s="19" t="n"/>
      <c r="AC652" s="19" t="n"/>
      <c r="AD652" s="19" t="n"/>
      <c r="AE652" s="21" t="n"/>
      <c r="AF652" s="22">
        <f>IF(N652="","",N652*AE652)</f>
        <v/>
      </c>
      <c r="AG652" s="19" t="n"/>
      <c r="AH652" s="19" t="n"/>
      <c r="AI652" s="19" t="n"/>
      <c r="AJ652" s="19" t="n"/>
      <c r="AK652" s="19" t="n"/>
      <c r="AL652" s="19" t="n"/>
      <c r="AM652" s="18" t="inlineStr">
        <is>
          <t>1 Bollerwagen.</t>
        </is>
      </c>
      <c r="AN652" s="23" t="inlineStr">
        <is>
          <t>Neu aus Word/Fotos vom 19.10.2026. Preis geschätzt, am 19.10. bestätigt.</t>
        </is>
      </c>
    </row>
    <row r="653" ht="98.8" customHeight="1">
      <c r="A653" s="16" t="n"/>
      <c r="B653" s="16" t="inlineStr">
        <is>
          <t>NU06-12</t>
        </is>
      </c>
      <c r="C653" s="16" t="inlineStr">
        <is>
          <t>NU06</t>
        </is>
      </c>
      <c r="D653" s="16" t="inlineStr">
        <is>
          <t>Matschraum</t>
        </is>
      </c>
      <c r="E653" s="16" t="inlineStr">
        <is>
          <t>Rutscherauto „Tiguan“</t>
        </is>
      </c>
      <c r="F653" s="17" t="n">
        <v>1</v>
      </c>
      <c r="G653" s="18" t="inlineStr">
        <is>
          <t>Rutscherauto in Schwarz mit Aufschrift „Tiguan“, orangem Lenker und VW-Felgen. Die Abdeckung in der Lenkradmitte fehlt.</t>
        </is>
      </c>
      <c r="H653" s="16" t="inlineStr">
        <is>
          <t>Spielzeug</t>
        </is>
      </c>
      <c r="I653" s="16" t="n"/>
      <c r="J653" s="16" t="inlineStr">
        <is>
          <t>C</t>
        </is>
      </c>
      <c r="K653" s="16" t="inlineStr">
        <is>
          <t>Stück</t>
        </is>
      </c>
      <c r="L653" s="19" t="n"/>
      <c r="M653" s="16" t="inlineStr">
        <is>
          <t>gebraucht</t>
        </is>
      </c>
      <c r="N653" s="17" t="n"/>
      <c r="O653" s="20">
        <f>F653-IF(N653="",0,N653)</f>
        <v/>
      </c>
      <c r="P653" s="19" t="inlineStr">
        <is>
          <t>ja</t>
        </is>
      </c>
      <c r="Q653" s="19" t="n"/>
      <c r="R653" s="21" t="n"/>
      <c r="S653" s="21" t="n">
        <v>15</v>
      </c>
      <c r="T653" s="19" t="inlineStr">
        <is>
          <t>Fix</t>
        </is>
      </c>
      <c r="U653" s="19" t="inlineStr">
        <is>
          <t>ok</t>
        </is>
      </c>
      <c r="V653" s="22">
        <f>O653*S653</f>
        <v/>
      </c>
      <c r="W653" s="16" t="inlineStr">
        <is>
          <t>nur Abholung</t>
        </is>
      </c>
      <c r="X653" s="16" t="inlineStr">
        <is>
          <t>F-793</t>
        </is>
      </c>
      <c r="Y653" s="19" t="inlineStr">
        <is>
          <t>ja</t>
        </is>
      </c>
      <c r="Z653" s="19" t="inlineStr">
        <is>
          <t>verfügbar</t>
        </is>
      </c>
      <c r="AA653" s="19" t="n"/>
      <c r="AB653" s="19" t="n"/>
      <c r="AC653" s="19" t="n"/>
      <c r="AD653" s="19" t="n"/>
      <c r="AE653" s="21" t="n"/>
      <c r="AF653" s="22">
        <f>IF(N653="","",N653*AE653)</f>
        <v/>
      </c>
      <c r="AG653" s="19" t="n"/>
      <c r="AH653" s="19" t="n"/>
      <c r="AI653" s="19" t="n"/>
      <c r="AJ653" s="19" t="n"/>
      <c r="AK653" s="19" t="n"/>
      <c r="AL653" s="19" t="n"/>
      <c r="AM653" s="18" t="inlineStr">
        <is>
          <t>1 Rutscherauto.</t>
        </is>
      </c>
      <c r="AN653" s="23" t="inlineStr">
        <is>
          <t>Neu aus Word/Fotos vom 19.10.2026. Preis geschätzt, am 19.10. bestätigt.</t>
        </is>
      </c>
    </row>
    <row r="654" ht="98.8" customHeight="1">
      <c r="A654" s="16" t="n"/>
      <c r="B654" s="16" t="inlineStr">
        <is>
          <t>NU01-53</t>
        </is>
      </c>
      <c r="C654" s="16" t="inlineStr">
        <is>
          <t>NU01</t>
        </is>
      </c>
      <c r="D654" s="16" t="inlineStr">
        <is>
          <t>Eingang und Elternlounge</t>
        </is>
      </c>
      <c r="E654" s="16" t="inlineStr">
        <is>
          <t>LED-Lichterkette Cluster 45 m</t>
        </is>
      </c>
      <c r="F654" s="17" t="n">
        <v>2</v>
      </c>
      <c r="G654" s="18" t="inlineStr">
        <is>
          <t>Lichterkette Luxuriance Lights mit 2000 LED (Cluster, warmweiß), ca. 45 m Gesamtlänge, Steuerung mit 8 Lichtfunktionen und Timer (6 Std. an, 18 Std. aus), für innen und außen. Funktioniert.</t>
        </is>
      </c>
      <c r="H654" s="16" t="inlineStr">
        <is>
          <t>Deko</t>
        </is>
      </c>
      <c r="I654" s="16" t="n"/>
      <c r="J654" s="16" t="inlineStr">
        <is>
          <t>C</t>
        </is>
      </c>
      <c r="K654" s="16" t="inlineStr">
        <is>
          <t>Stück</t>
        </is>
      </c>
      <c r="L654" s="19" t="n"/>
      <c r="M654" s="16" t="inlineStr">
        <is>
          <t>gut</t>
        </is>
      </c>
      <c r="N654" s="17" t="n"/>
      <c r="O654" s="20">
        <f>F654-IF(N654="",0,N654)</f>
        <v/>
      </c>
      <c r="P654" s="19" t="inlineStr">
        <is>
          <t>ja</t>
        </is>
      </c>
      <c r="Q654" s="19" t="n"/>
      <c r="R654" s="21" t="n"/>
      <c r="S654" s="21" t="n">
        <v>15</v>
      </c>
      <c r="T654" s="19" t="inlineStr">
        <is>
          <t>Fix</t>
        </is>
      </c>
      <c r="U654" s="19" t="inlineStr">
        <is>
          <t>ok</t>
        </is>
      </c>
      <c r="V654" s="22">
        <f>O654*S654</f>
        <v/>
      </c>
      <c r="W654" s="16" t="inlineStr">
        <is>
          <t>nur Abholung</t>
        </is>
      </c>
      <c r="X654" s="16" t="inlineStr">
        <is>
          <t>F-794</t>
        </is>
      </c>
      <c r="Y654" s="19" t="inlineStr">
        <is>
          <t>ja</t>
        </is>
      </c>
      <c r="Z654" s="19" t="inlineStr">
        <is>
          <t>verfügbar</t>
        </is>
      </c>
      <c r="AA654" s="19" t="inlineStr">
        <is>
          <t>Luxuriance</t>
        </is>
      </c>
      <c r="AB654" s="19" t="inlineStr">
        <is>
          <t>Weihnachten</t>
        </is>
      </c>
      <c r="AC654" s="19" t="n"/>
      <c r="AD654" s="19" t="n"/>
      <c r="AE654" s="21" t="n"/>
      <c r="AF654" s="22">
        <f>IF(N654="","",N654*AE654)</f>
        <v/>
      </c>
      <c r="AG654" s="19" t="n"/>
      <c r="AH654" s="19" t="n"/>
      <c r="AI654" s="19" t="n"/>
      <c r="AJ654" s="19" t="n"/>
      <c r="AK654" s="19" t="n"/>
      <c r="AL654" s="19" t="n"/>
      <c r="AM654" s="18" t="inlineStr">
        <is>
          <t>2 Lichterketten, Preis je Stück.</t>
        </is>
      </c>
      <c r="AN654" s="23" t="inlineStr">
        <is>
          <t>Neu aus Word/Fotos vom 19.10.2026. Preis geschätzt, am 19.10. bestätigt.</t>
        </is>
      </c>
    </row>
    <row r="655" ht="98.8" customHeight="1">
      <c r="A655" s="16" t="n"/>
      <c r="B655" s="16" t="inlineStr">
        <is>
          <t>NU01-54</t>
        </is>
      </c>
      <c r="C655" s="16" t="inlineStr">
        <is>
          <t>NU01</t>
        </is>
      </c>
      <c r="D655" s="16" t="inlineStr">
        <is>
          <t>Eingang und Elternlounge</t>
        </is>
      </c>
      <c r="E655" s="16" t="inlineStr">
        <is>
          <t>Lichterkette 50 Lampen</t>
        </is>
      </c>
      <c r="F655" s="17" t="n">
        <v>6</v>
      </c>
      <c r="G655" s="18" t="inlineStr">
        <is>
          <t>Lichterkette mit 50 klaren Lampen, nur für innen, im Originalkarton. Funktioniert.</t>
        </is>
      </c>
      <c r="H655" s="16" t="inlineStr">
        <is>
          <t>Deko</t>
        </is>
      </c>
      <c r="I655" s="16" t="n"/>
      <c r="J655" s="16" t="inlineStr">
        <is>
          <t>C</t>
        </is>
      </c>
      <c r="K655" s="16" t="inlineStr">
        <is>
          <t>Stück</t>
        </is>
      </c>
      <c r="L655" s="19" t="n"/>
      <c r="M655" s="16" t="inlineStr">
        <is>
          <t>gut</t>
        </is>
      </c>
      <c r="N655" s="17" t="n"/>
      <c r="O655" s="20">
        <f>F655-IF(N655="",0,N655)</f>
        <v/>
      </c>
      <c r="P655" s="19" t="inlineStr">
        <is>
          <t>ja</t>
        </is>
      </c>
      <c r="Q655" s="19" t="n"/>
      <c r="R655" s="21" t="n"/>
      <c r="S655" s="21" t="n">
        <v>1</v>
      </c>
      <c r="T655" s="19" t="inlineStr">
        <is>
          <t>Fix</t>
        </is>
      </c>
      <c r="U655" s="19" t="inlineStr">
        <is>
          <t>ok</t>
        </is>
      </c>
      <c r="V655" s="22">
        <f>O655*S655</f>
        <v/>
      </c>
      <c r="W655" s="16" t="inlineStr">
        <is>
          <t>nur Abholung</t>
        </is>
      </c>
      <c r="X655" s="16" t="inlineStr">
        <is>
          <t>F-797</t>
        </is>
      </c>
      <c r="Y655" s="19" t="inlineStr">
        <is>
          <t>ja</t>
        </is>
      </c>
      <c r="Z655" s="19" t="inlineStr">
        <is>
          <t>verfügbar</t>
        </is>
      </c>
      <c r="AA655" s="19" t="n"/>
      <c r="AB655" s="19" t="inlineStr">
        <is>
          <t>Weihnachten</t>
        </is>
      </c>
      <c r="AC655" s="19" t="n"/>
      <c r="AD655" s="19" t="n"/>
      <c r="AE655" s="21" t="n"/>
      <c r="AF655" s="22">
        <f>IF(N655="","",N655*AE655)</f>
        <v/>
      </c>
      <c r="AG655" s="19" t="n"/>
      <c r="AH655" s="19" t="n"/>
      <c r="AI655" s="19" t="n"/>
      <c r="AJ655" s="19" t="n"/>
      <c r="AK655" s="19" t="n"/>
      <c r="AL655" s="19" t="n"/>
      <c r="AM655" s="18" t="inlineStr">
        <is>
          <t>6 Lichterketten, Preis je Stück.</t>
        </is>
      </c>
      <c r="AN655" s="23" t="inlineStr">
        <is>
          <t>Neu aus Word/Fotos vom 19.10.2026. Preis geschätzt, am 19.10. bestätigt.</t>
        </is>
      </c>
    </row>
    <row r="656" ht="98.8" customHeight="1">
      <c r="A656" s="16" t="n"/>
      <c r="B656" s="16" t="inlineStr">
        <is>
          <t>NU01-55</t>
        </is>
      </c>
      <c r="C656" s="16" t="inlineStr">
        <is>
          <t>NU01</t>
        </is>
      </c>
      <c r="D656" s="16" t="inlineStr">
        <is>
          <t>Eingang und Elternlounge</t>
        </is>
      </c>
      <c r="E656" s="16" t="inlineStr">
        <is>
          <t>Künstlicher Weihnachtsbaum 180 cm</t>
        </is>
      </c>
      <c r="F656" s="17" t="n">
        <v>1</v>
      </c>
      <c r="G656" s="18" t="inlineStr">
        <is>
          <t>Künstlicher Weihnachtsbaum Livarno home „Basic“: Höhe ca. 180 cm, Durchmesser ca. 110 cm, 550 biegsame Zweige, 3 klappbare Teile, werkzeugloser Aufbau, nur für innen. Im Karton.</t>
        </is>
      </c>
      <c r="H656" s="16" t="inlineStr">
        <is>
          <t>Deko</t>
        </is>
      </c>
      <c r="I656" s="16" t="n"/>
      <c r="J656" s="16" t="inlineStr">
        <is>
          <t>C</t>
        </is>
      </c>
      <c r="K656" s="16" t="inlineStr">
        <is>
          <t>Stück</t>
        </is>
      </c>
      <c r="L656" s="19" t="n"/>
      <c r="M656" s="16" t="inlineStr">
        <is>
          <t>gut</t>
        </is>
      </c>
      <c r="N656" s="17" t="n"/>
      <c r="O656" s="20">
        <f>F656-IF(N656="",0,N656)</f>
        <v/>
      </c>
      <c r="P656" s="19" t="inlineStr">
        <is>
          <t>ja</t>
        </is>
      </c>
      <c r="Q656" s="19" t="n"/>
      <c r="R656" s="21" t="n"/>
      <c r="S656" s="21" t="n">
        <v>20</v>
      </c>
      <c r="T656" s="19" t="inlineStr">
        <is>
          <t>Fix</t>
        </is>
      </c>
      <c r="U656" s="19" t="inlineStr">
        <is>
          <t>ok</t>
        </is>
      </c>
      <c r="V656" s="22">
        <f>O656*S656</f>
        <v/>
      </c>
      <c r="W656" s="16" t="inlineStr">
        <is>
          <t>nur Abholung</t>
        </is>
      </c>
      <c r="X656" s="16" t="inlineStr">
        <is>
          <t>F-795</t>
        </is>
      </c>
      <c r="Y656" s="19" t="inlineStr">
        <is>
          <t>ja</t>
        </is>
      </c>
      <c r="Z656" s="19" t="inlineStr">
        <is>
          <t>verfügbar</t>
        </is>
      </c>
      <c r="AA656" s="19" t="inlineStr">
        <is>
          <t>Livarno home</t>
        </is>
      </c>
      <c r="AB656" s="19" t="inlineStr">
        <is>
          <t>Weihnachten</t>
        </is>
      </c>
      <c r="AC656" s="19" t="n"/>
      <c r="AD656" s="19" t="n"/>
      <c r="AE656" s="21" t="n"/>
      <c r="AF656" s="22">
        <f>IF(N656="","",N656*AE656)</f>
        <v/>
      </c>
      <c r="AG656" s="19" t="n"/>
      <c r="AH656" s="19" t="n"/>
      <c r="AI656" s="19" t="n"/>
      <c r="AJ656" s="19" t="n"/>
      <c r="AK656" s="19" t="n"/>
      <c r="AL656" s="19" t="n"/>
      <c r="AM656" s="18" t="inlineStr">
        <is>
          <t>1 Baum ohne Schmuck.</t>
        </is>
      </c>
      <c r="AN656" s="23" t="inlineStr">
        <is>
          <t>Neu aus Word/Fotos vom 19.10.2026. Preis geschätzt, am 19.10. bestätigt. Weitere Ansicht F-796 (Etikett).</t>
        </is>
      </c>
    </row>
    <row r="657" ht="98.8" customHeight="1">
      <c r="A657" s="16" t="n"/>
      <c r="B657" s="16" t="inlineStr">
        <is>
          <t>NU01-56</t>
        </is>
      </c>
      <c r="C657" s="16" t="inlineStr">
        <is>
          <t>NU01</t>
        </is>
      </c>
      <c r="D657" s="16" t="inlineStr">
        <is>
          <t>Eingang und Elternlounge</t>
        </is>
      </c>
      <c r="E657" s="16" t="inlineStr">
        <is>
          <t>Lichterkette 20 Lampen</t>
        </is>
      </c>
      <c r="F657" s="17" t="n">
        <v>4</v>
      </c>
      <c r="G657" s="18" t="inlineStr">
        <is>
          <t>Lichterkette mit 20 klaren Lampen, nur für innen, im Originalkarton. Funktioniert.</t>
        </is>
      </c>
      <c r="H657" s="16" t="inlineStr">
        <is>
          <t>Deko</t>
        </is>
      </c>
      <c r="I657" s="16" t="n"/>
      <c r="J657" s="16" t="inlineStr">
        <is>
          <t>C</t>
        </is>
      </c>
      <c r="K657" s="16" t="inlineStr">
        <is>
          <t>Stück</t>
        </is>
      </c>
      <c r="L657" s="19" t="n"/>
      <c r="M657" s="16" t="inlineStr">
        <is>
          <t>gut</t>
        </is>
      </c>
      <c r="N657" s="17" t="n"/>
      <c r="O657" s="20">
        <f>F657-IF(N657="",0,N657)</f>
        <v/>
      </c>
      <c r="P657" s="19" t="inlineStr">
        <is>
          <t>ja</t>
        </is>
      </c>
      <c r="Q657" s="19" t="n"/>
      <c r="R657" s="21" t="n"/>
      <c r="S657" s="21" t="n">
        <v>1</v>
      </c>
      <c r="T657" s="19" t="inlineStr">
        <is>
          <t>Fix</t>
        </is>
      </c>
      <c r="U657" s="19" t="inlineStr">
        <is>
          <t>ok</t>
        </is>
      </c>
      <c r="V657" s="22">
        <f>O657*S657</f>
        <v/>
      </c>
      <c r="W657" s="16" t="inlineStr">
        <is>
          <t>nur Abholung</t>
        </is>
      </c>
      <c r="X657" s="16" t="inlineStr">
        <is>
          <t>F-798</t>
        </is>
      </c>
      <c r="Y657" s="19" t="inlineStr">
        <is>
          <t>ja</t>
        </is>
      </c>
      <c r="Z657" s="19" t="inlineStr">
        <is>
          <t>verfügbar</t>
        </is>
      </c>
      <c r="AA657" s="19" t="n"/>
      <c r="AB657" s="19" t="inlineStr">
        <is>
          <t>Weihnachten</t>
        </is>
      </c>
      <c r="AC657" s="19" t="n"/>
      <c r="AD657" s="19" t="n"/>
      <c r="AE657" s="21" t="n"/>
      <c r="AF657" s="22">
        <f>IF(N657="","",N657*AE657)</f>
        <v/>
      </c>
      <c r="AG657" s="19" t="n"/>
      <c r="AH657" s="19" t="n"/>
      <c r="AI657" s="19" t="n"/>
      <c r="AJ657" s="19" t="n"/>
      <c r="AK657" s="19" t="n"/>
      <c r="AL657" s="19" t="n"/>
      <c r="AM657" s="18" t="inlineStr">
        <is>
          <t>4 Lichterketten, Preis je Stück.</t>
        </is>
      </c>
      <c r="AN657" s="23" t="inlineStr">
        <is>
          <t>Neu aus Word/Fotos vom 19.10.2026. Preis geschätzt, am 19.10. bestätigt.</t>
        </is>
      </c>
    </row>
    <row r="658" ht="98.8" customHeight="1">
      <c r="A658" s="16" t="n"/>
      <c r="B658" s="16" t="inlineStr">
        <is>
          <t>NU05-09</t>
        </is>
      </c>
      <c r="C658" s="16" t="inlineStr">
        <is>
          <t>NU05</t>
        </is>
      </c>
      <c r="D658" s="16" t="inlineStr">
        <is>
          <t>Treppenaufgang</t>
        </is>
      </c>
      <c r="E658" s="16" t="inlineStr">
        <is>
          <t>Deko-Objekt Metall, Strahlenscheibe</t>
        </is>
      </c>
      <c r="F658" s="17" t="n">
        <v>1</v>
      </c>
      <c r="G658" s="18" t="inlineStr">
        <is>
          <t>Dekoobjekt aus schwarzem Metall: Drahtscheibe mit Strahlen und Mittelscheibe auf Stab und Standfuß. Höhe ca. 55 cm, Durchmesser 35 cm.</t>
        </is>
      </c>
      <c r="H658" s="16" t="inlineStr">
        <is>
          <t>Deko</t>
        </is>
      </c>
      <c r="I658" s="16" t="n"/>
      <c r="J658" s="16" t="inlineStr">
        <is>
          <t>C</t>
        </is>
      </c>
      <c r="K658" s="16" t="inlineStr">
        <is>
          <t>Stück</t>
        </is>
      </c>
      <c r="L658" s="19" t="n"/>
      <c r="M658" s="16" t="inlineStr">
        <is>
          <t>gut</t>
        </is>
      </c>
      <c r="N658" s="17" t="n"/>
      <c r="O658" s="20">
        <f>F658-IF(N658="",0,N658)</f>
        <v/>
      </c>
      <c r="P658" s="19" t="inlineStr">
        <is>
          <t>ja</t>
        </is>
      </c>
      <c r="Q658" s="19" t="n"/>
      <c r="R658" s="21" t="n"/>
      <c r="S658" s="21" t="n">
        <v>15</v>
      </c>
      <c r="T658" s="19" t="inlineStr">
        <is>
          <t>Fix</t>
        </is>
      </c>
      <c r="U658" s="19" t="inlineStr">
        <is>
          <t>ok</t>
        </is>
      </c>
      <c r="V658" s="22">
        <f>O658*S658</f>
        <v/>
      </c>
      <c r="W658" s="16" t="inlineStr">
        <is>
          <t>nur Abholung</t>
        </is>
      </c>
      <c r="X658" s="16" t="inlineStr">
        <is>
          <t>F-785</t>
        </is>
      </c>
      <c r="Y658" s="19" t="inlineStr">
        <is>
          <t>ja</t>
        </is>
      </c>
      <c r="Z658" s="19" t="inlineStr">
        <is>
          <t>verfügbar</t>
        </is>
      </c>
      <c r="AA658" s="19" t="n"/>
      <c r="AB658" s="19" t="n"/>
      <c r="AC658" s="19" t="n"/>
      <c r="AD658" s="19" t="n"/>
      <c r="AE658" s="21" t="n"/>
      <c r="AF658" s="22">
        <f>IF(N658="","",N658*AE658)</f>
        <v/>
      </c>
      <c r="AG658" s="19" t="n"/>
      <c r="AH658" s="19" t="n"/>
      <c r="AI658" s="19" t="n"/>
      <c r="AJ658" s="19" t="n"/>
      <c r="AK658" s="19" t="n"/>
      <c r="AL658" s="19" t="n"/>
      <c r="AM658" s="18" t="inlineStr">
        <is>
          <t>1 Stück.</t>
        </is>
      </c>
      <c r="AN658" s="23" t="inlineStr">
        <is>
          <t>Neu aus Word/Fotos vom 19.10.2026. Preis geschätzt, am 19.10. bestätigt.</t>
        </is>
      </c>
    </row>
    <row r="659" ht="98.8" customHeight="1">
      <c r="A659" s="16" t="n"/>
      <c r="B659" s="16" t="inlineStr">
        <is>
          <t>NU05-10</t>
        </is>
      </c>
      <c r="C659" s="16" t="inlineStr">
        <is>
          <t>NU05</t>
        </is>
      </c>
      <c r="D659" s="16" t="inlineStr">
        <is>
          <t>Treppenaufgang</t>
        </is>
      </c>
      <c r="E659" s="16" t="inlineStr">
        <is>
          <t>IKEA Tabletts schwarz</t>
        </is>
      </c>
      <c r="F659" s="17" t="n">
        <v>6</v>
      </c>
      <c r="G659" s="18" t="inlineStr">
        <is>
          <t>Tabletts aus Kunststoff in Schwarz, 26x35 cm.</t>
        </is>
      </c>
      <c r="H659" s="16" t="inlineStr">
        <is>
          <t>Sonstiges</t>
        </is>
      </c>
      <c r="I659" s="16" t="n"/>
      <c r="J659" s="16" t="inlineStr">
        <is>
          <t>C</t>
        </is>
      </c>
      <c r="K659" s="16" t="inlineStr">
        <is>
          <t>Stück</t>
        </is>
      </c>
      <c r="L659" s="19" t="n"/>
      <c r="M659" s="16" t="inlineStr">
        <is>
          <t>gut</t>
        </is>
      </c>
      <c r="N659" s="17" t="n"/>
      <c r="O659" s="20">
        <f>F659-IF(N659="",0,N659)</f>
        <v/>
      </c>
      <c r="P659" s="19" t="inlineStr">
        <is>
          <t>ja</t>
        </is>
      </c>
      <c r="Q659" s="19" t="n"/>
      <c r="R659" s="21" t="n"/>
      <c r="S659" s="21" t="n">
        <v>2</v>
      </c>
      <c r="T659" s="19" t="inlineStr">
        <is>
          <t>Fix</t>
        </is>
      </c>
      <c r="U659" s="19" t="inlineStr">
        <is>
          <t>ok</t>
        </is>
      </c>
      <c r="V659" s="22">
        <f>O659*S659</f>
        <v/>
      </c>
      <c r="W659" s="16" t="inlineStr">
        <is>
          <t>nur Abholung</t>
        </is>
      </c>
      <c r="X659" s="16" t="inlineStr">
        <is>
          <t>F-799</t>
        </is>
      </c>
      <c r="Y659" s="19" t="inlineStr">
        <is>
          <t>ja</t>
        </is>
      </c>
      <c r="Z659" s="19" t="inlineStr">
        <is>
          <t>verfügbar</t>
        </is>
      </c>
      <c r="AA659" s="19" t="inlineStr">
        <is>
          <t>IKEA</t>
        </is>
      </c>
      <c r="AB659" s="19" t="n"/>
      <c r="AC659" s="19" t="n"/>
      <c r="AD659" s="19" t="n"/>
      <c r="AE659" s="21" t="n"/>
      <c r="AF659" s="22">
        <f>IF(N659="","",N659*AE659)</f>
        <v/>
      </c>
      <c r="AG659" s="19" t="n"/>
      <c r="AH659" s="19" t="n"/>
      <c r="AI659" s="19" t="n"/>
      <c r="AJ659" s="19" t="n"/>
      <c r="AK659" s="19" t="n"/>
      <c r="AL659" s="19" t="n"/>
      <c r="AM659" s="18" t="inlineStr">
        <is>
          <t>6 Tabletts, Preis je Stück.</t>
        </is>
      </c>
      <c r="AN659" s="23" t="inlineStr">
        <is>
          <t>Neu aus Word/Fotos vom 19.10.2026. Preis geschätzt, am 19.10. bestätigt.</t>
        </is>
      </c>
    </row>
    <row r="660" ht="98.8" customHeight="1">
      <c r="A660" s="16" t="n"/>
      <c r="B660" s="16" t="inlineStr">
        <is>
          <t>NU05-11</t>
        </is>
      </c>
      <c r="C660" s="16" t="inlineStr">
        <is>
          <t>NU05</t>
        </is>
      </c>
      <c r="D660" s="16" t="inlineStr">
        <is>
          <t>Treppenaufgang</t>
        </is>
      </c>
      <c r="E660" s="16" t="inlineStr">
        <is>
          <t>IKEA Indira Tagesdecke grün</t>
        </is>
      </c>
      <c r="F660" s="17" t="n">
        <v>1</v>
      </c>
      <c r="G660" s="18" t="inlineStr">
        <is>
          <t>Tagesdecke IKEA Indira aus Baumwolle in Grün mit Waffelstruktur, 250x150 cm.</t>
        </is>
      </c>
      <c r="H660" s="16" t="inlineStr">
        <is>
          <t>Textilien</t>
        </is>
      </c>
      <c r="I660" s="16" t="n"/>
      <c r="J660" s="16" t="inlineStr">
        <is>
          <t>C</t>
        </is>
      </c>
      <c r="K660" s="16" t="inlineStr">
        <is>
          <t>Stück</t>
        </is>
      </c>
      <c r="L660" s="19" t="n"/>
      <c r="M660" s="16" t="inlineStr">
        <is>
          <t>gut</t>
        </is>
      </c>
      <c r="N660" s="17" t="n"/>
      <c r="O660" s="20">
        <f>F660-IF(N660="",0,N660)</f>
        <v/>
      </c>
      <c r="P660" s="19" t="inlineStr">
        <is>
          <t>ja</t>
        </is>
      </c>
      <c r="Q660" s="19" t="n"/>
      <c r="R660" s="21" t="n"/>
      <c r="S660" s="21" t="n">
        <v>8</v>
      </c>
      <c r="T660" s="19" t="inlineStr">
        <is>
          <t>Fix</t>
        </is>
      </c>
      <c r="U660" s="19" t="inlineStr">
        <is>
          <t>ok</t>
        </is>
      </c>
      <c r="V660" s="22">
        <f>O660*S660</f>
        <v/>
      </c>
      <c r="W660" s="16" t="inlineStr">
        <is>
          <t>nur Abholung</t>
        </is>
      </c>
      <c r="X660" s="16" t="inlineStr">
        <is>
          <t>F-800</t>
        </is>
      </c>
      <c r="Y660" s="19" t="inlineStr">
        <is>
          <t>ja</t>
        </is>
      </c>
      <c r="Z660" s="19" t="inlineStr">
        <is>
          <t>verfügbar</t>
        </is>
      </c>
      <c r="AA660" s="19" t="inlineStr">
        <is>
          <t>IKEA</t>
        </is>
      </c>
      <c r="AB660" s="19" t="n"/>
      <c r="AC660" s="19" t="n"/>
      <c r="AD660" s="19" t="n"/>
      <c r="AE660" s="21" t="n"/>
      <c r="AF660" s="22">
        <f>IF(N660="","",N660*AE660)</f>
        <v/>
      </c>
      <c r="AG660" s="19" t="n"/>
      <c r="AH660" s="19" t="n"/>
      <c r="AI660" s="19" t="n"/>
      <c r="AJ660" s="19" t="n"/>
      <c r="AK660" s="19" t="n"/>
      <c r="AL660" s="19" t="n"/>
      <c r="AM660" s="18" t="inlineStr">
        <is>
          <t>1 Tagesdecke.</t>
        </is>
      </c>
      <c r="AN660" s="23" t="inlineStr">
        <is>
          <t>Neu aus Word/Fotos vom 19.10.2026. Preis geschätzt, am 19.10. bestätigt.</t>
        </is>
      </c>
    </row>
    <row r="661" ht="98.8" customHeight="1">
      <c r="A661" s="16" t="n"/>
      <c r="B661" s="16" t="inlineStr">
        <is>
          <t>NU05-12</t>
        </is>
      </c>
      <c r="C661" s="16" t="inlineStr">
        <is>
          <t>NU05</t>
        </is>
      </c>
      <c r="D661" s="16" t="inlineStr">
        <is>
          <t>Treppenaufgang</t>
        </is>
      </c>
      <c r="E661" s="16" t="inlineStr">
        <is>
          <t>IKEA Lokabrunn Bild ABC</t>
        </is>
      </c>
      <c r="F661" s="17" t="n">
        <v>1</v>
      </c>
      <c r="G661" s="18" t="inlineStr">
        <is>
          <t>Bild IKEA Lokabrunn: Alphabet in Weiß auf Holz, 70x50 cm.</t>
        </is>
      </c>
      <c r="H661" s="16" t="inlineStr">
        <is>
          <t>Deko</t>
        </is>
      </c>
      <c r="I661" s="16" t="n"/>
      <c r="J661" s="16" t="inlineStr">
        <is>
          <t>C</t>
        </is>
      </c>
      <c r="K661" s="16" t="inlineStr">
        <is>
          <t>Stück</t>
        </is>
      </c>
      <c r="L661" s="19" t="n"/>
      <c r="M661" s="16" t="inlineStr">
        <is>
          <t>gut</t>
        </is>
      </c>
      <c r="N661" s="17" t="n"/>
      <c r="O661" s="20">
        <f>F661-IF(N661="",0,N661)</f>
        <v/>
      </c>
      <c r="P661" s="19" t="inlineStr">
        <is>
          <t>ja</t>
        </is>
      </c>
      <c r="Q661" s="19" t="n"/>
      <c r="R661" s="21" t="n"/>
      <c r="S661" s="21" t="n">
        <v>10</v>
      </c>
      <c r="T661" s="19" t="inlineStr">
        <is>
          <t>Fix</t>
        </is>
      </c>
      <c r="U661" s="19" t="inlineStr">
        <is>
          <t>ok</t>
        </is>
      </c>
      <c r="V661" s="22">
        <f>O661*S661</f>
        <v/>
      </c>
      <c r="W661" s="16" t="inlineStr">
        <is>
          <t>nur Abholung</t>
        </is>
      </c>
      <c r="X661" s="16" t="inlineStr">
        <is>
          <t>F-801</t>
        </is>
      </c>
      <c r="Y661" s="19" t="inlineStr">
        <is>
          <t>ja</t>
        </is>
      </c>
      <c r="Z661" s="19" t="inlineStr">
        <is>
          <t>verfügbar</t>
        </is>
      </c>
      <c r="AA661" s="19" t="inlineStr">
        <is>
          <t>IKEA</t>
        </is>
      </c>
      <c r="AB661" s="19" t="n"/>
      <c r="AC661" s="19" t="n"/>
      <c r="AD661" s="19" t="n"/>
      <c r="AE661" s="21" t="n"/>
      <c r="AF661" s="22">
        <f>IF(N661="","",N661*AE661)</f>
        <v/>
      </c>
      <c r="AG661" s="19" t="n"/>
      <c r="AH661" s="19" t="n"/>
      <c r="AI661" s="19" t="n"/>
      <c r="AJ661" s="19" t="n"/>
      <c r="AK661" s="19" t="n"/>
      <c r="AL661" s="19" t="n"/>
      <c r="AM661" s="18" t="inlineStr">
        <is>
          <t>1 Bild.</t>
        </is>
      </c>
      <c r="AN661" s="23" t="inlineStr">
        <is>
          <t>Neu aus Word/Fotos vom 19.10.2026. Preis geschätzt, am 19.10. bestätigt.</t>
        </is>
      </c>
    </row>
    <row r="662" ht="98.8" customHeight="1">
      <c r="A662" s="16" t="n"/>
      <c r="B662" s="16" t="inlineStr">
        <is>
          <t>NU05-13</t>
        </is>
      </c>
      <c r="C662" s="16" t="inlineStr">
        <is>
          <t>NU05</t>
        </is>
      </c>
      <c r="D662" s="16" t="inlineStr">
        <is>
          <t>Treppenaufgang</t>
        </is>
      </c>
      <c r="E662" s="16" t="inlineStr">
        <is>
          <t>ABC-Bild im schwarzen Rahmen</t>
        </is>
      </c>
      <c r="F662" s="17" t="n">
        <v>1</v>
      </c>
      <c r="G662" s="18" t="inlineStr">
        <is>
          <t>Selbst gestaltetes ABC-Bild mit schwarzen Buchstaben auf Weiß, mit Passepartout in schwarzem Rahmen, Rahmen 42x52 cm.</t>
        </is>
      </c>
      <c r="H662" s="16" t="inlineStr">
        <is>
          <t>Deko</t>
        </is>
      </c>
      <c r="I662" s="16" t="n"/>
      <c r="J662" s="16" t="inlineStr">
        <is>
          <t>C</t>
        </is>
      </c>
      <c r="K662" s="16" t="inlineStr">
        <is>
          <t>Stück</t>
        </is>
      </c>
      <c r="L662" s="19" t="n"/>
      <c r="M662" s="16" t="inlineStr">
        <is>
          <t>gut</t>
        </is>
      </c>
      <c r="N662" s="17" t="n"/>
      <c r="O662" s="20">
        <f>F662-IF(N662="",0,N662)</f>
        <v/>
      </c>
      <c r="P662" s="19" t="inlineStr">
        <is>
          <t>ja</t>
        </is>
      </c>
      <c r="Q662" s="19" t="n"/>
      <c r="R662" s="21" t="n"/>
      <c r="S662" s="21" t="n">
        <v>5</v>
      </c>
      <c r="T662" s="19" t="inlineStr">
        <is>
          <t>Fix</t>
        </is>
      </c>
      <c r="U662" s="19" t="inlineStr">
        <is>
          <t>ok</t>
        </is>
      </c>
      <c r="V662" s="22">
        <f>O662*S662</f>
        <v/>
      </c>
      <c r="W662" s="16" t="inlineStr">
        <is>
          <t>nur Abholung</t>
        </is>
      </c>
      <c r="X662" s="16" t="inlineStr">
        <is>
          <t>F-802</t>
        </is>
      </c>
      <c r="Y662" s="19" t="inlineStr">
        <is>
          <t>ja</t>
        </is>
      </c>
      <c r="Z662" s="19" t="inlineStr">
        <is>
          <t>verfügbar</t>
        </is>
      </c>
      <c r="AA662" s="19" t="n"/>
      <c r="AB662" s="19" t="n"/>
      <c r="AC662" s="19" t="n"/>
      <c r="AD662" s="19" t="n"/>
      <c r="AE662" s="21" t="n"/>
      <c r="AF662" s="22">
        <f>IF(N662="","",N662*AE662)</f>
        <v/>
      </c>
      <c r="AG662" s="19" t="n"/>
      <c r="AH662" s="19" t="n"/>
      <c r="AI662" s="19" t="n"/>
      <c r="AJ662" s="19" t="n"/>
      <c r="AK662" s="19" t="n"/>
      <c r="AL662" s="19" t="n"/>
      <c r="AM662" s="18" t="inlineStr">
        <is>
          <t>1 Bild.</t>
        </is>
      </c>
      <c r="AN662" s="23" t="inlineStr">
        <is>
          <t>Neu aus Word/Fotos vom 19.10.2026. Preis geschätzt, am 19.10. bestätigt.</t>
        </is>
      </c>
    </row>
    <row r="663" ht="98.8" customHeight="1">
      <c r="A663" s="16" t="n"/>
      <c r="B663" s="16" t="inlineStr">
        <is>
          <t>NU05-14</t>
        </is>
      </c>
      <c r="C663" s="16" t="inlineStr">
        <is>
          <t>NU05</t>
        </is>
      </c>
      <c r="D663" s="16" t="inlineStr">
        <is>
          <t>Treppenaufgang</t>
        </is>
      </c>
      <c r="E663" s="16" t="inlineStr">
        <is>
          <t>IKEA Knoppäng Bilderrahmen schwarz</t>
        </is>
      </c>
      <c r="F663" s="17" t="n">
        <v>25</v>
      </c>
      <c r="G663" s="18" t="inlineStr">
        <is>
          <t>Bilderrahmen IKEA Knoppäng in Schwarz für 13x18 cm, mit Passepartout für 10x15 cm.</t>
        </is>
      </c>
      <c r="H663" s="16" t="inlineStr">
        <is>
          <t>Deko</t>
        </is>
      </c>
      <c r="I663" s="16" t="n"/>
      <c r="J663" s="16" t="inlineStr">
        <is>
          <t>C</t>
        </is>
      </c>
      <c r="K663" s="16" t="inlineStr">
        <is>
          <t>Stück</t>
        </is>
      </c>
      <c r="L663" s="19" t="n"/>
      <c r="M663" s="16" t="inlineStr">
        <is>
          <t>gut</t>
        </is>
      </c>
      <c r="N663" s="17" t="n"/>
      <c r="O663" s="20">
        <f>F663-IF(N663="",0,N663)</f>
        <v/>
      </c>
      <c r="P663" s="19" t="inlineStr">
        <is>
          <t>ja</t>
        </is>
      </c>
      <c r="Q663" s="19" t="n"/>
      <c r="R663" s="21" t="n"/>
      <c r="S663" s="21" t="n">
        <v>1.5</v>
      </c>
      <c r="T663" s="19" t="inlineStr">
        <is>
          <t>Fix</t>
        </is>
      </c>
      <c r="U663" s="19" t="inlineStr">
        <is>
          <t>ok</t>
        </is>
      </c>
      <c r="V663" s="22">
        <f>O663*S663</f>
        <v/>
      </c>
      <c r="W663" s="16" t="inlineStr">
        <is>
          <t>nur Abholung</t>
        </is>
      </c>
      <c r="X663" s="16" t="inlineStr">
        <is>
          <t>F-803</t>
        </is>
      </c>
      <c r="Y663" s="19" t="inlineStr">
        <is>
          <t>ja</t>
        </is>
      </c>
      <c r="Z663" s="19" t="inlineStr">
        <is>
          <t>verfügbar</t>
        </is>
      </c>
      <c r="AA663" s="19" t="inlineStr">
        <is>
          <t>IKEA</t>
        </is>
      </c>
      <c r="AB663" s="19" t="n"/>
      <c r="AC663" s="19" t="n"/>
      <c r="AD663" s="19" t="n"/>
      <c r="AE663" s="21" t="n"/>
      <c r="AF663" s="22">
        <f>IF(N663="","",N663*AE663)</f>
        <v/>
      </c>
      <c r="AG663" s="19" t="n"/>
      <c r="AH663" s="19" t="n"/>
      <c r="AI663" s="19" t="n"/>
      <c r="AJ663" s="19" t="n"/>
      <c r="AK663" s="19" t="n"/>
      <c r="AL663" s="19" t="n"/>
      <c r="AM663" s="18" t="inlineStr">
        <is>
          <t>25 Rahmen, Preis je Stück.</t>
        </is>
      </c>
      <c r="AN663" s="23" t="inlineStr">
        <is>
          <t>Neu aus Word/Fotos vom 19.10.2026. Preis geschätzt, am 19.10. bestätigt.</t>
        </is>
      </c>
    </row>
    <row r="664" ht="98.8" customHeight="1">
      <c r="A664" s="16" t="n"/>
      <c r="B664" s="16" t="inlineStr">
        <is>
          <t>NU05-15</t>
        </is>
      </c>
      <c r="C664" s="16" t="inlineStr">
        <is>
          <t>NU05</t>
        </is>
      </c>
      <c r="D664" s="16" t="inlineStr">
        <is>
          <t>Treppenaufgang</t>
        </is>
      </c>
      <c r="E664" s="16" t="inlineStr">
        <is>
          <t>IKEA Marietorp Bilderrahmen schwarz</t>
        </is>
      </c>
      <c r="F664" s="17" t="n">
        <v>10</v>
      </c>
      <c r="G664" s="18" t="inlineStr">
        <is>
          <t>Bilderrahmen IKEA Marietorp in Schwarz für 13x18 cm, mit Passepartout für 10x15 cm.</t>
        </is>
      </c>
      <c r="H664" s="16" t="inlineStr">
        <is>
          <t>Deko</t>
        </is>
      </c>
      <c r="I664" s="16" t="n"/>
      <c r="J664" s="16" t="inlineStr">
        <is>
          <t>C</t>
        </is>
      </c>
      <c r="K664" s="16" t="inlineStr">
        <is>
          <t>Stück</t>
        </is>
      </c>
      <c r="L664" s="19" t="n"/>
      <c r="M664" s="16" t="inlineStr">
        <is>
          <t>gut</t>
        </is>
      </c>
      <c r="N664" s="17" t="n"/>
      <c r="O664" s="20">
        <f>F664-IF(N664="",0,N664)</f>
        <v/>
      </c>
      <c r="P664" s="19" t="inlineStr">
        <is>
          <t>ja</t>
        </is>
      </c>
      <c r="Q664" s="19" t="n"/>
      <c r="R664" s="21" t="n"/>
      <c r="S664" s="21" t="n">
        <v>1.5</v>
      </c>
      <c r="T664" s="19" t="inlineStr">
        <is>
          <t>Fix</t>
        </is>
      </c>
      <c r="U664" s="19" t="inlineStr">
        <is>
          <t>ok</t>
        </is>
      </c>
      <c r="V664" s="22">
        <f>O664*S664</f>
        <v/>
      </c>
      <c r="W664" s="16" t="inlineStr">
        <is>
          <t>nur Abholung</t>
        </is>
      </c>
      <c r="X664" s="16" t="inlineStr">
        <is>
          <t>F-804</t>
        </is>
      </c>
      <c r="Y664" s="19" t="inlineStr">
        <is>
          <t>ja</t>
        </is>
      </c>
      <c r="Z664" s="19" t="inlineStr">
        <is>
          <t>verfügbar</t>
        </is>
      </c>
      <c r="AA664" s="19" t="inlineStr">
        <is>
          <t>IKEA</t>
        </is>
      </c>
      <c r="AB664" s="19" t="n"/>
      <c r="AC664" s="19" t="n"/>
      <c r="AD664" s="19" t="n"/>
      <c r="AE664" s="21" t="n"/>
      <c r="AF664" s="22">
        <f>IF(N664="","",N664*AE664)</f>
        <v/>
      </c>
      <c r="AG664" s="19" t="n"/>
      <c r="AH664" s="19" t="n"/>
      <c r="AI664" s="19" t="n"/>
      <c r="AJ664" s="19" t="n"/>
      <c r="AK664" s="19" t="n"/>
      <c r="AL664" s="19" t="n"/>
      <c r="AM664" s="18" t="inlineStr">
        <is>
          <t>10 Rahmen, Preis je Stück.</t>
        </is>
      </c>
      <c r="AN664" s="23" t="inlineStr">
        <is>
          <t>Neu aus Word/Fotos vom 19.10.2026. Preis geschätzt, am 19.10. bestätigt.</t>
        </is>
      </c>
    </row>
    <row r="665" ht="98.8" customHeight="1">
      <c r="A665" s="16" t="n"/>
      <c r="B665" s="16" t="inlineStr">
        <is>
          <t>NU05-16</t>
        </is>
      </c>
      <c r="C665" s="16" t="inlineStr">
        <is>
          <t>NU05</t>
        </is>
      </c>
      <c r="D665" s="16" t="inlineStr">
        <is>
          <t>Treppenaufgang</t>
        </is>
      </c>
      <c r="E665" s="16" t="inlineStr">
        <is>
          <t>IKEA Fiskbo Bilderrahmen schwarz, 4er-Set</t>
        </is>
      </c>
      <c r="F665" s="17" t="n">
        <v>1</v>
      </c>
      <c r="G665" s="18" t="inlineStr">
        <is>
          <t>Bilderrahmen IKEA Fiskbo in Schwarz: 2x 13x18 cm und 2x 9x13 cm.</t>
        </is>
      </c>
      <c r="H665" s="16" t="inlineStr">
        <is>
          <t>Deko</t>
        </is>
      </c>
      <c r="I665" s="16" t="n"/>
      <c r="J665" s="16" t="inlineStr">
        <is>
          <t>C</t>
        </is>
      </c>
      <c r="K665" s="16" t="inlineStr">
        <is>
          <t>Set</t>
        </is>
      </c>
      <c r="L665" s="19" t="n"/>
      <c r="M665" s="16" t="inlineStr">
        <is>
          <t>gut</t>
        </is>
      </c>
      <c r="N665" s="17" t="n"/>
      <c r="O665" s="20">
        <f>F665-IF(N665="",0,N665)</f>
        <v/>
      </c>
      <c r="P665" s="19" t="inlineStr">
        <is>
          <t>ja</t>
        </is>
      </c>
      <c r="Q665" s="19" t="n"/>
      <c r="R665" s="21" t="n"/>
      <c r="S665" s="21" t="n">
        <v>4</v>
      </c>
      <c r="T665" s="19" t="inlineStr">
        <is>
          <t>Fix</t>
        </is>
      </c>
      <c r="U665" s="19" t="inlineStr">
        <is>
          <t>ok</t>
        </is>
      </c>
      <c r="V665" s="22">
        <f>O665*S665</f>
        <v/>
      </c>
      <c r="W665" s="16" t="inlineStr">
        <is>
          <t>nur Abholung</t>
        </is>
      </c>
      <c r="X665" s="16" t="inlineStr">
        <is>
          <t>F-805</t>
        </is>
      </c>
      <c r="Y665" s="19" t="inlineStr">
        <is>
          <t>ja</t>
        </is>
      </c>
      <c r="Z665" s="19" t="inlineStr">
        <is>
          <t>verfügbar</t>
        </is>
      </c>
      <c r="AA665" s="19" t="inlineStr">
        <is>
          <t>IKEA</t>
        </is>
      </c>
      <c r="AB665" s="19" t="n"/>
      <c r="AC665" s="19" t="n"/>
      <c r="AD665" s="19" t="n"/>
      <c r="AE665" s="21" t="n"/>
      <c r="AF665" s="22">
        <f>IF(N665="","",N665*AE665)</f>
        <v/>
      </c>
      <c r="AG665" s="19" t="n"/>
      <c r="AH665" s="19" t="n"/>
      <c r="AI665" s="19" t="n"/>
      <c r="AJ665" s="19" t="n"/>
      <c r="AK665" s="19" t="n"/>
      <c r="AL665" s="19" t="n"/>
      <c r="AM665" s="18" t="inlineStr">
        <is>
          <t>Nur als Set (4 Rahmen). Das Foto zeigt 2 davon.</t>
        </is>
      </c>
      <c r="AN665" s="23" t="inlineStr">
        <is>
          <t>Neu aus Word/Fotos vom 19.10.2026. Preis geschätzt, am 19.10. bestätigt.</t>
        </is>
      </c>
    </row>
    <row r="666" ht="98.8" customHeight="1">
      <c r="A666" s="16" t="n"/>
      <c r="B666" s="16" t="inlineStr">
        <is>
          <t>NU05-17</t>
        </is>
      </c>
      <c r="C666" s="16" t="inlineStr">
        <is>
          <t>NU05</t>
        </is>
      </c>
      <c r="D666" s="16" t="inlineStr">
        <is>
          <t>Treppenaufgang</t>
        </is>
      </c>
      <c r="E666" s="16" t="inlineStr">
        <is>
          <t>IKEA Bilderrahmen weiß, 2er-Set</t>
        </is>
      </c>
      <c r="F666" s="17" t="n">
        <v>1</v>
      </c>
      <c r="G666" s="18" t="inlineStr">
        <is>
          <t>Bilderrahmen in Weiß: IKEA Nyttja 10x15 cm und IKEA Fiskbo 9x13 cm.</t>
        </is>
      </c>
      <c r="H666" s="16" t="inlineStr">
        <is>
          <t>Deko</t>
        </is>
      </c>
      <c r="I666" s="16" t="n"/>
      <c r="J666" s="16" t="inlineStr">
        <is>
          <t>C</t>
        </is>
      </c>
      <c r="K666" s="16" t="inlineStr">
        <is>
          <t>Set</t>
        </is>
      </c>
      <c r="L666" s="19" t="n"/>
      <c r="M666" s="16" t="inlineStr">
        <is>
          <t>gut</t>
        </is>
      </c>
      <c r="N666" s="17" t="n"/>
      <c r="O666" s="20">
        <f>F666-IF(N666="",0,N666)</f>
        <v/>
      </c>
      <c r="P666" s="19" t="inlineStr">
        <is>
          <t>ja</t>
        </is>
      </c>
      <c r="Q666" s="19" t="n"/>
      <c r="R666" s="21" t="n"/>
      <c r="S666" s="21" t="n">
        <v>2</v>
      </c>
      <c r="T666" s="19" t="inlineStr">
        <is>
          <t>Fix</t>
        </is>
      </c>
      <c r="U666" s="19" t="inlineStr">
        <is>
          <t>ok</t>
        </is>
      </c>
      <c r="V666" s="22">
        <f>O666*S666</f>
        <v/>
      </c>
      <c r="W666" s="16" t="inlineStr">
        <is>
          <t>nur Abholung</t>
        </is>
      </c>
      <c r="X666" s="16" t="inlineStr">
        <is>
          <t>F-806</t>
        </is>
      </c>
      <c r="Y666" s="19" t="inlineStr">
        <is>
          <t>ja</t>
        </is>
      </c>
      <c r="Z666" s="19" t="inlineStr">
        <is>
          <t>verfügbar</t>
        </is>
      </c>
      <c r="AA666" s="19" t="inlineStr">
        <is>
          <t>IKEA</t>
        </is>
      </c>
      <c r="AB666" s="19" t="n"/>
      <c r="AC666" s="19" t="n"/>
      <c r="AD666" s="19" t="n"/>
      <c r="AE666" s="21" t="n"/>
      <c r="AF666" s="22">
        <f>IF(N666="","",N666*AE666)</f>
        <v/>
      </c>
      <c r="AG666" s="19" t="n"/>
      <c r="AH666" s="19" t="n"/>
      <c r="AI666" s="19" t="n"/>
      <c r="AJ666" s="19" t="n"/>
      <c r="AK666" s="19" t="n"/>
      <c r="AL666" s="19" t="n"/>
      <c r="AM666" s="18" t="inlineStr">
        <is>
          <t>Nur als Set (2 Rahmen).</t>
        </is>
      </c>
      <c r="AN666" s="23" t="inlineStr">
        <is>
          <t>Neu aus Word/Fotos vom 19.10.2026. Preis geschätzt, am 19.10. bestätigt.</t>
        </is>
      </c>
    </row>
    <row r="667" ht="98.8" customHeight="1">
      <c r="A667" s="16" t="n"/>
      <c r="B667" s="16" t="inlineStr">
        <is>
          <t>NU05-18</t>
        </is>
      </c>
      <c r="C667" s="16" t="inlineStr">
        <is>
          <t>NU05</t>
        </is>
      </c>
      <c r="D667" s="16" t="inlineStr">
        <is>
          <t>Treppenaufgang</t>
        </is>
      </c>
      <c r="E667" s="16" t="inlineStr">
        <is>
          <t>Fühlzahlen 1 bis 6 auf Holz</t>
        </is>
      </c>
      <c r="F667" s="17" t="n">
        <v>1</v>
      </c>
      <c r="G667" s="18" t="inlineStr">
        <is>
          <t>Selbst gestaltete Zahlentafeln 1 bis 6 auf Holzplatten, jede Zahl aus einem anderen Material (Stoff, Pompons, Perlen, Nudeln, Pappe, Sand) mit passender Anzahl Punkten zum Fühlen und Zählen.</t>
        </is>
      </c>
      <c r="H667" s="16" t="inlineStr">
        <is>
          <t>Kita-Ausstattung</t>
        </is>
      </c>
      <c r="I667" s="16" t="n"/>
      <c r="J667" s="16" t="inlineStr">
        <is>
          <t>C</t>
        </is>
      </c>
      <c r="K667" s="16" t="inlineStr">
        <is>
          <t>Set</t>
        </is>
      </c>
      <c r="L667" s="19" t="n"/>
      <c r="M667" s="16" t="inlineStr">
        <is>
          <t>gut</t>
        </is>
      </c>
      <c r="N667" s="17" t="n"/>
      <c r="O667" s="20">
        <f>F667-IF(N667="",0,N667)</f>
        <v/>
      </c>
      <c r="P667" s="19" t="inlineStr">
        <is>
          <t>ja</t>
        </is>
      </c>
      <c r="Q667" s="19" t="n"/>
      <c r="R667" s="21" t="n"/>
      <c r="S667" s="21" t="n">
        <v>5</v>
      </c>
      <c r="T667" s="19" t="inlineStr">
        <is>
          <t>Fix</t>
        </is>
      </c>
      <c r="U667" s="19" t="inlineStr">
        <is>
          <t>ok</t>
        </is>
      </c>
      <c r="V667" s="22">
        <f>O667*S667</f>
        <v/>
      </c>
      <c r="W667" s="16" t="inlineStr">
        <is>
          <t>nur Abholung</t>
        </is>
      </c>
      <c r="X667" s="16" t="inlineStr">
        <is>
          <t>F-807</t>
        </is>
      </c>
      <c r="Y667" s="19" t="inlineStr">
        <is>
          <t>ja</t>
        </is>
      </c>
      <c r="Z667" s="19" t="inlineStr">
        <is>
          <t>verfügbar</t>
        </is>
      </c>
      <c r="AA667" s="19" t="n"/>
      <c r="AB667" s="19" t="n"/>
      <c r="AC667" s="19" t="n"/>
      <c r="AD667" s="19" t="n"/>
      <c r="AE667" s="21" t="n"/>
      <c r="AF667" s="22">
        <f>IF(N667="","",N667*AE667)</f>
        <v/>
      </c>
      <c r="AG667" s="19" t="n"/>
      <c r="AH667" s="19" t="n"/>
      <c r="AI667" s="19" t="n"/>
      <c r="AJ667" s="19" t="n"/>
      <c r="AK667" s="19" t="n"/>
      <c r="AL667" s="19" t="n"/>
      <c r="AM667" s="18" t="inlineStr">
        <is>
          <t>Nur als Set (6 Tafeln).</t>
        </is>
      </c>
      <c r="AN667" s="23" t="inlineStr">
        <is>
          <t>Neu aus Word/Fotos vom 19.10.2026. Preis 5 € (Nutzerin 19.10.).</t>
        </is>
      </c>
    </row>
    <row r="668" ht="98.8" customHeight="1">
      <c r="A668" s="16" t="n"/>
      <c r="B668" s="16" t="inlineStr">
        <is>
          <t>NU05-V01</t>
        </is>
      </c>
      <c r="C668" s="16" t="inlineStr">
        <is>
          <t>NU05</t>
        </is>
      </c>
      <c r="D668" s="16" t="inlineStr">
        <is>
          <t>Treppenaufgang</t>
        </is>
      </c>
      <c r="E668" s="16" t="inlineStr">
        <is>
          <t>Lacktischdecken grau, 2 Stück</t>
        </is>
      </c>
      <c r="F668" s="17" t="n">
        <v>1</v>
      </c>
      <c r="G668" s="18" t="inlineStr">
        <is>
          <t>Lacktischdecken von Tukan in Grau, 110x140 cm, mit Vliesrückseite. Mit Farbresten.</t>
        </is>
      </c>
      <c r="H668" s="16" t="inlineStr">
        <is>
          <t>zu verschenken</t>
        </is>
      </c>
      <c r="I668" s="16" t="n"/>
      <c r="J668" s="16" t="inlineStr">
        <is>
          <t>C</t>
        </is>
      </c>
      <c r="K668" s="16" t="inlineStr">
        <is>
          <t>Set</t>
        </is>
      </c>
      <c r="L668" s="19" t="n"/>
      <c r="M668" s="16" t="inlineStr">
        <is>
          <t>gebraucht</t>
        </is>
      </c>
      <c r="N668" s="17" t="n"/>
      <c r="O668" s="20">
        <f>F668-IF(N668="",0,N668)</f>
        <v/>
      </c>
      <c r="P668" s="19" t="inlineStr">
        <is>
          <t>ja</t>
        </is>
      </c>
      <c r="Q668" s="19" t="n"/>
      <c r="R668" s="21" t="n"/>
      <c r="S668" s="21" t="n">
        <v>0</v>
      </c>
      <c r="T668" s="19" t="inlineStr">
        <is>
          <t>Fix</t>
        </is>
      </c>
      <c r="U668" s="19" t="inlineStr">
        <is>
          <t>ok</t>
        </is>
      </c>
      <c r="V668" s="22">
        <f>O668*S668</f>
        <v/>
      </c>
      <c r="W668" s="16" t="inlineStr">
        <is>
          <t>nur Abholung</t>
        </is>
      </c>
      <c r="X668" s="16" t="inlineStr">
        <is>
          <t>F-787</t>
        </is>
      </c>
      <c r="Y668" s="19" t="inlineStr">
        <is>
          <t>nein</t>
        </is>
      </c>
      <c r="Z668" s="19" t="inlineStr">
        <is>
          <t>verfügbar</t>
        </is>
      </c>
      <c r="AA668" s="19" t="inlineStr">
        <is>
          <t>Tukan</t>
        </is>
      </c>
      <c r="AB668" s="19" t="n"/>
      <c r="AC668" s="19" t="n"/>
      <c r="AD668" s="19" t="n"/>
      <c r="AE668" s="21" t="n"/>
      <c r="AF668" s="22">
        <f>IF(N668="","",N668*AE668)</f>
        <v/>
      </c>
      <c r="AG668" s="19" t="n"/>
      <c r="AH668" s="19" t="n"/>
      <c r="AI668" s="19" t="n"/>
      <c r="AJ668" s="19" t="n"/>
      <c r="AK668" s="19" t="n"/>
      <c r="AL668" s="19" t="n"/>
      <c r="AM668" s="18" t="inlineStr">
        <is>
          <t>2 Tischdecken.</t>
        </is>
      </c>
      <c r="AN668" s="23" t="inlineStr">
        <is>
          <t>Neu aus Word/Fotos vom 19.10.2026 (ohne Post-it, zu verschenken).</t>
        </is>
      </c>
    </row>
    <row r="669" ht="98.8" customHeight="1">
      <c r="A669" s="16" t="n"/>
      <c r="B669" s="16" t="inlineStr">
        <is>
          <t>NU05-V02</t>
        </is>
      </c>
      <c r="C669" s="16" t="inlineStr">
        <is>
          <t>NU05</t>
        </is>
      </c>
      <c r="D669" s="16" t="inlineStr">
        <is>
          <t>Treppenaufgang</t>
        </is>
      </c>
      <c r="E669" s="16" t="inlineStr">
        <is>
          <t>Lacktischdecke schwarz mit weißen Punkten</t>
        </is>
      </c>
      <c r="F669" s="17" t="n">
        <v>1</v>
      </c>
      <c r="G669" s="18" t="inlineStr">
        <is>
          <t>Lacktischdecke in Schwarz mit weißen Punkten, 140x190 cm. Mit Farbresten.</t>
        </is>
      </c>
      <c r="H669" s="16" t="inlineStr">
        <is>
          <t>zu verschenken</t>
        </is>
      </c>
      <c r="I669" s="16" t="n"/>
      <c r="J669" s="16" t="inlineStr">
        <is>
          <t>C</t>
        </is>
      </c>
      <c r="K669" s="16" t="inlineStr">
        <is>
          <t>Stück</t>
        </is>
      </c>
      <c r="L669" s="19" t="n"/>
      <c r="M669" s="16" t="inlineStr">
        <is>
          <t>gebraucht</t>
        </is>
      </c>
      <c r="N669" s="17" t="n"/>
      <c r="O669" s="20">
        <f>F669-IF(N669="",0,N669)</f>
        <v/>
      </c>
      <c r="P669" s="19" t="inlineStr">
        <is>
          <t>ja</t>
        </is>
      </c>
      <c r="Q669" s="19" t="n"/>
      <c r="R669" s="21" t="n"/>
      <c r="S669" s="21" t="n">
        <v>0</v>
      </c>
      <c r="T669" s="19" t="inlineStr">
        <is>
          <t>Fix</t>
        </is>
      </c>
      <c r="U669" s="19" t="inlineStr">
        <is>
          <t>ok</t>
        </is>
      </c>
      <c r="V669" s="22">
        <f>O669*S669</f>
        <v/>
      </c>
      <c r="W669" s="16" t="inlineStr">
        <is>
          <t>nur Abholung</t>
        </is>
      </c>
      <c r="X669" s="16" t="inlineStr">
        <is>
          <t>F-808</t>
        </is>
      </c>
      <c r="Y669" s="19" t="inlineStr">
        <is>
          <t>nein</t>
        </is>
      </c>
      <c r="Z669" s="19" t="inlineStr">
        <is>
          <t>verfügbar</t>
        </is>
      </c>
      <c r="AA669" s="19" t="n"/>
      <c r="AB669" s="19" t="n"/>
      <c r="AC669" s="19" t="n"/>
      <c r="AD669" s="19" t="n"/>
      <c r="AE669" s="21" t="n"/>
      <c r="AF669" s="22">
        <f>IF(N669="","",N669*AE669)</f>
        <v/>
      </c>
      <c r="AG669" s="19" t="n"/>
      <c r="AH669" s="19" t="n"/>
      <c r="AI669" s="19" t="n"/>
      <c r="AJ669" s="19" t="n"/>
      <c r="AK669" s="19" t="n"/>
      <c r="AL669" s="19" t="n"/>
      <c r="AM669" s="18" t="inlineStr">
        <is>
          <t>1 Tischdecke.</t>
        </is>
      </c>
      <c r="AN669" s="23" t="inlineStr">
        <is>
          <t>Neu aus Word/Fotos vom 19.10.2026 (ohne Post-it, zu verschenken).</t>
        </is>
      </c>
    </row>
    <row r="670" ht="98.8" customHeight="1">
      <c r="A670" s="16" t="n"/>
      <c r="B670" s="16" t="inlineStr">
        <is>
          <t>NU05-V03</t>
        </is>
      </c>
      <c r="C670" s="16" t="inlineStr">
        <is>
          <t>NU05</t>
        </is>
      </c>
      <c r="D670" s="16" t="inlineStr">
        <is>
          <t>Treppenaufgang</t>
        </is>
      </c>
      <c r="E670" s="16" t="inlineStr">
        <is>
          <t>IKEA Måla Malkittel grün</t>
        </is>
      </c>
      <c r="F670" s="17" t="n">
        <v>13</v>
      </c>
      <c r="G670" s="18" t="inlineStr">
        <is>
          <t>Malkittel IKEA Måla mit langen Ärmeln in Grün, Polyester, wasserabweisend, Klettverschluss. Mit Farbresten.</t>
        </is>
      </c>
      <c r="H670" s="16" t="inlineStr">
        <is>
          <t>zu verschenken</t>
        </is>
      </c>
      <c r="I670" s="16" t="n"/>
      <c r="J670" s="16" t="inlineStr">
        <is>
          <t>C</t>
        </is>
      </c>
      <c r="K670" s="16" t="inlineStr">
        <is>
          <t>Stück</t>
        </is>
      </c>
      <c r="L670" s="19" t="n"/>
      <c r="M670" s="16" t="inlineStr">
        <is>
          <t>gebraucht</t>
        </is>
      </c>
      <c r="N670" s="17" t="n"/>
      <c r="O670" s="20">
        <f>F670-IF(N670="",0,N670)</f>
        <v/>
      </c>
      <c r="P670" s="19" t="inlineStr">
        <is>
          <t>ja</t>
        </is>
      </c>
      <c r="Q670" s="19" t="n"/>
      <c r="R670" s="21" t="n"/>
      <c r="S670" s="21" t="n">
        <v>0</v>
      </c>
      <c r="T670" s="19" t="inlineStr">
        <is>
          <t>Fix</t>
        </is>
      </c>
      <c r="U670" s="19" t="inlineStr">
        <is>
          <t>ok</t>
        </is>
      </c>
      <c r="V670" s="22">
        <f>O670*S670</f>
        <v/>
      </c>
      <c r="W670" s="16" t="inlineStr">
        <is>
          <t>nur Abholung</t>
        </is>
      </c>
      <c r="X670" s="16" t="inlineStr">
        <is>
          <t>F-809</t>
        </is>
      </c>
      <c r="Y670" s="19" t="inlineStr">
        <is>
          <t>nein</t>
        </is>
      </c>
      <c r="Z670" s="19" t="inlineStr">
        <is>
          <t>verfügbar</t>
        </is>
      </c>
      <c r="AA670" s="19" t="inlineStr">
        <is>
          <t>IKEA</t>
        </is>
      </c>
      <c r="AB670" s="19" t="n"/>
      <c r="AC670" s="19" t="n"/>
      <c r="AD670" s="19" t="n"/>
      <c r="AE670" s="21" t="n"/>
      <c r="AF670" s="22">
        <f>IF(N670="","",N670*AE670)</f>
        <v/>
      </c>
      <c r="AG670" s="19" t="n"/>
      <c r="AH670" s="19" t="n"/>
      <c r="AI670" s="19" t="n"/>
      <c r="AJ670" s="19" t="n"/>
      <c r="AK670" s="19" t="n"/>
      <c r="AL670" s="19" t="n"/>
      <c r="AM670" s="18" t="inlineStr">
        <is>
          <t>11 Kittel. Das Foto zeigt einen davon.</t>
        </is>
      </c>
      <c r="AN670" s="23" t="inlineStr">
        <is>
          <t>Neu aus Word/Fotos vom 19.10.2026 (ohne Post-it, zu verschenken).</t>
        </is>
      </c>
    </row>
    <row r="671" ht="98.8" customHeight="1">
      <c r="A671" s="16" t="n"/>
      <c r="B671" s="16" t="inlineStr">
        <is>
          <t>NU05-V04</t>
        </is>
      </c>
      <c r="C671" s="16" t="inlineStr">
        <is>
          <t>NU05</t>
        </is>
      </c>
      <c r="D671" s="16" t="inlineStr">
        <is>
          <t>Treppenaufgang</t>
        </is>
      </c>
      <c r="E671" s="16" t="inlineStr">
        <is>
          <t>Lacktischdecken, 4er-Set</t>
        </is>
      </c>
      <c r="F671" s="17" t="n">
        <v>1</v>
      </c>
      <c r="G671" s="18" t="inlineStr">
        <is>
          <t>Lacktischdecken in verschiedenen Größen und Farben: eine runde in Orange (ca. 140 cm) und drei rechteckige.</t>
        </is>
      </c>
      <c r="H671" s="16" t="inlineStr">
        <is>
          <t>zu verschenken</t>
        </is>
      </c>
      <c r="I671" s="16" t="n"/>
      <c r="J671" s="16" t="inlineStr">
        <is>
          <t>C</t>
        </is>
      </c>
      <c r="K671" s="16" t="inlineStr">
        <is>
          <t>Set</t>
        </is>
      </c>
      <c r="L671" s="19" t="n"/>
      <c r="M671" s="16" t="inlineStr">
        <is>
          <t>gebraucht</t>
        </is>
      </c>
      <c r="N671" s="17" t="n"/>
      <c r="O671" s="20">
        <f>F671-IF(N671="",0,N671)</f>
        <v/>
      </c>
      <c r="P671" s="19" t="inlineStr">
        <is>
          <t>ja</t>
        </is>
      </c>
      <c r="Q671" s="19" t="n"/>
      <c r="R671" s="21" t="n"/>
      <c r="S671" s="21" t="n">
        <v>0</v>
      </c>
      <c r="T671" s="19" t="inlineStr">
        <is>
          <t>Fix</t>
        </is>
      </c>
      <c r="U671" s="19" t="inlineStr">
        <is>
          <t>ok</t>
        </is>
      </c>
      <c r="V671" s="22">
        <f>O671*S671</f>
        <v/>
      </c>
      <c r="W671" s="16" t="inlineStr">
        <is>
          <t>nur Abholung</t>
        </is>
      </c>
      <c r="X671" s="16" t="inlineStr">
        <is>
          <t>F-788</t>
        </is>
      </c>
      <c r="Y671" s="19" t="inlineStr">
        <is>
          <t>nein</t>
        </is>
      </c>
      <c r="Z671" s="19" t="inlineStr">
        <is>
          <t>verfügbar</t>
        </is>
      </c>
      <c r="AA671" s="19" t="n"/>
      <c r="AB671" s="19" t="n"/>
      <c r="AC671" s="19" t="n"/>
      <c r="AD671" s="19" t="n"/>
      <c r="AE671" s="21" t="n"/>
      <c r="AF671" s="22">
        <f>IF(N671="","",N671*AE671)</f>
        <v/>
      </c>
      <c r="AG671" s="19" t="n"/>
      <c r="AH671" s="19" t="n"/>
      <c r="AI671" s="19" t="n"/>
      <c r="AJ671" s="19" t="n"/>
      <c r="AK671" s="19" t="n"/>
      <c r="AL671" s="19" t="n"/>
      <c r="AM671" s="18" t="inlineStr">
        <is>
          <t>Nur als Set (4 Tischdecken).</t>
        </is>
      </c>
      <c r="AN671" s="23" t="inlineStr">
        <is>
          <t>Neu aus Word/Fotos vom 19.10.2026 (ohne Post-it, zu verschenken).</t>
        </is>
      </c>
    </row>
    <row r="672" ht="98.8" customHeight="1">
      <c r="A672" s="16" t="n"/>
      <c r="B672" s="16" t="inlineStr">
        <is>
          <t>NU05-V05</t>
        </is>
      </c>
      <c r="C672" s="16" t="inlineStr">
        <is>
          <t>NU05</t>
        </is>
      </c>
      <c r="D672" s="16" t="inlineStr">
        <is>
          <t>Treppenaufgang</t>
        </is>
      </c>
      <c r="E672" s="16" t="inlineStr">
        <is>
          <t>IKEA Kladd Prickar Lätzchen blau</t>
        </is>
      </c>
      <c r="F672" s="17" t="n">
        <v>6</v>
      </c>
      <c r="G672" s="18" t="inlineStr">
        <is>
          <t>Lätzchen IKEA Kladd Prickar mit langen Ärmeln in Blau, Polyester, maschinenwaschbar.</t>
        </is>
      </c>
      <c r="H672" s="16" t="inlineStr">
        <is>
          <t>zu verschenken</t>
        </is>
      </c>
      <c r="I672" s="16" t="n"/>
      <c r="J672" s="16" t="inlineStr">
        <is>
          <t>C</t>
        </is>
      </c>
      <c r="K672" s="16" t="inlineStr">
        <is>
          <t>Stück</t>
        </is>
      </c>
      <c r="L672" s="19" t="n"/>
      <c r="M672" s="16" t="inlineStr">
        <is>
          <t>gebraucht</t>
        </is>
      </c>
      <c r="N672" s="17" t="n"/>
      <c r="O672" s="20">
        <f>F672-IF(N672="",0,N672)</f>
        <v/>
      </c>
      <c r="P672" s="19" t="inlineStr">
        <is>
          <t>ja</t>
        </is>
      </c>
      <c r="Q672" s="19" t="n"/>
      <c r="R672" s="21" t="n"/>
      <c r="S672" s="21" t="n">
        <v>0</v>
      </c>
      <c r="T672" s="19" t="inlineStr">
        <is>
          <t>Fix</t>
        </is>
      </c>
      <c r="U672" s="19" t="inlineStr">
        <is>
          <t>ok</t>
        </is>
      </c>
      <c r="V672" s="22">
        <f>O672*S672</f>
        <v/>
      </c>
      <c r="W672" s="16" t="inlineStr">
        <is>
          <t>nur Abholung</t>
        </is>
      </c>
      <c r="X672" s="16" t="inlineStr">
        <is>
          <t>F-810</t>
        </is>
      </c>
      <c r="Y672" s="19" t="inlineStr">
        <is>
          <t>nein</t>
        </is>
      </c>
      <c r="Z672" s="19" t="inlineStr">
        <is>
          <t>verfügbar</t>
        </is>
      </c>
      <c r="AA672" s="19" t="inlineStr">
        <is>
          <t>IKEA</t>
        </is>
      </c>
      <c r="AB672" s="19" t="n"/>
      <c r="AC672" s="19" t="n"/>
      <c r="AD672" s="19" t="n"/>
      <c r="AE672" s="21" t="n"/>
      <c r="AF672" s="22">
        <f>IF(N672="","",N672*AE672)</f>
        <v/>
      </c>
      <c r="AG672" s="19" t="n"/>
      <c r="AH672" s="19" t="n"/>
      <c r="AI672" s="19" t="n"/>
      <c r="AJ672" s="19" t="n"/>
      <c r="AK672" s="19" t="n"/>
      <c r="AL672" s="19" t="n"/>
      <c r="AM672" s="18" t="inlineStr">
        <is>
          <t>6 Lätzchen.</t>
        </is>
      </c>
      <c r="AN672" s="23" t="inlineStr">
        <is>
          <t>Neu aus Word/Fotos vom 19.10.2026 (ohne Post-it, zu verschenken).</t>
        </is>
      </c>
    </row>
    <row r="673" ht="98.8" customHeight="1">
      <c r="A673" s="16" t="n"/>
      <c r="B673" s="16" t="inlineStr">
        <is>
          <t>NU05-V06</t>
        </is>
      </c>
      <c r="C673" s="16" t="inlineStr">
        <is>
          <t>NU05</t>
        </is>
      </c>
      <c r="D673" s="16" t="inlineStr">
        <is>
          <t>Treppenaufgang</t>
        </is>
      </c>
      <c r="E673" s="16" t="inlineStr">
        <is>
          <t>IKEA Kladd Prickar Lätzchen rot</t>
        </is>
      </c>
      <c r="F673" s="17" t="n">
        <v>6</v>
      </c>
      <c r="G673" s="18" t="inlineStr">
        <is>
          <t>Lätzchen IKEA Kladd Prickar mit langen Ärmeln in Rot, Polyester, maschinenwaschbar.</t>
        </is>
      </c>
      <c r="H673" s="16" t="inlineStr">
        <is>
          <t>zu verschenken</t>
        </is>
      </c>
      <c r="I673" s="16" t="n"/>
      <c r="J673" s="16" t="inlineStr">
        <is>
          <t>C</t>
        </is>
      </c>
      <c r="K673" s="16" t="inlineStr">
        <is>
          <t>Stück</t>
        </is>
      </c>
      <c r="L673" s="19" t="n"/>
      <c r="M673" s="16" t="inlineStr">
        <is>
          <t>gebraucht</t>
        </is>
      </c>
      <c r="N673" s="17" t="n"/>
      <c r="O673" s="20">
        <f>F673-IF(N673="",0,N673)</f>
        <v/>
      </c>
      <c r="P673" s="19" t="inlineStr">
        <is>
          <t>ja</t>
        </is>
      </c>
      <c r="Q673" s="19" t="n"/>
      <c r="R673" s="21" t="n"/>
      <c r="S673" s="21" t="n">
        <v>0</v>
      </c>
      <c r="T673" s="19" t="inlineStr">
        <is>
          <t>Fix</t>
        </is>
      </c>
      <c r="U673" s="19" t="inlineStr">
        <is>
          <t>ok</t>
        </is>
      </c>
      <c r="V673" s="22">
        <f>O673*S673</f>
        <v/>
      </c>
      <c r="W673" s="16" t="inlineStr">
        <is>
          <t>nur Abholung</t>
        </is>
      </c>
      <c r="X673" s="16" t="inlineStr">
        <is>
          <t>F-811</t>
        </is>
      </c>
      <c r="Y673" s="19" t="inlineStr">
        <is>
          <t>nein</t>
        </is>
      </c>
      <c r="Z673" s="19" t="inlineStr">
        <is>
          <t>verfügbar</t>
        </is>
      </c>
      <c r="AA673" s="19" t="inlineStr">
        <is>
          <t>IKEA</t>
        </is>
      </c>
      <c r="AB673" s="19" t="n"/>
      <c r="AC673" s="19" t="n"/>
      <c r="AD673" s="19" t="n"/>
      <c r="AE673" s="21" t="n"/>
      <c r="AF673" s="22">
        <f>IF(N673="","",N673*AE673)</f>
        <v/>
      </c>
      <c r="AG673" s="19" t="n"/>
      <c r="AH673" s="19" t="n"/>
      <c r="AI673" s="19" t="n"/>
      <c r="AJ673" s="19" t="n"/>
      <c r="AK673" s="19" t="n"/>
      <c r="AL673" s="19" t="n"/>
      <c r="AM673" s="18" t="inlineStr">
        <is>
          <t>6 Lätzchen.</t>
        </is>
      </c>
      <c r="AN673" s="23" t="inlineStr">
        <is>
          <t>Neu aus Word/Fotos vom 19.10.2026 (ohne Post-it, zu verschenken).</t>
        </is>
      </c>
    </row>
    <row r="674" ht="98.8" customHeight="1">
      <c r="A674" s="16" t="n"/>
      <c r="B674" s="16" t="inlineStr">
        <is>
          <t>NU05-V07</t>
        </is>
      </c>
      <c r="C674" s="16" t="inlineStr">
        <is>
          <t>NU05</t>
        </is>
      </c>
      <c r="D674" s="16" t="inlineStr">
        <is>
          <t>Treppenaufgang</t>
        </is>
      </c>
      <c r="E674" s="16" t="inlineStr">
        <is>
          <t>IKEA Kladdig Lätzchen weiß gepunktet</t>
        </is>
      </c>
      <c r="F674" s="17" t="n">
        <v>7</v>
      </c>
      <c r="G674" s="18" t="inlineStr">
        <is>
          <t>Lätzchen IKEA Kladdig mit langen Ärmeln, weiß mit bunten Punkten, Polyester, maschinenwaschbar.</t>
        </is>
      </c>
      <c r="H674" s="16" t="inlineStr">
        <is>
          <t>zu verschenken</t>
        </is>
      </c>
      <c r="I674" s="16" t="n"/>
      <c r="J674" s="16" t="inlineStr">
        <is>
          <t>C</t>
        </is>
      </c>
      <c r="K674" s="16" t="inlineStr">
        <is>
          <t>Stück</t>
        </is>
      </c>
      <c r="L674" s="19" t="n"/>
      <c r="M674" s="16" t="inlineStr">
        <is>
          <t>gebraucht</t>
        </is>
      </c>
      <c r="N674" s="17" t="n"/>
      <c r="O674" s="20">
        <f>F674-IF(N674="",0,N674)</f>
        <v/>
      </c>
      <c r="P674" s="19" t="inlineStr">
        <is>
          <t>ja</t>
        </is>
      </c>
      <c r="Q674" s="19" t="n"/>
      <c r="R674" s="21" t="n"/>
      <c r="S674" s="21" t="n">
        <v>0</v>
      </c>
      <c r="T674" s="19" t="inlineStr">
        <is>
          <t>Fix</t>
        </is>
      </c>
      <c r="U674" s="19" t="inlineStr">
        <is>
          <t>ok</t>
        </is>
      </c>
      <c r="V674" s="22">
        <f>O674*S674</f>
        <v/>
      </c>
      <c r="W674" s="16" t="inlineStr">
        <is>
          <t>nur Abholung</t>
        </is>
      </c>
      <c r="X674" s="16" t="inlineStr">
        <is>
          <t>F-786</t>
        </is>
      </c>
      <c r="Y674" s="19" t="inlineStr">
        <is>
          <t>nein</t>
        </is>
      </c>
      <c r="Z674" s="19" t="inlineStr">
        <is>
          <t>verfügbar</t>
        </is>
      </c>
      <c r="AA674" s="19" t="inlineStr">
        <is>
          <t>IKEA</t>
        </is>
      </c>
      <c r="AB674" s="19" t="n"/>
      <c r="AC674" s="19" t="n"/>
      <c r="AD674" s="19" t="n"/>
      <c r="AE674" s="21" t="n"/>
      <c r="AF674" s="22">
        <f>IF(N674="","",N674*AE674)</f>
        <v/>
      </c>
      <c r="AG674" s="19" t="n"/>
      <c r="AH674" s="19" t="n"/>
      <c r="AI674" s="19" t="n"/>
      <c r="AJ674" s="19" t="n"/>
      <c r="AK674" s="19" t="n"/>
      <c r="AL674" s="19" t="n"/>
      <c r="AM674" s="18" t="inlineStr">
        <is>
          <t>7 Lätzchen. Das Foto zeigt eines davon.</t>
        </is>
      </c>
      <c r="AN674" s="23" t="inlineStr">
        <is>
          <t>Neu aus Word/Fotos vom 19.10.2026 (ohne Post-it, zu verschenken).</t>
        </is>
      </c>
    </row>
    <row r="675" ht="98.8" customHeight="1">
      <c r="A675" s="16" t="n"/>
      <c r="B675" s="16" t="inlineStr">
        <is>
          <t>NU05-V08</t>
        </is>
      </c>
      <c r="C675" s="16" t="inlineStr">
        <is>
          <t>NU05</t>
        </is>
      </c>
      <c r="D675" s="16" t="inlineStr">
        <is>
          <t>Treppenaufgang</t>
        </is>
      </c>
      <c r="E675" s="16" t="inlineStr">
        <is>
          <t>Malschutzkittel für Kinder, 14 Stück</t>
        </is>
      </c>
      <c r="F675" s="17" t="n">
        <v>1</v>
      </c>
      <c r="G675" s="18" t="inlineStr">
        <is>
          <t>Malschutzkittel von Babylove und anderen Marken in verschiedenen Farben und Ausführungen, für Kinder von ca. 2 bis 4 Jahren.</t>
        </is>
      </c>
      <c r="H675" s="16" t="inlineStr">
        <is>
          <t>zu verschenken</t>
        </is>
      </c>
      <c r="I675" s="16" t="n"/>
      <c r="J675" s="16" t="inlineStr">
        <is>
          <t>C</t>
        </is>
      </c>
      <c r="K675" s="16" t="inlineStr">
        <is>
          <t>Konvolut</t>
        </is>
      </c>
      <c r="L675" s="19" t="n"/>
      <c r="M675" s="16" t="inlineStr">
        <is>
          <t>gebraucht</t>
        </is>
      </c>
      <c r="N675" s="17" t="n"/>
      <c r="O675" s="20">
        <f>F675-IF(N675="",0,N675)</f>
        <v/>
      </c>
      <c r="P675" s="19" t="inlineStr">
        <is>
          <t>ja</t>
        </is>
      </c>
      <c r="Q675" s="19" t="n"/>
      <c r="R675" s="21" t="n"/>
      <c r="S675" s="21" t="n">
        <v>0</v>
      </c>
      <c r="T675" s="19" t="inlineStr">
        <is>
          <t>Fix</t>
        </is>
      </c>
      <c r="U675" s="19" t="inlineStr">
        <is>
          <t>ok</t>
        </is>
      </c>
      <c r="V675" s="22">
        <f>O675*S675</f>
        <v/>
      </c>
      <c r="W675" s="16" t="inlineStr">
        <is>
          <t>nur Abholung</t>
        </is>
      </c>
      <c r="X675" s="16" t="inlineStr">
        <is>
          <t>F-812</t>
        </is>
      </c>
      <c r="Y675" s="19" t="inlineStr">
        <is>
          <t>nein</t>
        </is>
      </c>
      <c r="Z675" s="19" t="inlineStr">
        <is>
          <t>verfügbar</t>
        </is>
      </c>
      <c r="AA675" s="19" t="n"/>
      <c r="AB675" s="19" t="n"/>
      <c r="AC675" s="19" t="n"/>
      <c r="AD675" s="19" t="n"/>
      <c r="AE675" s="21" t="n"/>
      <c r="AF675" s="22">
        <f>IF(N675="","",N675*AE675)</f>
        <v/>
      </c>
      <c r="AG675" s="19" t="n"/>
      <c r="AH675" s="19" t="n"/>
      <c r="AI675" s="19" t="n"/>
      <c r="AJ675" s="19" t="n"/>
      <c r="AK675" s="19" t="n"/>
      <c r="AL675" s="19" t="n"/>
      <c r="AM675" s="18" t="inlineStr">
        <is>
          <t>14 Kittel in verschiedenen Ausführungen. Das Foto zeigt einen davon.</t>
        </is>
      </c>
      <c r="AN675" s="23" t="inlineStr">
        <is>
          <t>Neu aus Word/Fotos vom 19.10.2026 (ohne Post-it, zu verschenken).</t>
        </is>
      </c>
    </row>
    <row r="676" ht="98.8" customHeight="1">
      <c r="A676" s="16" t="n"/>
      <c r="B676" s="16" t="inlineStr">
        <is>
          <t>NU05-V09</t>
        </is>
      </c>
      <c r="C676" s="16" t="inlineStr">
        <is>
          <t>NU05</t>
        </is>
      </c>
      <c r="D676" s="16" t="inlineStr">
        <is>
          <t>Treppenaufgang</t>
        </is>
      </c>
      <c r="E676" s="16" t="inlineStr">
        <is>
          <t>Holzstreudeko im Behälter</t>
        </is>
      </c>
      <c r="F676" s="17" t="n">
        <v>1</v>
      </c>
      <c r="G676" s="18" t="inlineStr">
        <is>
          <t>Behälter mit Holzstreudeko zum Basteln: Holzscheiben, Herzen, Eisstiele, Stäbchen u. a. Behälter 34x34x10 cm.</t>
        </is>
      </c>
      <c r="H676" s="16" t="inlineStr">
        <is>
          <t>zu verschenken</t>
        </is>
      </c>
      <c r="I676" s="16" t="n"/>
      <c r="J676" s="16" t="inlineStr">
        <is>
          <t>C</t>
        </is>
      </c>
      <c r="K676" s="16" t="inlineStr">
        <is>
          <t>Konvolut</t>
        </is>
      </c>
      <c r="L676" s="19" t="n"/>
      <c r="M676" s="16" t="inlineStr">
        <is>
          <t>gebraucht</t>
        </is>
      </c>
      <c r="N676" s="17" t="n"/>
      <c r="O676" s="20">
        <f>F676-IF(N676="",0,N676)</f>
        <v/>
      </c>
      <c r="P676" s="19" t="inlineStr">
        <is>
          <t>ja</t>
        </is>
      </c>
      <c r="Q676" s="19" t="n"/>
      <c r="R676" s="21" t="n"/>
      <c r="S676" s="21" t="n">
        <v>0</v>
      </c>
      <c r="T676" s="19" t="inlineStr">
        <is>
          <t>Fix</t>
        </is>
      </c>
      <c r="U676" s="19" t="inlineStr">
        <is>
          <t>ok</t>
        </is>
      </c>
      <c r="V676" s="22">
        <f>O676*S676</f>
        <v/>
      </c>
      <c r="W676" s="16" t="inlineStr">
        <is>
          <t>nur Abholung</t>
        </is>
      </c>
      <c r="X676" s="16" t="inlineStr">
        <is>
          <t>F-813</t>
        </is>
      </c>
      <c r="Y676" s="19" t="inlineStr">
        <is>
          <t>nein</t>
        </is>
      </c>
      <c r="Z676" s="19" t="inlineStr">
        <is>
          <t>verfügbar</t>
        </is>
      </c>
      <c r="AA676" s="19" t="n"/>
      <c r="AB676" s="19" t="n"/>
      <c r="AC676" s="19" t="n"/>
      <c r="AD676" s="19" t="n"/>
      <c r="AE676" s="21" t="n"/>
      <c r="AF676" s="22">
        <f>IF(N676="","",N676*AE676)</f>
        <v/>
      </c>
      <c r="AG676" s="19" t="n"/>
      <c r="AH676" s="19" t="n"/>
      <c r="AI676" s="19" t="n"/>
      <c r="AJ676" s="19" t="n"/>
      <c r="AK676" s="19" t="n"/>
      <c r="AL676" s="19" t="n"/>
      <c r="AM676" s="18" t="inlineStr">
        <is>
          <t>1 Behälter mit Inhalt.</t>
        </is>
      </c>
      <c r="AN676" s="23" t="inlineStr">
        <is>
          <t>Neu aus Word/Fotos vom 19.10.2026 (ohne Post-it, zu verschenken).</t>
        </is>
      </c>
    </row>
    <row r="677" ht="98.8" customHeight="1">
      <c r="A677" s="16" t="n"/>
      <c r="B677" s="16" t="inlineStr">
        <is>
          <t>NU05-V10</t>
        </is>
      </c>
      <c r="C677" s="16" t="inlineStr">
        <is>
          <t>NU05</t>
        </is>
      </c>
      <c r="D677" s="16" t="inlineStr">
        <is>
          <t>Treppenaufgang</t>
        </is>
      </c>
      <c r="E677" s="16" t="inlineStr">
        <is>
          <t>Pfeifenreiniger</t>
        </is>
      </c>
      <c r="F677" s="17" t="n">
        <v>1</v>
      </c>
      <c r="G677" s="18" t="inlineStr">
        <is>
          <t>Pfeifenreiniger in vielen Farben: eine Kiste lose und mehrere angebrochene Packungen.</t>
        </is>
      </c>
      <c r="H677" s="16" t="inlineStr">
        <is>
          <t>zu verschenken</t>
        </is>
      </c>
      <c r="I677" s="16" t="n"/>
      <c r="J677" s="16" t="inlineStr">
        <is>
          <t>C</t>
        </is>
      </c>
      <c r="K677" s="16" t="inlineStr">
        <is>
          <t>Konvolut</t>
        </is>
      </c>
      <c r="L677" s="19" t="n"/>
      <c r="M677" s="16" t="inlineStr">
        <is>
          <t>gebraucht</t>
        </is>
      </c>
      <c r="N677" s="17" t="n"/>
      <c r="O677" s="20">
        <f>F677-IF(N677="",0,N677)</f>
        <v/>
      </c>
      <c r="P677" s="19" t="inlineStr">
        <is>
          <t>ja</t>
        </is>
      </c>
      <c r="Q677" s="19" t="n"/>
      <c r="R677" s="21" t="n"/>
      <c r="S677" s="21" t="n">
        <v>0</v>
      </c>
      <c r="T677" s="19" t="inlineStr">
        <is>
          <t>Fix</t>
        </is>
      </c>
      <c r="U677" s="19" t="inlineStr">
        <is>
          <t>ok</t>
        </is>
      </c>
      <c r="V677" s="22">
        <f>O677*S677</f>
        <v/>
      </c>
      <c r="W677" s="16" t="inlineStr">
        <is>
          <t>nur Abholung</t>
        </is>
      </c>
      <c r="X677" s="16" t="inlineStr">
        <is>
          <t>F-814</t>
        </is>
      </c>
      <c r="Y677" s="19" t="inlineStr">
        <is>
          <t>nein</t>
        </is>
      </c>
      <c r="Z677" s="19" t="inlineStr">
        <is>
          <t>verfügbar</t>
        </is>
      </c>
      <c r="AA677" s="19" t="n"/>
      <c r="AB677" s="19" t="n"/>
      <c r="AC677" s="19" t="n"/>
      <c r="AD677" s="19" t="n"/>
      <c r="AE677" s="21" t="n"/>
      <c r="AF677" s="22">
        <f>IF(N677="","",N677*AE677)</f>
        <v/>
      </c>
      <c r="AG677" s="19" t="n"/>
      <c r="AH677" s="19" t="n"/>
      <c r="AI677" s="19" t="n"/>
      <c r="AJ677" s="19" t="n"/>
      <c r="AK677" s="19" t="n"/>
      <c r="AL677" s="19" t="n"/>
      <c r="AM677" s="18" t="inlineStr">
        <is>
          <t>Alles, was auf dem Foto zu sehen ist.</t>
        </is>
      </c>
      <c r="AN677" s="23" t="inlineStr">
        <is>
          <t>Neu aus Word/Fotos vom 19.10.2026 (ohne Post-it, zu verschenken).</t>
        </is>
      </c>
    </row>
    <row r="678" ht="98.8" customHeight="1">
      <c r="A678" s="16" t="n"/>
      <c r="B678" s="16" t="inlineStr">
        <is>
          <t>BU13-09</t>
        </is>
      </c>
      <c r="C678" s="16" t="inlineStr">
        <is>
          <t>BU13</t>
        </is>
      </c>
      <c r="D678" s="16" t="inlineStr">
        <is>
          <t>Material</t>
        </is>
      </c>
      <c r="E678" s="16" t="inlineStr">
        <is>
          <t>Kühl-Gefrier-Kombination weiß</t>
        </is>
      </c>
      <c r="F678" s="17" t="n">
        <v>1</v>
      </c>
      <c r="G678" s="18" t="inlineStr">
        <is>
          <t>Kühl-Gefrier-Kombination als Standgerät in Weiß mit zwei Türen. Funktioniert.</t>
        </is>
      </c>
      <c r="H678" s="16" t="inlineStr">
        <is>
          <t>Küchentechnik</t>
        </is>
      </c>
      <c r="I678" s="16" t="n"/>
      <c r="J678" s="16" t="inlineStr">
        <is>
          <t>B</t>
        </is>
      </c>
      <c r="K678" s="16" t="inlineStr">
        <is>
          <t>Stück</t>
        </is>
      </c>
      <c r="L678" s="19" t="n"/>
      <c r="M678" s="16" t="inlineStr">
        <is>
          <t>gebraucht</t>
        </is>
      </c>
      <c r="N678" s="17" t="n"/>
      <c r="O678" s="20">
        <f>F678-IF(N678="",0,N678)</f>
        <v/>
      </c>
      <c r="P678" s="19" t="inlineStr">
        <is>
          <t>ja</t>
        </is>
      </c>
      <c r="Q678" s="19" t="n"/>
      <c r="R678" s="21" t="n"/>
      <c r="S678" s="21" t="n">
        <v>40</v>
      </c>
      <c r="T678" s="19" t="inlineStr">
        <is>
          <t>Fix</t>
        </is>
      </c>
      <c r="U678" s="19" t="inlineStr">
        <is>
          <t>ok</t>
        </is>
      </c>
      <c r="V678" s="22">
        <f>O678*S678</f>
        <v/>
      </c>
      <c r="W678" s="16" t="inlineStr">
        <is>
          <t>nur Abholung</t>
        </is>
      </c>
      <c r="X678" s="16" t="inlineStr">
        <is>
          <t>F-815</t>
        </is>
      </c>
      <c r="Y678" s="19" t="inlineStr">
        <is>
          <t>ja</t>
        </is>
      </c>
      <c r="Z678" s="19" t="inlineStr">
        <is>
          <t>verfügbar</t>
        </is>
      </c>
      <c r="AA678" s="19" t="n"/>
      <c r="AB678" s="19" t="n"/>
      <c r="AC678" s="19" t="n"/>
      <c r="AD678" s="19" t="n"/>
      <c r="AE678" s="21" t="n"/>
      <c r="AF678" s="22">
        <f>IF(N678="","",N678*AE678)</f>
        <v/>
      </c>
      <c r="AG678" s="19" t="n"/>
      <c r="AH678" s="19" t="n"/>
      <c r="AI678" s="19" t="n"/>
      <c r="AJ678" s="19" t="n"/>
      <c r="AK678" s="19" t="n"/>
      <c r="AL678" s="19" t="n"/>
      <c r="AM678" s="18" t="inlineStr">
        <is>
          <t>1 Gerät. Sonnenschirm und Holzplatte im Bild gehören nicht dazu.</t>
        </is>
      </c>
      <c r="AN678" s="23" t="inlineStr">
        <is>
          <t>Neu aus Fotos vom 19.10.2026, ohne Post-it. Preis geschätzt, am 19.10. bestätigt. Foto aufgehellt.</t>
        </is>
      </c>
    </row>
    <row r="679" ht="98.8" customHeight="1">
      <c r="A679" s="16" t="n"/>
      <c r="B679" s="16" t="inlineStr">
        <is>
          <t>BU13-10</t>
        </is>
      </c>
      <c r="C679" s="16" t="inlineStr">
        <is>
          <t>BU13</t>
        </is>
      </c>
      <c r="D679" s="16" t="inlineStr">
        <is>
          <t>Material</t>
        </is>
      </c>
      <c r="E679" s="16" t="inlineStr">
        <is>
          <t>Liebherr Kühlschrank weiß</t>
        </is>
      </c>
      <c r="F679" s="17" t="n">
        <v>1</v>
      </c>
      <c r="G679" s="18" t="inlineStr">
        <is>
          <t>Kühlschrank von Liebherr als Standgerät in Weiß (FCKW-frei), älteres Modell, mit Aufkleber einer Brauerei auf der Tür. Funktioniert.</t>
        </is>
      </c>
      <c r="H679" s="16" t="inlineStr">
        <is>
          <t>Küchentechnik</t>
        </is>
      </c>
      <c r="I679" s="16" t="n"/>
      <c r="J679" s="16" t="inlineStr">
        <is>
          <t>A</t>
        </is>
      </c>
      <c r="K679" s="16" t="inlineStr">
        <is>
          <t>Stück</t>
        </is>
      </c>
      <c r="L679" s="19" t="n"/>
      <c r="M679" s="16" t="inlineStr">
        <is>
          <t>gebraucht</t>
        </is>
      </c>
      <c r="N679" s="17" t="n"/>
      <c r="O679" s="20">
        <f>F679-IF(N679="",0,N679)</f>
        <v/>
      </c>
      <c r="P679" s="19" t="inlineStr">
        <is>
          <t>ja</t>
        </is>
      </c>
      <c r="Q679" s="19" t="n"/>
      <c r="R679" s="21" t="n"/>
      <c r="S679" s="21" t="n">
        <v>30</v>
      </c>
      <c r="T679" s="19" t="inlineStr">
        <is>
          <t>Fix</t>
        </is>
      </c>
      <c r="U679" s="19" t="inlineStr">
        <is>
          <t>ok</t>
        </is>
      </c>
      <c r="V679" s="22">
        <f>O679*S679</f>
        <v/>
      </c>
      <c r="W679" s="16" t="inlineStr">
        <is>
          <t>nur Abholung</t>
        </is>
      </c>
      <c r="X679" s="16" t="inlineStr">
        <is>
          <t>F-816</t>
        </is>
      </c>
      <c r="Y679" s="19" t="inlineStr">
        <is>
          <t>ja</t>
        </is>
      </c>
      <c r="Z679" s="19" t="inlineStr">
        <is>
          <t>verfügbar</t>
        </is>
      </c>
      <c r="AA679" s="19" t="inlineStr">
        <is>
          <t>Liebherr</t>
        </is>
      </c>
      <c r="AB679" s="19" t="n"/>
      <c r="AC679" s="19" t="n"/>
      <c r="AD679" s="19" t="n"/>
      <c r="AE679" s="21" t="n"/>
      <c r="AF679" s="22">
        <f>IF(N679="","",N679*AE679)</f>
        <v/>
      </c>
      <c r="AG679" s="19" t="n"/>
      <c r="AH679" s="19" t="n"/>
      <c r="AI679" s="19" t="n"/>
      <c r="AJ679" s="19" t="n"/>
      <c r="AK679" s="19" t="n"/>
      <c r="AL679" s="19" t="n"/>
      <c r="AM679" s="18" t="inlineStr">
        <is>
          <t>1 Gerät. Der Kühlschrank obendrauf ist BU13-09, Sonnenschirm und Holzplatte gehören nicht dazu.</t>
        </is>
      </c>
      <c r="AN679" s="23" t="inlineStr">
        <is>
          <t>Neu aus Fotos vom 19.10.2026, ohne Post-it. Preis geschätzt, am 19.10. bestätigt. Foto aufgehellt.</t>
        </is>
      </c>
    </row>
    <row r="680" ht="98.8" customHeight="1">
      <c r="A680" s="16" t="n"/>
      <c r="B680" s="16" t="inlineStr">
        <is>
          <t>NU05-19</t>
        </is>
      </c>
      <c r="C680" s="16" t="inlineStr">
        <is>
          <t>NU05</t>
        </is>
      </c>
      <c r="D680" s="16" t="inlineStr">
        <is>
          <t>Treppenaufgang</t>
        </is>
      </c>
      <c r="E680" s="16" t="inlineStr">
        <is>
          <t>Motivstanzer blau, 6 Stück</t>
        </is>
      </c>
      <c r="F680" s="17" t="n">
        <v>1</v>
      </c>
      <c r="G680" s="18" t="inlineStr">
        <is>
          <t>Motivstanzer in verschiedenen Größen: vier Schneeflocken, eine Blume und ein weiterer Stanzer.</t>
        </is>
      </c>
      <c r="H680" s="16" t="inlineStr">
        <is>
          <t>Verbrauchsmaterial</t>
        </is>
      </c>
      <c r="I680" s="16" t="n"/>
      <c r="J680" s="16" t="inlineStr">
        <is>
          <t>C</t>
        </is>
      </c>
      <c r="K680" s="16" t="inlineStr">
        <is>
          <t>Set</t>
        </is>
      </c>
      <c r="L680" s="19" t="n"/>
      <c r="M680" s="16" t="inlineStr">
        <is>
          <t>gebraucht</t>
        </is>
      </c>
      <c r="N680" s="17" t="n"/>
      <c r="O680" s="20">
        <f>F680-IF(N680="",0,N680)</f>
        <v/>
      </c>
      <c r="P680" s="19" t="inlineStr">
        <is>
          <t>ja</t>
        </is>
      </c>
      <c r="Q680" s="19" t="n"/>
      <c r="R680" s="21" t="n"/>
      <c r="S680" s="24" t="n">
        <v>15</v>
      </c>
      <c r="T680" s="19" t="inlineStr">
        <is>
          <t>Fix</t>
        </is>
      </c>
      <c r="U680" s="25" t="inlineStr">
        <is>
          <t>offen</t>
        </is>
      </c>
      <c r="V680" s="22">
        <f>O680*S680</f>
        <v/>
      </c>
      <c r="W680" s="16" t="inlineStr">
        <is>
          <t>nur Abholung</t>
        </is>
      </c>
      <c r="X680" s="16" t="inlineStr">
        <is>
          <t>F-821</t>
        </is>
      </c>
      <c r="Y680" s="19" t="inlineStr">
        <is>
          <t>nein</t>
        </is>
      </c>
      <c r="Z680" s="19" t="inlineStr">
        <is>
          <t>verfügbar</t>
        </is>
      </c>
      <c r="AA680" s="19" t="n"/>
      <c r="AB680" s="19" t="n"/>
      <c r="AC680" s="19" t="n"/>
      <c r="AD680" s="19" t="n"/>
      <c r="AE680" s="21" t="n"/>
      <c r="AF680" s="22">
        <f>IF(N680="","",N680*AE680)</f>
        <v/>
      </c>
      <c r="AG680" s="19" t="n"/>
      <c r="AH680" s="19" t="n"/>
      <c r="AI680" s="19" t="n"/>
      <c r="AJ680" s="19" t="n"/>
      <c r="AK680" s="19" t="n"/>
      <c r="AL680" s="19" t="n"/>
      <c r="AM680" s="18" t="inlineStr">
        <is>
          <t>Nur als Set.</t>
        </is>
      </c>
      <c r="AN680" s="23" t="inlineStr">
        <is>
          <t>Neu aus Fotos vom 21.10.2026. Preis geschätzt.</t>
        </is>
      </c>
    </row>
    <row r="681" ht="98.8" customHeight="1">
      <c r="A681" s="16" t="n"/>
      <c r="B681" s="16" t="inlineStr">
        <is>
          <t>NU05-20</t>
        </is>
      </c>
      <c r="C681" s="16" t="inlineStr">
        <is>
          <t>NU05</t>
        </is>
      </c>
      <c r="D681" s="16" t="inlineStr">
        <is>
          <t>Treppenaufgang</t>
        </is>
      </c>
      <c r="E681" s="16" t="inlineStr">
        <is>
          <t>Motivstanzer orange, 3 Stück</t>
        </is>
      </c>
      <c r="F681" s="17" t="n">
        <v>1</v>
      </c>
      <c r="G681" s="18" t="inlineStr">
        <is>
          <t>Motivstanzer: Fisch, Stern und ein weiterer Stanzer.</t>
        </is>
      </c>
      <c r="H681" s="16" t="inlineStr">
        <is>
          <t>Verbrauchsmaterial</t>
        </is>
      </c>
      <c r="I681" s="16" t="n"/>
      <c r="J681" s="16" t="inlineStr">
        <is>
          <t>C</t>
        </is>
      </c>
      <c r="K681" s="16" t="inlineStr">
        <is>
          <t>Set</t>
        </is>
      </c>
      <c r="L681" s="19" t="n"/>
      <c r="M681" s="16" t="inlineStr">
        <is>
          <t>gebraucht</t>
        </is>
      </c>
      <c r="N681" s="17" t="n"/>
      <c r="O681" s="20">
        <f>F681-IF(N681="",0,N681)</f>
        <v/>
      </c>
      <c r="P681" s="19" t="inlineStr">
        <is>
          <t>ja</t>
        </is>
      </c>
      <c r="Q681" s="19" t="n"/>
      <c r="R681" s="21" t="n"/>
      <c r="S681" s="24" t="n">
        <v>8</v>
      </c>
      <c r="T681" s="19" t="inlineStr">
        <is>
          <t>Fix</t>
        </is>
      </c>
      <c r="U681" s="25" t="inlineStr">
        <is>
          <t>offen</t>
        </is>
      </c>
      <c r="V681" s="22">
        <f>O681*S681</f>
        <v/>
      </c>
      <c r="W681" s="16" t="inlineStr">
        <is>
          <t>nur Abholung</t>
        </is>
      </c>
      <c r="X681" s="16" t="inlineStr">
        <is>
          <t>F-822</t>
        </is>
      </c>
      <c r="Y681" s="19" t="inlineStr">
        <is>
          <t>nein</t>
        </is>
      </c>
      <c r="Z681" s="19" t="inlineStr">
        <is>
          <t>verfügbar</t>
        </is>
      </c>
      <c r="AA681" s="19" t="n"/>
      <c r="AB681" s="19" t="n"/>
      <c r="AC681" s="19" t="n"/>
      <c r="AD681" s="19" t="n"/>
      <c r="AE681" s="21" t="n"/>
      <c r="AF681" s="22">
        <f>IF(N681="","",N681*AE681)</f>
        <v/>
      </c>
      <c r="AG681" s="19" t="n"/>
      <c r="AH681" s="19" t="n"/>
      <c r="AI681" s="19" t="n"/>
      <c r="AJ681" s="19" t="n"/>
      <c r="AK681" s="19" t="n"/>
      <c r="AL681" s="19" t="n"/>
      <c r="AM681" s="18" t="inlineStr">
        <is>
          <t>Nur als Set.</t>
        </is>
      </c>
      <c r="AN681" s="23" t="inlineStr">
        <is>
          <t>Neu aus Fotos vom 21.10.2026. Preis geschätzt.</t>
        </is>
      </c>
    </row>
    <row r="682" ht="98.8" customHeight="1">
      <c r="A682" s="16" t="n"/>
      <c r="B682" s="16" t="inlineStr">
        <is>
          <t>NU05-21</t>
        </is>
      </c>
      <c r="C682" s="16" t="inlineStr">
        <is>
          <t>NU05</t>
        </is>
      </c>
      <c r="D682" s="16" t="inlineStr">
        <is>
          <t>Treppenaufgang</t>
        </is>
      </c>
      <c r="E682" s="16" t="inlineStr">
        <is>
          <t>Motivstanzer Tannenbaum, 2 Stück</t>
        </is>
      </c>
      <c r="F682" s="17" t="n">
        <v>1</v>
      </c>
      <c r="G682" s="18" t="inlineStr">
        <is>
          <t>Zwei Motivstanzer mit Tannenbaum in zwei Größen.</t>
        </is>
      </c>
      <c r="H682" s="16" t="inlineStr">
        <is>
          <t>Verbrauchsmaterial</t>
        </is>
      </c>
      <c r="I682" s="16" t="n"/>
      <c r="J682" s="16" t="inlineStr">
        <is>
          <t>C</t>
        </is>
      </c>
      <c r="K682" s="16" t="inlineStr">
        <is>
          <t>Set</t>
        </is>
      </c>
      <c r="L682" s="19" t="n"/>
      <c r="M682" s="16" t="inlineStr">
        <is>
          <t>gebraucht</t>
        </is>
      </c>
      <c r="N682" s="17" t="n"/>
      <c r="O682" s="20">
        <f>F682-IF(N682="",0,N682)</f>
        <v/>
      </c>
      <c r="P682" s="19" t="inlineStr">
        <is>
          <t>ja</t>
        </is>
      </c>
      <c r="Q682" s="19" t="n"/>
      <c r="R682" s="21" t="n"/>
      <c r="S682" s="24" t="n">
        <v>6</v>
      </c>
      <c r="T682" s="19" t="inlineStr">
        <is>
          <t>Fix</t>
        </is>
      </c>
      <c r="U682" s="25" t="inlineStr">
        <is>
          <t>offen</t>
        </is>
      </c>
      <c r="V682" s="22">
        <f>O682*S682</f>
        <v/>
      </c>
      <c r="W682" s="16" t="inlineStr">
        <is>
          <t>nur Abholung</t>
        </is>
      </c>
      <c r="X682" s="16" t="inlineStr">
        <is>
          <t>F-823</t>
        </is>
      </c>
      <c r="Y682" s="19" t="inlineStr">
        <is>
          <t>nein</t>
        </is>
      </c>
      <c r="Z682" s="19" t="inlineStr">
        <is>
          <t>verfügbar</t>
        </is>
      </c>
      <c r="AA682" s="19" t="n"/>
      <c r="AB682" s="19" t="n"/>
      <c r="AC682" s="19" t="n"/>
      <c r="AD682" s="19" t="n"/>
      <c r="AE682" s="21" t="n"/>
      <c r="AF682" s="22">
        <f>IF(N682="","",N682*AE682)</f>
        <v/>
      </c>
      <c r="AG682" s="19" t="n"/>
      <c r="AH682" s="19" t="n"/>
      <c r="AI682" s="19" t="n"/>
      <c r="AJ682" s="19" t="n"/>
      <c r="AK682" s="19" t="n"/>
      <c r="AL682" s="19" t="n"/>
      <c r="AM682" s="18" t="inlineStr">
        <is>
          <t>Nur als Set.</t>
        </is>
      </c>
      <c r="AN682" s="23" t="inlineStr">
        <is>
          <t>Neu aus Fotos vom 21.10.2026. Preis geschätzt.</t>
        </is>
      </c>
    </row>
    <row r="683" ht="98.8" customHeight="1">
      <c r="A683" s="16" t="n"/>
      <c r="B683" s="16" t="inlineStr">
        <is>
          <t>NU05-22</t>
        </is>
      </c>
      <c r="C683" s="16" t="inlineStr">
        <is>
          <t>NU05</t>
        </is>
      </c>
      <c r="D683" s="16" t="inlineStr">
        <is>
          <t>Treppenaufgang</t>
        </is>
      </c>
      <c r="E683" s="16" t="inlineStr">
        <is>
          <t>Motivstanzer bunt, 6 Stück</t>
        </is>
      </c>
      <c r="F683" s="17" t="n">
        <v>1</v>
      </c>
      <c r="G683" s="18" t="inlineStr">
        <is>
          <t>Sechs kleine Motivstanzer, u. a. Haus, Delfin, Figuren und Blumen.</t>
        </is>
      </c>
      <c r="H683" s="16" t="inlineStr">
        <is>
          <t>Verbrauchsmaterial</t>
        </is>
      </c>
      <c r="I683" s="16" t="n"/>
      <c r="J683" s="16" t="inlineStr">
        <is>
          <t>C</t>
        </is>
      </c>
      <c r="K683" s="16" t="inlineStr">
        <is>
          <t>Set</t>
        </is>
      </c>
      <c r="L683" s="19" t="n"/>
      <c r="M683" s="16" t="inlineStr">
        <is>
          <t>gebraucht</t>
        </is>
      </c>
      <c r="N683" s="17" t="n"/>
      <c r="O683" s="20">
        <f>F683-IF(N683="",0,N683)</f>
        <v/>
      </c>
      <c r="P683" s="19" t="inlineStr">
        <is>
          <t>ja</t>
        </is>
      </c>
      <c r="Q683" s="19" t="n"/>
      <c r="R683" s="21" t="n"/>
      <c r="S683" s="24" t="n">
        <v>10</v>
      </c>
      <c r="T683" s="19" t="inlineStr">
        <is>
          <t>Fix</t>
        </is>
      </c>
      <c r="U683" s="25" t="inlineStr">
        <is>
          <t>offen</t>
        </is>
      </c>
      <c r="V683" s="22">
        <f>O683*S683</f>
        <v/>
      </c>
      <c r="W683" s="16" t="inlineStr">
        <is>
          <t>nur Abholung</t>
        </is>
      </c>
      <c r="X683" s="16" t="inlineStr">
        <is>
          <t>F-824</t>
        </is>
      </c>
      <c r="Y683" s="19" t="inlineStr">
        <is>
          <t>nein</t>
        </is>
      </c>
      <c r="Z683" s="19" t="inlineStr">
        <is>
          <t>verfügbar</t>
        </is>
      </c>
      <c r="AA683" s="19" t="n"/>
      <c r="AB683" s="19" t="n"/>
      <c r="AC683" s="19" t="n"/>
      <c r="AD683" s="19" t="n"/>
      <c r="AE683" s="21" t="n"/>
      <c r="AF683" s="22">
        <f>IF(N683="","",N683*AE683)</f>
        <v/>
      </c>
      <c r="AG683" s="19" t="n"/>
      <c r="AH683" s="19" t="n"/>
      <c r="AI683" s="19" t="n"/>
      <c r="AJ683" s="19" t="n"/>
      <c r="AK683" s="19" t="n"/>
      <c r="AL683" s="19" t="n"/>
      <c r="AM683" s="18" t="inlineStr">
        <is>
          <t>Nur als Set.</t>
        </is>
      </c>
      <c r="AN683" s="23" t="inlineStr">
        <is>
          <t>Neu aus Fotos vom 21.10.2026. Preis geschätzt.</t>
        </is>
      </c>
    </row>
    <row r="684" ht="98.8" customHeight="1">
      <c r="A684" s="16" t="n"/>
      <c r="B684" s="16" t="inlineStr">
        <is>
          <t>NU05-23</t>
        </is>
      </c>
      <c r="C684" s="16" t="inlineStr">
        <is>
          <t>NU05</t>
        </is>
      </c>
      <c r="D684" s="16" t="inlineStr">
        <is>
          <t>Treppenaufgang</t>
        </is>
      </c>
      <c r="E684" s="16" t="inlineStr">
        <is>
          <t>Motivstanzer Herz und Blatt, 2 Stück</t>
        </is>
      </c>
      <c r="F684" s="17" t="n">
        <v>1</v>
      </c>
      <c r="G684" s="18" t="inlineStr">
        <is>
          <t>Zwei Motivstanzer: Herz (rosa) und Blätterzweig (grün).</t>
        </is>
      </c>
      <c r="H684" s="16" t="inlineStr">
        <is>
          <t>Verbrauchsmaterial</t>
        </is>
      </c>
      <c r="I684" s="16" t="n"/>
      <c r="J684" s="16" t="inlineStr">
        <is>
          <t>C</t>
        </is>
      </c>
      <c r="K684" s="16" t="inlineStr">
        <is>
          <t>Set</t>
        </is>
      </c>
      <c r="L684" s="19" t="n"/>
      <c r="M684" s="16" t="inlineStr">
        <is>
          <t>gebraucht</t>
        </is>
      </c>
      <c r="N684" s="17" t="n"/>
      <c r="O684" s="20">
        <f>F684-IF(N684="",0,N684)</f>
        <v/>
      </c>
      <c r="P684" s="19" t="inlineStr">
        <is>
          <t>ja</t>
        </is>
      </c>
      <c r="Q684" s="19" t="n"/>
      <c r="R684" s="21" t="n"/>
      <c r="S684" s="24" t="n">
        <v>6</v>
      </c>
      <c r="T684" s="19" t="inlineStr">
        <is>
          <t>Fix</t>
        </is>
      </c>
      <c r="U684" s="25" t="inlineStr">
        <is>
          <t>offen</t>
        </is>
      </c>
      <c r="V684" s="22">
        <f>O684*S684</f>
        <v/>
      </c>
      <c r="W684" s="16" t="inlineStr">
        <is>
          <t>nur Abholung</t>
        </is>
      </c>
      <c r="X684" s="16" t="inlineStr">
        <is>
          <t>F-825</t>
        </is>
      </c>
      <c r="Y684" s="19" t="inlineStr">
        <is>
          <t>nein</t>
        </is>
      </c>
      <c r="Z684" s="19" t="inlineStr">
        <is>
          <t>verfügbar</t>
        </is>
      </c>
      <c r="AA684" s="19" t="n"/>
      <c r="AB684" s="19" t="n"/>
      <c r="AC684" s="19" t="n"/>
      <c r="AD684" s="19" t="n"/>
      <c r="AE684" s="21" t="n"/>
      <c r="AF684" s="22">
        <f>IF(N684="","",N684*AE684)</f>
        <v/>
      </c>
      <c r="AG684" s="19" t="n"/>
      <c r="AH684" s="19" t="n"/>
      <c r="AI684" s="19" t="n"/>
      <c r="AJ684" s="19" t="n"/>
      <c r="AK684" s="19" t="n"/>
      <c r="AL684" s="19" t="n"/>
      <c r="AM684" s="18" t="inlineStr">
        <is>
          <t>Nur als Set.</t>
        </is>
      </c>
      <c r="AN684" s="23" t="inlineStr">
        <is>
          <t>Neu aus Fotos vom 21.10.2026. Preis geschätzt.</t>
        </is>
      </c>
    </row>
    <row r="685" ht="98.8" customHeight="1">
      <c r="A685" s="16" t="n"/>
      <c r="B685" s="16" t="inlineStr">
        <is>
          <t>NU05-24</t>
        </is>
      </c>
      <c r="C685" s="16" t="inlineStr">
        <is>
          <t>NU05</t>
        </is>
      </c>
      <c r="D685" s="16" t="inlineStr">
        <is>
          <t>Treppenaufgang</t>
        </is>
      </c>
      <c r="E685" s="16" t="inlineStr">
        <is>
          <t>Deckfarben-Blöcke sechseckig mit Nachfüllrollen</t>
        </is>
      </c>
      <c r="F685" s="17" t="n">
        <v>1</v>
      </c>
      <c r="G685" s="18" t="inlineStr">
        <is>
          <t>Große sechseckige Farbblöcke in Kunststoffschalen, dazu mehrere Rollen mit Nachfüll-Farbtabletten.</t>
        </is>
      </c>
      <c r="H685" s="16" t="inlineStr">
        <is>
          <t>Verbrauchsmaterial</t>
        </is>
      </c>
      <c r="I685" s="16" t="n"/>
      <c r="J685" s="16" t="inlineStr">
        <is>
          <t>C</t>
        </is>
      </c>
      <c r="K685" s="16" t="inlineStr">
        <is>
          <t>Konvolut</t>
        </is>
      </c>
      <c r="L685" s="19" t="n"/>
      <c r="M685" s="16" t="inlineStr">
        <is>
          <t>gebraucht</t>
        </is>
      </c>
      <c r="N685" s="17" t="n"/>
      <c r="O685" s="20">
        <f>F685-IF(N685="",0,N685)</f>
        <v/>
      </c>
      <c r="P685" s="19" t="inlineStr">
        <is>
          <t>ja</t>
        </is>
      </c>
      <c r="Q685" s="19" t="n"/>
      <c r="R685" s="21" t="n"/>
      <c r="S685" s="24" t="n">
        <v>12</v>
      </c>
      <c r="T685" s="19" t="inlineStr">
        <is>
          <t>Fix</t>
        </is>
      </c>
      <c r="U685" s="25" t="inlineStr">
        <is>
          <t>offen</t>
        </is>
      </c>
      <c r="V685" s="22">
        <f>O685*S685</f>
        <v/>
      </c>
      <c r="W685" s="16" t="inlineStr">
        <is>
          <t>nur Abholung</t>
        </is>
      </c>
      <c r="X685" s="16" t="inlineStr">
        <is>
          <t>F-826</t>
        </is>
      </c>
      <c r="Y685" s="19" t="inlineStr">
        <is>
          <t>nein</t>
        </is>
      </c>
      <c r="Z685" s="19" t="inlineStr">
        <is>
          <t>verfügbar</t>
        </is>
      </c>
      <c r="AA685" s="19" t="n"/>
      <c r="AB685" s="19" t="n"/>
      <c r="AC685" s="19" t="n"/>
      <c r="AD685" s="19" t="n"/>
      <c r="AE685" s="21" t="n"/>
      <c r="AF685" s="22">
        <f>IF(N685="","",N685*AE685)</f>
        <v/>
      </c>
      <c r="AG685" s="19" t="n"/>
      <c r="AH685" s="19" t="n"/>
      <c r="AI685" s="19" t="n"/>
      <c r="AJ685" s="19" t="n"/>
      <c r="AK685" s="19" t="n"/>
      <c r="AL685" s="19" t="n"/>
      <c r="AM685" s="18" t="inlineStr">
        <is>
          <t>Angebrochen. Nur als Konvolut.</t>
        </is>
      </c>
      <c r="AN685" s="23" t="inlineStr">
        <is>
          <t>Neu aus Fotos vom 21.10.2026. Preis geschätzt.</t>
        </is>
      </c>
    </row>
    <row r="686" ht="98.8" customHeight="1">
      <c r="A686" s="16" t="n"/>
      <c r="B686" s="16" t="inlineStr">
        <is>
          <t>NU05-25</t>
        </is>
      </c>
      <c r="C686" s="16" t="inlineStr">
        <is>
          <t>NU05</t>
        </is>
      </c>
      <c r="D686" s="16" t="inlineStr">
        <is>
          <t>Treppenaufgang</t>
        </is>
      </c>
      <c r="E686" s="16" t="inlineStr">
        <is>
          <t>Farbblöcke und Stoffmalfarben</t>
        </is>
      </c>
      <c r="F686" s="17" t="n">
        <v>1</v>
      </c>
      <c r="G686" s="18" t="inlineStr">
        <is>
          <t>Quadratische Farbblöcke in Schalen, Herlitz Schulmalfarben und kleine Gläser Javana Stoff- bzw. Seidenmalfarbe.</t>
        </is>
      </c>
      <c r="H686" s="16" t="inlineStr">
        <is>
          <t>Verbrauchsmaterial</t>
        </is>
      </c>
      <c r="I686" s="16" t="n"/>
      <c r="J686" s="16" t="inlineStr">
        <is>
          <t>C</t>
        </is>
      </c>
      <c r="K686" s="16" t="inlineStr">
        <is>
          <t>Konvolut</t>
        </is>
      </c>
      <c r="L686" s="19" t="n"/>
      <c r="M686" s="16" t="inlineStr">
        <is>
          <t>gebraucht</t>
        </is>
      </c>
      <c r="N686" s="17" t="n"/>
      <c r="O686" s="20">
        <f>F686-IF(N686="",0,N686)</f>
        <v/>
      </c>
      <c r="P686" s="19" t="inlineStr">
        <is>
          <t>ja</t>
        </is>
      </c>
      <c r="Q686" s="19" t="n"/>
      <c r="R686" s="21" t="n"/>
      <c r="S686" s="24" t="n">
        <v>12</v>
      </c>
      <c r="T686" s="19" t="inlineStr">
        <is>
          <t>Fix</t>
        </is>
      </c>
      <c r="U686" s="25" t="inlineStr">
        <is>
          <t>offen</t>
        </is>
      </c>
      <c r="V686" s="22">
        <f>O686*S686</f>
        <v/>
      </c>
      <c r="W686" s="16" t="inlineStr">
        <is>
          <t>nur Abholung</t>
        </is>
      </c>
      <c r="X686" s="16" t="inlineStr">
        <is>
          <t>F-827</t>
        </is>
      </c>
      <c r="Y686" s="19" t="inlineStr">
        <is>
          <t>nein</t>
        </is>
      </c>
      <c r="Z686" s="19" t="inlineStr">
        <is>
          <t>verfügbar</t>
        </is>
      </c>
      <c r="AA686" s="19" t="n"/>
      <c r="AB686" s="19" t="n"/>
      <c r="AC686" s="19" t="n"/>
      <c r="AD686" s="19" t="n"/>
      <c r="AE686" s="21" t="n"/>
      <c r="AF686" s="22">
        <f>IF(N686="","",N686*AE686)</f>
        <v/>
      </c>
      <c r="AG686" s="19" t="n"/>
      <c r="AH686" s="19" t="n"/>
      <c r="AI686" s="19" t="n"/>
      <c r="AJ686" s="19" t="n"/>
      <c r="AK686" s="19" t="n"/>
      <c r="AL686" s="19" t="n"/>
      <c r="AM686" s="18" t="inlineStr">
        <is>
          <t>Angebrochen. Nur als Konvolut.</t>
        </is>
      </c>
      <c r="AN686" s="23" t="inlineStr">
        <is>
          <t>Neu aus Fotos vom 21.10.2026. Preis geschätzt.</t>
        </is>
      </c>
    </row>
    <row r="687" ht="98.8" customHeight="1">
      <c r="A687" s="16" t="n"/>
      <c r="B687" s="16" t="inlineStr">
        <is>
          <t>NU05-27</t>
        </is>
      </c>
      <c r="C687" s="16" t="inlineStr">
        <is>
          <t>NU05</t>
        </is>
      </c>
      <c r="D687" s="16" t="inlineStr">
        <is>
          <t>Treppenaufgang</t>
        </is>
      </c>
      <c r="E687" s="16" t="inlineStr">
        <is>
          <t>Buntstifte in 10 farbigen Holzbechern</t>
        </is>
      </c>
      <c r="F687" s="17" t="n">
        <v>1</v>
      </c>
      <c r="G687" s="18" t="inlineStr">
        <is>
          <t>Dicke Buntstifte, nach Farben sortiert in zehn farbigen Holzbechern.</t>
        </is>
      </c>
      <c r="H687" s="16" t="inlineStr">
        <is>
          <t>Verbrauchsmaterial</t>
        </is>
      </c>
      <c r="I687" s="16" t="n"/>
      <c r="J687" s="16" t="inlineStr">
        <is>
          <t>C</t>
        </is>
      </c>
      <c r="K687" s="16" t="inlineStr">
        <is>
          <t>Set</t>
        </is>
      </c>
      <c r="L687" s="19" t="n"/>
      <c r="M687" s="16" t="inlineStr">
        <is>
          <t>gebraucht</t>
        </is>
      </c>
      <c r="N687" s="17" t="n"/>
      <c r="O687" s="20">
        <f>F687-IF(N687="",0,N687)</f>
        <v/>
      </c>
      <c r="P687" s="19" t="inlineStr">
        <is>
          <t>ja</t>
        </is>
      </c>
      <c r="Q687" s="19" t="n"/>
      <c r="R687" s="21" t="n"/>
      <c r="S687" s="24" t="n">
        <v>15</v>
      </c>
      <c r="T687" s="19" t="inlineStr">
        <is>
          <t>Fix</t>
        </is>
      </c>
      <c r="U687" s="25" t="inlineStr">
        <is>
          <t>offen</t>
        </is>
      </c>
      <c r="V687" s="22">
        <f>O687*S687</f>
        <v/>
      </c>
      <c r="W687" s="16" t="inlineStr">
        <is>
          <t>nur Abholung</t>
        </is>
      </c>
      <c r="X687" s="16" t="inlineStr">
        <is>
          <t>F-828</t>
        </is>
      </c>
      <c r="Y687" s="19" t="inlineStr">
        <is>
          <t>nein</t>
        </is>
      </c>
      <c r="Z687" s="19" t="inlineStr">
        <is>
          <t>verfügbar</t>
        </is>
      </c>
      <c r="AA687" s="19" t="n"/>
      <c r="AB687" s="19" t="n"/>
      <c r="AC687" s="19" t="n"/>
      <c r="AD687" s="19" t="n"/>
      <c r="AE687" s="21" t="n"/>
      <c r="AF687" s="22">
        <f>IF(N687="","",N687*AE687)</f>
        <v/>
      </c>
      <c r="AG687" s="19" t="n"/>
      <c r="AH687" s="19" t="n"/>
      <c r="AI687" s="19" t="n"/>
      <c r="AJ687" s="19" t="n"/>
      <c r="AK687" s="19" t="n"/>
      <c r="AL687" s="19" t="n"/>
      <c r="AM687" s="18" t="inlineStr">
        <is>
          <t>Nur als Set.</t>
        </is>
      </c>
      <c r="AN687" s="23" t="inlineStr">
        <is>
          <t>Neu aus Fotos vom 21.10.2026. Preis geschätzt.</t>
        </is>
      </c>
    </row>
    <row r="688" ht="98.8" customHeight="1">
      <c r="A688" s="16" t="n"/>
      <c r="B688" s="16" t="inlineStr">
        <is>
          <t>NU05-28</t>
        </is>
      </c>
      <c r="C688" s="16" t="inlineStr">
        <is>
          <t>NU05</t>
        </is>
      </c>
      <c r="D688" s="16" t="inlineStr">
        <is>
          <t>Treppenaufgang</t>
        </is>
      </c>
      <c r="E688" s="16" t="inlineStr">
        <is>
          <t>Buntstifte im Holzständer</t>
        </is>
      </c>
      <c r="F688" s="17" t="n">
        <v>1</v>
      </c>
      <c r="G688" s="18" t="inlineStr">
        <is>
          <t>Rund 50 Buntstifte in einem Holzständer mit Fächern.</t>
        </is>
      </c>
      <c r="H688" s="16" t="inlineStr">
        <is>
          <t>Verbrauchsmaterial</t>
        </is>
      </c>
      <c r="I688" s="16" t="n"/>
      <c r="J688" s="16" t="inlineStr">
        <is>
          <t>C</t>
        </is>
      </c>
      <c r="K688" s="16" t="inlineStr">
        <is>
          <t>Set</t>
        </is>
      </c>
      <c r="L688" s="19" t="n"/>
      <c r="M688" s="16" t="inlineStr">
        <is>
          <t>gebraucht</t>
        </is>
      </c>
      <c r="N688" s="17" t="n"/>
      <c r="O688" s="20">
        <f>F688-IF(N688="",0,N688)</f>
        <v/>
      </c>
      <c r="P688" s="19" t="inlineStr">
        <is>
          <t>ja</t>
        </is>
      </c>
      <c r="Q688" s="19" t="n"/>
      <c r="R688" s="21" t="n"/>
      <c r="S688" s="24" t="n">
        <v>8</v>
      </c>
      <c r="T688" s="19" t="inlineStr">
        <is>
          <t>Fix</t>
        </is>
      </c>
      <c r="U688" s="25" t="inlineStr">
        <is>
          <t>offen</t>
        </is>
      </c>
      <c r="V688" s="22">
        <f>O688*S688</f>
        <v/>
      </c>
      <c r="W688" s="16" t="inlineStr">
        <is>
          <t>nur Abholung</t>
        </is>
      </c>
      <c r="X688" s="16" t="inlineStr">
        <is>
          <t>F-829</t>
        </is>
      </c>
      <c r="Y688" s="19" t="inlineStr">
        <is>
          <t>nein</t>
        </is>
      </c>
      <c r="Z688" s="19" t="inlineStr">
        <is>
          <t>verfügbar</t>
        </is>
      </c>
      <c r="AA688" s="19" t="n"/>
      <c r="AB688" s="19" t="n"/>
      <c r="AC688" s="19" t="n"/>
      <c r="AD688" s="19" t="n"/>
      <c r="AE688" s="21" t="n"/>
      <c r="AF688" s="22">
        <f>IF(N688="","",N688*AE688)</f>
        <v/>
      </c>
      <c r="AG688" s="19" t="n"/>
      <c r="AH688" s="19" t="n"/>
      <c r="AI688" s="19" t="n"/>
      <c r="AJ688" s="19" t="n"/>
      <c r="AK688" s="19" t="n"/>
      <c r="AL688" s="19" t="n"/>
      <c r="AM688" s="18" t="inlineStr">
        <is>
          <t>Nur als Set.</t>
        </is>
      </c>
      <c r="AN688" s="23" t="inlineStr">
        <is>
          <t>Neu aus Fotos vom 21.10.2026. Preis geschätzt.</t>
        </is>
      </c>
    </row>
    <row r="689" ht="98.8" customHeight="1">
      <c r="A689" s="16" t="n"/>
      <c r="B689" s="16" t="inlineStr">
        <is>
          <t>NU05-29</t>
        </is>
      </c>
      <c r="C689" s="16" t="inlineStr">
        <is>
          <t>NU05</t>
        </is>
      </c>
      <c r="D689" s="16" t="inlineStr">
        <is>
          <t>Treppenaufgang</t>
        </is>
      </c>
      <c r="E689" s="16" t="inlineStr">
        <is>
          <t>Schaumstoff-Stempel und Tupfschwämme</t>
        </is>
      </c>
      <c r="F689" s="17" t="n">
        <v>1</v>
      </c>
      <c r="G689" s="18" t="inlineStr">
        <is>
          <t>Schaumstoff-Tupfschwämme in verschiedenen Größen in einer Box, dazu eine Packung O’color Schaumstoff-Stempel 35 mm.</t>
        </is>
      </c>
      <c r="H689" s="16" t="inlineStr">
        <is>
          <t>Verbrauchsmaterial</t>
        </is>
      </c>
      <c r="I689" s="16" t="n"/>
      <c r="J689" s="16" t="inlineStr">
        <is>
          <t>C</t>
        </is>
      </c>
      <c r="K689" s="16" t="inlineStr">
        <is>
          <t>Konvolut</t>
        </is>
      </c>
      <c r="L689" s="19" t="n"/>
      <c r="M689" s="16" t="inlineStr">
        <is>
          <t>gebraucht</t>
        </is>
      </c>
      <c r="N689" s="17" t="n"/>
      <c r="O689" s="20">
        <f>F689-IF(N689="",0,N689)</f>
        <v/>
      </c>
      <c r="P689" s="19" t="inlineStr">
        <is>
          <t>ja</t>
        </is>
      </c>
      <c r="Q689" s="19" t="n"/>
      <c r="R689" s="21" t="n"/>
      <c r="S689" s="24" t="n">
        <v>6</v>
      </c>
      <c r="T689" s="19" t="inlineStr">
        <is>
          <t>Fix</t>
        </is>
      </c>
      <c r="U689" s="25" t="inlineStr">
        <is>
          <t>offen</t>
        </is>
      </c>
      <c r="V689" s="22">
        <f>O689*S689</f>
        <v/>
      </c>
      <c r="W689" s="16" t="inlineStr">
        <is>
          <t>nur Abholung</t>
        </is>
      </c>
      <c r="X689" s="16" t="inlineStr">
        <is>
          <t>F-830</t>
        </is>
      </c>
      <c r="Y689" s="19" t="inlineStr">
        <is>
          <t>nein</t>
        </is>
      </c>
      <c r="Z689" s="19" t="inlineStr">
        <is>
          <t>verfügbar</t>
        </is>
      </c>
      <c r="AA689" s="19" t="n"/>
      <c r="AB689" s="19" t="n"/>
      <c r="AC689" s="19" t="n"/>
      <c r="AD689" s="19" t="n"/>
      <c r="AE689" s="21" t="n"/>
      <c r="AF689" s="22">
        <f>IF(N689="","",N689*AE689)</f>
        <v/>
      </c>
      <c r="AG689" s="19" t="n"/>
      <c r="AH689" s="19" t="n"/>
      <c r="AI689" s="19" t="n"/>
      <c r="AJ689" s="19" t="n"/>
      <c r="AK689" s="19" t="n"/>
      <c r="AL689" s="19" t="n"/>
      <c r="AM689" s="18" t="inlineStr">
        <is>
          <t>Box ist dabei.</t>
        </is>
      </c>
      <c r="AN689" s="23" t="inlineStr">
        <is>
          <t>Neu aus Fotos vom 21.10.2026. Preis geschätzt.</t>
        </is>
      </c>
    </row>
    <row r="690" ht="98.8" customHeight="1">
      <c r="A690" s="16" t="n"/>
      <c r="B690" s="16" t="inlineStr">
        <is>
          <t>NU05-30</t>
        </is>
      </c>
      <c r="C690" s="16" t="inlineStr">
        <is>
          <t>NU05</t>
        </is>
      </c>
      <c r="D690" s="16" t="inlineStr">
        <is>
          <t>Treppenaufgang</t>
        </is>
      </c>
      <c r="E690" s="16" t="inlineStr">
        <is>
          <t>Styroporkugeln und -kegel</t>
        </is>
      </c>
      <c r="F690" s="17" t="n">
        <v>1</v>
      </c>
      <c r="G690" s="18" t="inlineStr">
        <is>
          <t>Styroporkugeln und -kegel in verschiedenen Größen zum Basteln, in einer Kunststoffbox.</t>
        </is>
      </c>
      <c r="H690" s="16" t="inlineStr">
        <is>
          <t>Verbrauchsmaterial</t>
        </is>
      </c>
      <c r="I690" s="16" t="n"/>
      <c r="J690" s="16" t="inlineStr">
        <is>
          <t>C</t>
        </is>
      </c>
      <c r="K690" s="16" t="inlineStr">
        <is>
          <t>Konvolut</t>
        </is>
      </c>
      <c r="L690" s="19" t="n"/>
      <c r="M690" s="16" t="inlineStr">
        <is>
          <t>gut</t>
        </is>
      </c>
      <c r="N690" s="17" t="n"/>
      <c r="O690" s="20">
        <f>F690-IF(N690="",0,N690)</f>
        <v/>
      </c>
      <c r="P690" s="19" t="inlineStr">
        <is>
          <t>ja</t>
        </is>
      </c>
      <c r="Q690" s="19" t="n"/>
      <c r="R690" s="21" t="n"/>
      <c r="S690" s="24" t="n">
        <v>8</v>
      </c>
      <c r="T690" s="19" t="inlineStr">
        <is>
          <t>Fix</t>
        </is>
      </c>
      <c r="U690" s="25" t="inlineStr">
        <is>
          <t>offen</t>
        </is>
      </c>
      <c r="V690" s="22">
        <f>O690*S690</f>
        <v/>
      </c>
      <c r="W690" s="16" t="inlineStr">
        <is>
          <t>nur Abholung</t>
        </is>
      </c>
      <c r="X690" s="16" t="inlineStr">
        <is>
          <t>F-831</t>
        </is>
      </c>
      <c r="Y690" s="19" t="inlineStr">
        <is>
          <t>nein</t>
        </is>
      </c>
      <c r="Z690" s="19" t="inlineStr">
        <is>
          <t>verfügbar</t>
        </is>
      </c>
      <c r="AA690" s="19" t="n"/>
      <c r="AB690" s="19" t="n"/>
      <c r="AC690" s="19" t="n"/>
      <c r="AD690" s="19" t="n"/>
      <c r="AE690" s="21" t="n"/>
      <c r="AF690" s="22">
        <f>IF(N690="","",N690*AE690)</f>
        <v/>
      </c>
      <c r="AG690" s="19" t="n"/>
      <c r="AH690" s="19" t="n"/>
      <c r="AI690" s="19" t="n"/>
      <c r="AJ690" s="19" t="n"/>
      <c r="AK690" s="19" t="n"/>
      <c r="AL690" s="19" t="n"/>
      <c r="AM690" s="18" t="inlineStr">
        <is>
          <t>Box ist dabei.</t>
        </is>
      </c>
      <c r="AN690" s="23" t="inlineStr">
        <is>
          <t>Neu aus Fotos vom 21.10.2026. Preis geschätzt.</t>
        </is>
      </c>
    </row>
    <row r="691" ht="98.8" customHeight="1">
      <c r="A691" s="16" t="n"/>
      <c r="B691" s="16" t="inlineStr">
        <is>
          <t>NU05-31</t>
        </is>
      </c>
      <c r="C691" s="16" t="inlineStr">
        <is>
          <t>NU05</t>
        </is>
      </c>
      <c r="D691" s="16" t="inlineStr">
        <is>
          <t>Treppenaufgang</t>
        </is>
      </c>
      <c r="E691" s="16" t="inlineStr">
        <is>
          <t>Staedtler Modelliermasse, mehrere Packungen</t>
        </is>
      </c>
      <c r="F691" s="17" t="n">
        <v>1</v>
      </c>
      <c r="G691" s="18" t="inlineStr">
        <is>
          <t>Modelliermasse in verschiedenen Farben, teils angebrochen.</t>
        </is>
      </c>
      <c r="H691" s="16" t="inlineStr">
        <is>
          <t>Verbrauchsmaterial</t>
        </is>
      </c>
      <c r="I691" s="16" t="n"/>
      <c r="J691" s="16" t="inlineStr">
        <is>
          <t>C</t>
        </is>
      </c>
      <c r="K691" s="16" t="inlineStr">
        <is>
          <t>Konvolut</t>
        </is>
      </c>
      <c r="L691" s="19" t="n"/>
      <c r="M691" s="16" t="inlineStr">
        <is>
          <t>gebraucht</t>
        </is>
      </c>
      <c r="N691" s="17" t="n"/>
      <c r="O691" s="20">
        <f>F691-IF(N691="",0,N691)</f>
        <v/>
      </c>
      <c r="P691" s="19" t="inlineStr">
        <is>
          <t>ja</t>
        </is>
      </c>
      <c r="Q691" s="19" t="n"/>
      <c r="R691" s="21" t="n"/>
      <c r="S691" s="24" t="n">
        <v>12</v>
      </c>
      <c r="T691" s="19" t="inlineStr">
        <is>
          <t>Fix</t>
        </is>
      </c>
      <c r="U691" s="25" t="inlineStr">
        <is>
          <t>offen</t>
        </is>
      </c>
      <c r="V691" s="22">
        <f>O691*S691</f>
        <v/>
      </c>
      <c r="W691" s="16" t="inlineStr">
        <is>
          <t>nur Abholung</t>
        </is>
      </c>
      <c r="X691" s="16" t="inlineStr">
        <is>
          <t>F-832</t>
        </is>
      </c>
      <c r="Y691" s="19" t="inlineStr">
        <is>
          <t>nein</t>
        </is>
      </c>
      <c r="Z691" s="19" t="inlineStr">
        <is>
          <t>verfügbar</t>
        </is>
      </c>
      <c r="AA691" s="19" t="inlineStr">
        <is>
          <t>Staedtler</t>
        </is>
      </c>
      <c r="AB691" s="19" t="n"/>
      <c r="AC691" s="19" t="n"/>
      <c r="AD691" s="19" t="n"/>
      <c r="AE691" s="21" t="n"/>
      <c r="AF691" s="22">
        <f>IF(N691="","",N691*AE691)</f>
        <v/>
      </c>
      <c r="AG691" s="19" t="n"/>
      <c r="AH691" s="19" t="n"/>
      <c r="AI691" s="19" t="n"/>
      <c r="AJ691" s="19" t="n"/>
      <c r="AK691" s="19" t="n"/>
      <c r="AL691" s="19" t="n"/>
      <c r="AM691" s="18" t="inlineStr">
        <is>
          <t>Teilweise angebrochen.</t>
        </is>
      </c>
      <c r="AN691" s="23" t="inlineStr">
        <is>
          <t>Neu aus Fotos vom 21.10.2026. Preis geschätzt.</t>
        </is>
      </c>
    </row>
    <row r="692" ht="98.8" customHeight="1">
      <c r="A692" s="16" t="n"/>
      <c r="B692" s="16" t="inlineStr">
        <is>
          <t>NU05-32</t>
        </is>
      </c>
      <c r="C692" s="16" t="inlineStr">
        <is>
          <t>NU05</t>
        </is>
      </c>
      <c r="D692" s="16" t="inlineStr">
        <is>
          <t>Treppenaufgang</t>
        </is>
      </c>
      <c r="E692" s="16" t="inlineStr">
        <is>
          <t>Acryl- und Künstlerfarben in Tuben</t>
        </is>
      </c>
      <c r="F692" s="17" t="n">
        <v>1</v>
      </c>
      <c r="G692" s="18" t="inlineStr">
        <is>
          <t>Rund 25 Tuben und Flaschen Acryl-, Künstler- und Glitzerfarben, dazu Strukturpaste.</t>
        </is>
      </c>
      <c r="H692" s="16" t="inlineStr">
        <is>
          <t>Verbrauchsmaterial</t>
        </is>
      </c>
      <c r="I692" s="16" t="n"/>
      <c r="J692" s="16" t="inlineStr">
        <is>
          <t>C</t>
        </is>
      </c>
      <c r="K692" s="16" t="inlineStr">
        <is>
          <t>Konvolut</t>
        </is>
      </c>
      <c r="L692" s="19" t="n"/>
      <c r="M692" s="16" t="inlineStr">
        <is>
          <t>gebraucht</t>
        </is>
      </c>
      <c r="N692" s="17" t="n"/>
      <c r="O692" s="20">
        <f>F692-IF(N692="",0,N692)</f>
        <v/>
      </c>
      <c r="P692" s="19" t="inlineStr">
        <is>
          <t>ja</t>
        </is>
      </c>
      <c r="Q692" s="19" t="n"/>
      <c r="R692" s="21" t="n"/>
      <c r="S692" s="24" t="n">
        <v>12</v>
      </c>
      <c r="T692" s="19" t="inlineStr">
        <is>
          <t>Fix</t>
        </is>
      </c>
      <c r="U692" s="25" t="inlineStr">
        <is>
          <t>offen</t>
        </is>
      </c>
      <c r="V692" s="22">
        <f>O692*S692</f>
        <v/>
      </c>
      <c r="W692" s="16" t="inlineStr">
        <is>
          <t>nur Abholung</t>
        </is>
      </c>
      <c r="X692" s="16" t="inlineStr">
        <is>
          <t>F-833</t>
        </is>
      </c>
      <c r="Y692" s="19" t="inlineStr">
        <is>
          <t>nein</t>
        </is>
      </c>
      <c r="Z692" s="19" t="inlineStr">
        <is>
          <t>verfügbar</t>
        </is>
      </c>
      <c r="AA692" s="19" t="n"/>
      <c r="AB692" s="19" t="n"/>
      <c r="AC692" s="19" t="n"/>
      <c r="AD692" s="19" t="n"/>
      <c r="AE692" s="21" t="n"/>
      <c r="AF692" s="22">
        <f>IF(N692="","",N692*AE692)</f>
        <v/>
      </c>
      <c r="AG692" s="19" t="n"/>
      <c r="AH692" s="19" t="n"/>
      <c r="AI692" s="19" t="n"/>
      <c r="AJ692" s="19" t="n"/>
      <c r="AK692" s="19" t="n"/>
      <c r="AL692" s="19" t="n"/>
      <c r="AM692" s="18" t="inlineStr">
        <is>
          <t>Teilweise angebrochen.</t>
        </is>
      </c>
      <c r="AN692" s="23" t="inlineStr">
        <is>
          <t>Neu aus Fotos vom 21.10.2026. Preis geschätzt.</t>
        </is>
      </c>
    </row>
    <row r="693" ht="98.8" customHeight="1">
      <c r="A693" s="16" t="n"/>
      <c r="B693" s="16" t="inlineStr">
        <is>
          <t>NU05-33</t>
        </is>
      </c>
      <c r="C693" s="16" t="inlineStr">
        <is>
          <t>NU05</t>
        </is>
      </c>
      <c r="D693" s="16" t="inlineStr">
        <is>
          <t>Treppenaufgang</t>
        </is>
      </c>
      <c r="E693" s="16" t="inlineStr">
        <is>
          <t>Plakat- und Fingerfarben, 9 Flaschen</t>
        </is>
      </c>
      <c r="F693" s="17" t="n">
        <v>1</v>
      </c>
      <c r="G693" s="18" t="inlineStr">
        <is>
          <t>Große Flaschen Plakat- und Fingerfarbe in verschiedenen Farben.</t>
        </is>
      </c>
      <c r="H693" s="16" t="inlineStr">
        <is>
          <t>Verbrauchsmaterial</t>
        </is>
      </c>
      <c r="I693" s="16" t="n"/>
      <c r="J693" s="16" t="inlineStr">
        <is>
          <t>C</t>
        </is>
      </c>
      <c r="K693" s="16" t="inlineStr">
        <is>
          <t>Konvolut</t>
        </is>
      </c>
      <c r="L693" s="19" t="n"/>
      <c r="M693" s="16" t="inlineStr">
        <is>
          <t>gebraucht</t>
        </is>
      </c>
      <c r="N693" s="17" t="n"/>
      <c r="O693" s="20">
        <f>F693-IF(N693="",0,N693)</f>
        <v/>
      </c>
      <c r="P693" s="19" t="inlineStr">
        <is>
          <t>ja</t>
        </is>
      </c>
      <c r="Q693" s="19" t="n"/>
      <c r="R693" s="21" t="n"/>
      <c r="S693" s="24" t="n">
        <v>8</v>
      </c>
      <c r="T693" s="19" t="inlineStr">
        <is>
          <t>Fix</t>
        </is>
      </c>
      <c r="U693" s="25" t="inlineStr">
        <is>
          <t>offen</t>
        </is>
      </c>
      <c r="V693" s="22">
        <f>O693*S693</f>
        <v/>
      </c>
      <c r="W693" s="16" t="inlineStr">
        <is>
          <t>nur Abholung</t>
        </is>
      </c>
      <c r="X693" s="16" t="inlineStr">
        <is>
          <t>F-834</t>
        </is>
      </c>
      <c r="Y693" s="19" t="inlineStr">
        <is>
          <t>nein</t>
        </is>
      </c>
      <c r="Z693" s="19" t="inlineStr">
        <is>
          <t>verfügbar</t>
        </is>
      </c>
      <c r="AA693" s="19" t="n"/>
      <c r="AB693" s="19" t="n"/>
      <c r="AC693" s="19" t="n"/>
      <c r="AD693" s="19" t="n"/>
      <c r="AE693" s="21" t="n"/>
      <c r="AF693" s="22">
        <f>IF(N693="","",N693*AE693)</f>
        <v/>
      </c>
      <c r="AG693" s="19" t="n"/>
      <c r="AH693" s="19" t="n"/>
      <c r="AI693" s="19" t="n"/>
      <c r="AJ693" s="19" t="n"/>
      <c r="AK693" s="19" t="n"/>
      <c r="AL693" s="19" t="n"/>
      <c r="AM693" s="18" t="inlineStr">
        <is>
          <t>Angebrochen.</t>
        </is>
      </c>
      <c r="AN693" s="23" t="inlineStr">
        <is>
          <t>Neu aus Fotos vom 21.10.2026. Preis geschätzt.</t>
        </is>
      </c>
    </row>
    <row r="694" ht="98.8" customHeight="1">
      <c r="A694" s="16" t="n"/>
      <c r="B694" s="16" t="inlineStr">
        <is>
          <t>NU05-34</t>
        </is>
      </c>
      <c r="C694" s="16" t="inlineStr">
        <is>
          <t>NU05</t>
        </is>
      </c>
      <c r="D694" s="16" t="inlineStr">
        <is>
          <t>Treppenaufgang</t>
        </is>
      </c>
      <c r="E694" s="16" t="inlineStr">
        <is>
          <t>Acrylfarbe Triton, 6 Dosen</t>
        </is>
      </c>
      <c r="F694" s="17" t="n">
        <v>1</v>
      </c>
      <c r="G694" s="18" t="inlineStr">
        <is>
          <t>Große Dosen Acrylfarbe in verschiedenen Farben.</t>
        </is>
      </c>
      <c r="H694" s="16" t="inlineStr">
        <is>
          <t>Verbrauchsmaterial</t>
        </is>
      </c>
      <c r="I694" s="16" t="n"/>
      <c r="J694" s="16" t="inlineStr">
        <is>
          <t>C</t>
        </is>
      </c>
      <c r="K694" s="16" t="inlineStr">
        <is>
          <t>Konvolut</t>
        </is>
      </c>
      <c r="L694" s="19" t="n"/>
      <c r="M694" s="16" t="inlineStr">
        <is>
          <t>gebraucht</t>
        </is>
      </c>
      <c r="N694" s="17" t="n"/>
      <c r="O694" s="20">
        <f>F694-IF(N694="",0,N694)</f>
        <v/>
      </c>
      <c r="P694" s="19" t="inlineStr">
        <is>
          <t>ja</t>
        </is>
      </c>
      <c r="Q694" s="19" t="n"/>
      <c r="R694" s="21" t="n"/>
      <c r="S694" s="24" t="n">
        <v>10</v>
      </c>
      <c r="T694" s="19" t="inlineStr">
        <is>
          <t>Fix</t>
        </is>
      </c>
      <c r="U694" s="25" t="inlineStr">
        <is>
          <t>offen</t>
        </is>
      </c>
      <c r="V694" s="22">
        <f>O694*S694</f>
        <v/>
      </c>
      <c r="W694" s="16" t="inlineStr">
        <is>
          <t>nur Abholung</t>
        </is>
      </c>
      <c r="X694" s="16" t="inlineStr">
        <is>
          <t>F-835</t>
        </is>
      </c>
      <c r="Y694" s="19" t="inlineStr">
        <is>
          <t>nein</t>
        </is>
      </c>
      <c r="Z694" s="19" t="inlineStr">
        <is>
          <t>verfügbar</t>
        </is>
      </c>
      <c r="AA694" s="19" t="n"/>
      <c r="AB694" s="19" t="n"/>
      <c r="AC694" s="19" t="n"/>
      <c r="AD694" s="19" t="n"/>
      <c r="AE694" s="21" t="n"/>
      <c r="AF694" s="22">
        <f>IF(N694="","",N694*AE694)</f>
        <v/>
      </c>
      <c r="AG694" s="19" t="n"/>
      <c r="AH694" s="19" t="n"/>
      <c r="AI694" s="19" t="n"/>
      <c r="AJ694" s="19" t="n"/>
      <c r="AK694" s="19" t="n"/>
      <c r="AL694" s="19" t="n"/>
      <c r="AM694" s="18" t="inlineStr">
        <is>
          <t>Angebrochen.</t>
        </is>
      </c>
      <c r="AN694" s="23" t="inlineStr">
        <is>
          <t>Neu aus Fotos vom 21.10.2026. Preis geschätzt.</t>
        </is>
      </c>
    </row>
    <row r="695" ht="98.8" customHeight="1">
      <c r="A695" s="16" t="n"/>
      <c r="B695" s="16" t="inlineStr">
        <is>
          <t>NU05-35</t>
        </is>
      </c>
      <c r="C695" s="16" t="inlineStr">
        <is>
          <t>NU05</t>
        </is>
      </c>
      <c r="D695" s="16" t="inlineStr">
        <is>
          <t>Treppenaufgang</t>
        </is>
      </c>
      <c r="E695" s="16" t="inlineStr">
        <is>
          <t>Malzubehör: Schulmalfarben, Schwammpinsel, Musterwalzen</t>
        </is>
      </c>
      <c r="F695" s="17" t="n">
        <v>1</v>
      </c>
      <c r="G695" s="18" t="inlineStr">
        <is>
          <t>Schulmalfarben in Flaschen, Schwammpinsel, Musterwalzen, Malkasten und Mischpalette.</t>
        </is>
      </c>
      <c r="H695" s="16" t="inlineStr">
        <is>
          <t>Verbrauchsmaterial</t>
        </is>
      </c>
      <c r="I695" s="16" t="n"/>
      <c r="J695" s="16" t="inlineStr">
        <is>
          <t>C</t>
        </is>
      </c>
      <c r="K695" s="16" t="inlineStr">
        <is>
          <t>Konvolut</t>
        </is>
      </c>
      <c r="L695" s="19" t="n"/>
      <c r="M695" s="16" t="inlineStr">
        <is>
          <t>gebraucht</t>
        </is>
      </c>
      <c r="N695" s="17" t="n"/>
      <c r="O695" s="20">
        <f>F695-IF(N695="",0,N695)</f>
        <v/>
      </c>
      <c r="P695" s="19" t="inlineStr">
        <is>
          <t>ja</t>
        </is>
      </c>
      <c r="Q695" s="19" t="n"/>
      <c r="R695" s="21" t="n"/>
      <c r="S695" s="24" t="n">
        <v>8</v>
      </c>
      <c r="T695" s="19" t="inlineStr">
        <is>
          <t>Fix</t>
        </is>
      </c>
      <c r="U695" s="25" t="inlineStr">
        <is>
          <t>offen</t>
        </is>
      </c>
      <c r="V695" s="22">
        <f>O695*S695</f>
        <v/>
      </c>
      <c r="W695" s="16" t="inlineStr">
        <is>
          <t>nur Abholung</t>
        </is>
      </c>
      <c r="X695" s="16" t="inlineStr">
        <is>
          <t>F-836</t>
        </is>
      </c>
      <c r="Y695" s="19" t="inlineStr">
        <is>
          <t>nein</t>
        </is>
      </c>
      <c r="Z695" s="19" t="inlineStr">
        <is>
          <t>verfügbar</t>
        </is>
      </c>
      <c r="AA695" s="19" t="n"/>
      <c r="AB695" s="19" t="n"/>
      <c r="AC695" s="19" t="n"/>
      <c r="AD695" s="19" t="n"/>
      <c r="AE695" s="21" t="n"/>
      <c r="AF695" s="22">
        <f>IF(N695="","",N695*AE695)</f>
        <v/>
      </c>
      <c r="AG695" s="19" t="n"/>
      <c r="AH695" s="19" t="n"/>
      <c r="AI695" s="19" t="n"/>
      <c r="AJ695" s="19" t="n"/>
      <c r="AK695" s="19" t="n"/>
      <c r="AL695" s="19" t="n"/>
      <c r="AM695" s="18" t="inlineStr">
        <is>
          <t>Angebrochen. Nur als Konvolut.</t>
        </is>
      </c>
      <c r="AN695" s="23" t="inlineStr">
        <is>
          <t>Neu aus Fotos vom 21.10.2026. Preis geschätzt.</t>
        </is>
      </c>
    </row>
    <row r="696" ht="98.8" customHeight="1">
      <c r="A696" s="16" t="n"/>
      <c r="B696" s="16" t="inlineStr">
        <is>
          <t>NU05-36</t>
        </is>
      </c>
      <c r="C696" s="16" t="inlineStr">
        <is>
          <t>NU05</t>
        </is>
      </c>
      <c r="D696" s="16" t="inlineStr">
        <is>
          <t>Treppenaufgang</t>
        </is>
      </c>
      <c r="E696" s="16" t="inlineStr">
        <is>
          <t>Bastelkarton rot, Packung</t>
        </is>
      </c>
      <c r="F696" s="17" t="n">
        <v>1</v>
      </c>
      <c r="G696" s="18" t="inlineStr">
        <is>
          <t>Packung roter Bastel- bzw. Fotokarton, eingeschweißt, im Karton.</t>
        </is>
      </c>
      <c r="H696" s="16" t="inlineStr">
        <is>
          <t>Verbrauchsmaterial</t>
        </is>
      </c>
      <c r="I696" s="16" t="n"/>
      <c r="J696" s="16" t="inlineStr">
        <is>
          <t>C</t>
        </is>
      </c>
      <c r="K696" s="16" t="inlineStr">
        <is>
          <t>Konvolut</t>
        </is>
      </c>
      <c r="L696" s="19" t="n"/>
      <c r="M696" s="16" t="inlineStr">
        <is>
          <t>neuwertig</t>
        </is>
      </c>
      <c r="N696" s="17" t="n"/>
      <c r="O696" s="20">
        <f>F696-IF(N696="",0,N696)</f>
        <v/>
      </c>
      <c r="P696" s="19" t="inlineStr">
        <is>
          <t>ja</t>
        </is>
      </c>
      <c r="Q696" s="19" t="n"/>
      <c r="R696" s="21" t="n"/>
      <c r="S696" s="24" t="n">
        <v>6</v>
      </c>
      <c r="T696" s="19" t="inlineStr">
        <is>
          <t>Fix</t>
        </is>
      </c>
      <c r="U696" s="25" t="inlineStr">
        <is>
          <t>offen</t>
        </is>
      </c>
      <c r="V696" s="22">
        <f>O696*S696</f>
        <v/>
      </c>
      <c r="W696" s="16" t="inlineStr">
        <is>
          <t>nur Abholung</t>
        </is>
      </c>
      <c r="X696" s="16" t="inlineStr">
        <is>
          <t>F-839</t>
        </is>
      </c>
      <c r="Y696" s="19" t="inlineStr">
        <is>
          <t>nein</t>
        </is>
      </c>
      <c r="Z696" s="19" t="inlineStr">
        <is>
          <t>verfügbar</t>
        </is>
      </c>
      <c r="AA696" s="19" t="n"/>
      <c r="AB696" s="19" t="n"/>
      <c r="AC696" s="19" t="n"/>
      <c r="AD696" s="19" t="n"/>
      <c r="AE696" s="21" t="n"/>
      <c r="AF696" s="22">
        <f>IF(N696="","",N696*AE696)</f>
        <v/>
      </c>
      <c r="AG696" s="19" t="n"/>
      <c r="AH696" s="19" t="n"/>
      <c r="AI696" s="19" t="n"/>
      <c r="AJ696" s="19" t="n"/>
      <c r="AK696" s="19" t="n"/>
      <c r="AL696" s="19" t="n"/>
      <c r="AM696" s="18" t="n"/>
      <c r="AN696" s="23" t="inlineStr">
        <is>
          <t>Neu aus Fotos vom 21.10.2026. Preis geschätzt.</t>
        </is>
      </c>
    </row>
    <row r="697" ht="98.8" customHeight="1">
      <c r="A697" s="16" t="n"/>
      <c r="B697" s="16" t="inlineStr">
        <is>
          <t>NU05-37</t>
        </is>
      </c>
      <c r="C697" s="16" t="inlineStr">
        <is>
          <t>NU05</t>
        </is>
      </c>
      <c r="D697" s="16" t="inlineStr">
        <is>
          <t>Treppenaufgang</t>
        </is>
      </c>
      <c r="E697" s="16" t="inlineStr">
        <is>
          <t>Karten mit Passepartout-Ausschnitt, blau und schwarz</t>
        </is>
      </c>
      <c r="F697" s="17" t="n">
        <v>1</v>
      </c>
      <c r="G697" s="18" t="inlineStr">
        <is>
          <t>Karton mit Klappkarten in Blau und Schwarz mit hellem Einleger.</t>
        </is>
      </c>
      <c r="H697" s="16" t="inlineStr">
        <is>
          <t>Verbrauchsmaterial</t>
        </is>
      </c>
      <c r="I697" s="16" t="n"/>
      <c r="J697" s="16" t="inlineStr">
        <is>
          <t>C</t>
        </is>
      </c>
      <c r="K697" s="16" t="inlineStr">
        <is>
          <t>Konvolut</t>
        </is>
      </c>
      <c r="L697" s="19" t="n"/>
      <c r="M697" s="16" t="inlineStr">
        <is>
          <t>neuwertig</t>
        </is>
      </c>
      <c r="N697" s="17" t="n"/>
      <c r="O697" s="20">
        <f>F697-IF(N697="",0,N697)</f>
        <v/>
      </c>
      <c r="P697" s="19" t="inlineStr">
        <is>
          <t>ja</t>
        </is>
      </c>
      <c r="Q697" s="19" t="n"/>
      <c r="R697" s="21" t="n"/>
      <c r="S697" s="24" t="n">
        <v>8</v>
      </c>
      <c r="T697" s="19" t="inlineStr">
        <is>
          <t>Fix</t>
        </is>
      </c>
      <c r="U697" s="25" t="inlineStr">
        <is>
          <t>offen</t>
        </is>
      </c>
      <c r="V697" s="22">
        <f>O697*S697</f>
        <v/>
      </c>
      <c r="W697" s="16" t="inlineStr">
        <is>
          <t>nur Abholung</t>
        </is>
      </c>
      <c r="X697" s="16" t="inlineStr">
        <is>
          <t>F-841</t>
        </is>
      </c>
      <c r="Y697" s="19" t="inlineStr">
        <is>
          <t>nein</t>
        </is>
      </c>
      <c r="Z697" s="19" t="inlineStr">
        <is>
          <t>verfügbar</t>
        </is>
      </c>
      <c r="AA697" s="19" t="n"/>
      <c r="AB697" s="19" t="n"/>
      <c r="AC697" s="19" t="n"/>
      <c r="AD697" s="19" t="n"/>
      <c r="AE697" s="21" t="n"/>
      <c r="AF697" s="22">
        <f>IF(N697="","",N697*AE697)</f>
        <v/>
      </c>
      <c r="AG697" s="19" t="n"/>
      <c r="AH697" s="19" t="n"/>
      <c r="AI697" s="19" t="n"/>
      <c r="AJ697" s="19" t="n"/>
      <c r="AK697" s="19" t="n"/>
      <c r="AL697" s="19" t="n"/>
      <c r="AM697" s="18" t="inlineStr">
        <is>
          <t>Menge bitte im Karton nachsehen.</t>
        </is>
      </c>
      <c r="AN697" s="23" t="inlineStr">
        <is>
          <t>Neu aus Fotos vom 21.10.2026. Preis geschätzt.</t>
        </is>
      </c>
    </row>
    <row r="698" ht="98.8" customHeight="1">
      <c r="A698" s="16" t="n"/>
      <c r="B698" s="16" t="inlineStr">
        <is>
          <t>NU05-39</t>
        </is>
      </c>
      <c r="C698" s="16" t="inlineStr">
        <is>
          <t>NU05</t>
        </is>
      </c>
      <c r="D698" s="16" t="inlineStr">
        <is>
          <t>Treppenaufgang</t>
        </is>
      </c>
      <c r="E698" s="16" t="inlineStr">
        <is>
          <t>Einstern-Hefte (Cornelsen)</t>
        </is>
      </c>
      <c r="F698" s="17" t="n">
        <v>1</v>
      </c>
      <c r="G698" s="18" t="inlineStr">
        <is>
          <t>Lern- und Übungshefte „Einstern“ und „Einsterns Schwester“ für die Grundschule.</t>
        </is>
      </c>
      <c r="H698" s="16" t="inlineStr">
        <is>
          <t>Spielzeug</t>
        </is>
      </c>
      <c r="I698" s="16" t="n"/>
      <c r="J698" s="16" t="inlineStr">
        <is>
          <t>C</t>
        </is>
      </c>
      <c r="K698" s="16" t="inlineStr">
        <is>
          <t>Konvolut</t>
        </is>
      </c>
      <c r="L698" s="19" t="n"/>
      <c r="M698" s="16" t="inlineStr">
        <is>
          <t>gebraucht</t>
        </is>
      </c>
      <c r="N698" s="17" t="n"/>
      <c r="O698" s="20">
        <f>F698-IF(N698="",0,N698)</f>
        <v/>
      </c>
      <c r="P698" s="19" t="inlineStr">
        <is>
          <t>ja</t>
        </is>
      </c>
      <c r="Q698" s="19" t="n"/>
      <c r="R698" s="21" t="n"/>
      <c r="S698" s="24" t="n">
        <v>5</v>
      </c>
      <c r="T698" s="19" t="inlineStr">
        <is>
          <t>Fix</t>
        </is>
      </c>
      <c r="U698" s="25" t="inlineStr">
        <is>
          <t>offen</t>
        </is>
      </c>
      <c r="V698" s="22">
        <f>O698*S698</f>
        <v/>
      </c>
      <c r="W698" s="16" t="inlineStr">
        <is>
          <t>nur Abholung</t>
        </is>
      </c>
      <c r="X698" s="16" t="inlineStr">
        <is>
          <t>F-854</t>
        </is>
      </c>
      <c r="Y698" s="19" t="inlineStr">
        <is>
          <t>nein</t>
        </is>
      </c>
      <c r="Z698" s="19" t="inlineStr">
        <is>
          <t>verfügbar</t>
        </is>
      </c>
      <c r="AA698" s="19" t="n"/>
      <c r="AB698" s="19" t="n"/>
      <c r="AC698" s="19" t="n"/>
      <c r="AD698" s="19" t="n"/>
      <c r="AE698" s="21" t="n"/>
      <c r="AF698" s="22">
        <f>IF(N698="","",N698*AE698)</f>
        <v/>
      </c>
      <c r="AG698" s="19" t="n"/>
      <c r="AH698" s="19" t="n"/>
      <c r="AI698" s="19" t="n"/>
      <c r="AJ698" s="19" t="n"/>
      <c r="AK698" s="19" t="n"/>
      <c r="AL698" s="19" t="n"/>
      <c r="AM698" s="18" t="n"/>
      <c r="AN698" s="23" t="inlineStr">
        <is>
          <t>Neu aus Fotos vom 21.10.2026. Preis geschätzt.</t>
        </is>
      </c>
    </row>
    <row r="699" ht="98.8" customHeight="1">
      <c r="A699" s="16" t="n"/>
      <c r="B699" s="16" t="inlineStr">
        <is>
          <t>NU05-40</t>
        </is>
      </c>
      <c r="C699" s="16" t="inlineStr">
        <is>
          <t>NU05</t>
        </is>
      </c>
      <c r="D699" s="16" t="inlineStr">
        <is>
          <t>Treppenaufgang</t>
        </is>
      </c>
      <c r="E699" s="16" t="inlineStr">
        <is>
          <t>Lernhefte Vorschule, 5 Stück</t>
        </is>
      </c>
      <c r="F699" s="17" t="n">
        <v>1</v>
      </c>
      <c r="G699" s="18" t="inlineStr">
        <is>
          <t>Übungshefte zur Vorschule: Lernspaß, Lernspiele zum Schulstart u. a.</t>
        </is>
      </c>
      <c r="H699" s="16" t="inlineStr">
        <is>
          <t>Spielzeug</t>
        </is>
      </c>
      <c r="I699" s="16" t="n"/>
      <c r="J699" s="16" t="inlineStr">
        <is>
          <t>C</t>
        </is>
      </c>
      <c r="K699" s="16" t="inlineStr">
        <is>
          <t>Konvolut</t>
        </is>
      </c>
      <c r="L699" s="19" t="n"/>
      <c r="M699" s="16" t="inlineStr">
        <is>
          <t>gebraucht</t>
        </is>
      </c>
      <c r="N699" s="17" t="n"/>
      <c r="O699" s="20">
        <f>F699-IF(N699="",0,N699)</f>
        <v/>
      </c>
      <c r="P699" s="19" t="inlineStr">
        <is>
          <t>ja</t>
        </is>
      </c>
      <c r="Q699" s="19" t="n"/>
      <c r="R699" s="21" t="n"/>
      <c r="S699" s="24" t="n">
        <v>5</v>
      </c>
      <c r="T699" s="19" t="inlineStr">
        <is>
          <t>Fix</t>
        </is>
      </c>
      <c r="U699" s="25" t="inlineStr">
        <is>
          <t>offen</t>
        </is>
      </c>
      <c r="V699" s="22">
        <f>O699*S699</f>
        <v/>
      </c>
      <c r="W699" s="16" t="inlineStr">
        <is>
          <t>nur Abholung</t>
        </is>
      </c>
      <c r="X699" s="16" t="inlineStr">
        <is>
          <t>F-855</t>
        </is>
      </c>
      <c r="Y699" s="19" t="inlineStr">
        <is>
          <t>nein</t>
        </is>
      </c>
      <c r="Z699" s="19" t="inlineStr">
        <is>
          <t>verfügbar</t>
        </is>
      </c>
      <c r="AA699" s="19" t="n"/>
      <c r="AB699" s="19" t="n"/>
      <c r="AC699" s="19" t="n"/>
      <c r="AD699" s="19" t="n"/>
      <c r="AE699" s="21" t="n"/>
      <c r="AF699" s="22">
        <f>IF(N699="","",N699*AE699)</f>
        <v/>
      </c>
      <c r="AG699" s="19" t="n"/>
      <c r="AH699" s="19" t="n"/>
      <c r="AI699" s="19" t="n"/>
      <c r="AJ699" s="19" t="n"/>
      <c r="AK699" s="19" t="n"/>
      <c r="AL699" s="19" t="n"/>
      <c r="AM699" s="18" t="n"/>
      <c r="AN699" s="23" t="inlineStr">
        <is>
          <t>Neu aus Fotos vom 21.10.2026. Preis geschätzt.</t>
        </is>
      </c>
    </row>
    <row r="700" ht="98.8" customHeight="1">
      <c r="A700" s="16" t="n"/>
      <c r="B700" s="16" t="inlineStr">
        <is>
          <t>NU05-41</t>
        </is>
      </c>
      <c r="C700" s="16" t="inlineStr">
        <is>
          <t>NU05</t>
        </is>
      </c>
      <c r="D700" s="16" t="inlineStr">
        <is>
          <t>Treppenaufgang</t>
        </is>
      </c>
      <c r="E700" s="16" t="inlineStr">
        <is>
          <t>Sammelmappen, mehrere Packungen</t>
        </is>
      </c>
      <c r="F700" s="17" t="n">
        <v>1</v>
      </c>
      <c r="G700" s="18" t="inlineStr">
        <is>
          <t>Sammelmappen mit Buntstift-Motiv, eingeschweißt.</t>
        </is>
      </c>
      <c r="H700" s="16" t="inlineStr">
        <is>
          <t>Verbrauchsmaterial</t>
        </is>
      </c>
      <c r="I700" s="16" t="n"/>
      <c r="J700" s="16" t="inlineStr">
        <is>
          <t>C</t>
        </is>
      </c>
      <c r="K700" s="16" t="inlineStr">
        <is>
          <t>Konvolut</t>
        </is>
      </c>
      <c r="L700" s="19" t="n"/>
      <c r="M700" s="16" t="inlineStr">
        <is>
          <t>neuwertig</t>
        </is>
      </c>
      <c r="N700" s="17" t="n"/>
      <c r="O700" s="20">
        <f>F700-IF(N700="",0,N700)</f>
        <v/>
      </c>
      <c r="P700" s="19" t="inlineStr">
        <is>
          <t>ja</t>
        </is>
      </c>
      <c r="Q700" s="19" t="n"/>
      <c r="R700" s="21" t="n"/>
      <c r="S700" s="24" t="n">
        <v>8</v>
      </c>
      <c r="T700" s="19" t="inlineStr">
        <is>
          <t>Fix</t>
        </is>
      </c>
      <c r="U700" s="25" t="inlineStr">
        <is>
          <t>offen</t>
        </is>
      </c>
      <c r="V700" s="22">
        <f>O700*S700</f>
        <v/>
      </c>
      <c r="W700" s="16" t="inlineStr">
        <is>
          <t>nur Abholung</t>
        </is>
      </c>
      <c r="X700" s="16" t="inlineStr">
        <is>
          <t>F-856</t>
        </is>
      </c>
      <c r="Y700" s="19" t="inlineStr">
        <is>
          <t>nein</t>
        </is>
      </c>
      <c r="Z700" s="19" t="inlineStr">
        <is>
          <t>verfügbar</t>
        </is>
      </c>
      <c r="AA700" s="19" t="n"/>
      <c r="AB700" s="19" t="n"/>
      <c r="AC700" s="19" t="n"/>
      <c r="AD700" s="19" t="n"/>
      <c r="AE700" s="21" t="n"/>
      <c r="AF700" s="22">
        <f>IF(N700="","",N700*AE700)</f>
        <v/>
      </c>
      <c r="AG700" s="19" t="n"/>
      <c r="AH700" s="19" t="n"/>
      <c r="AI700" s="19" t="n"/>
      <c r="AJ700" s="19" t="n"/>
      <c r="AK700" s="19" t="n"/>
      <c r="AL700" s="19" t="n"/>
      <c r="AM700" s="18" t="inlineStr">
        <is>
          <t>Menge bitte nachzählen.</t>
        </is>
      </c>
      <c r="AN700" s="23" t="inlineStr">
        <is>
          <t>Neu aus Fotos vom 21.10.2026. Preis geschätzt.</t>
        </is>
      </c>
    </row>
    <row r="701" ht="98.8" customHeight="1">
      <c r="A701" s="16" t="n"/>
      <c r="B701" s="16" t="inlineStr">
        <is>
          <t>NU05-42</t>
        </is>
      </c>
      <c r="C701" s="16" t="inlineStr">
        <is>
          <t>NU05</t>
        </is>
      </c>
      <c r="D701" s="16" t="inlineStr">
        <is>
          <t>Treppenaufgang</t>
        </is>
      </c>
      <c r="E701" s="16" t="inlineStr">
        <is>
          <t>Vorschulhefte, ca. 10 Stück</t>
        </is>
      </c>
      <c r="F701" s="17" t="n">
        <v>1</v>
      </c>
      <c r="G701" s="18" t="inlineStr">
        <is>
          <t>Vorschul- und Übungshefte: Erste Zahlen, Erstes Lesen, Rund ums ABC, Zahlen-Spiele u. a.</t>
        </is>
      </c>
      <c r="H701" s="16" t="inlineStr">
        <is>
          <t>Spielzeug</t>
        </is>
      </c>
      <c r="I701" s="16" t="n"/>
      <c r="J701" s="16" t="inlineStr">
        <is>
          <t>C</t>
        </is>
      </c>
      <c r="K701" s="16" t="inlineStr">
        <is>
          <t>Konvolut</t>
        </is>
      </c>
      <c r="L701" s="19" t="n"/>
      <c r="M701" s="16" t="inlineStr">
        <is>
          <t>gebraucht</t>
        </is>
      </c>
      <c r="N701" s="17" t="n"/>
      <c r="O701" s="20">
        <f>F701-IF(N701="",0,N701)</f>
        <v/>
      </c>
      <c r="P701" s="19" t="inlineStr">
        <is>
          <t>ja</t>
        </is>
      </c>
      <c r="Q701" s="19" t="n"/>
      <c r="R701" s="21" t="n"/>
      <c r="S701" s="24" t="n">
        <v>8</v>
      </c>
      <c r="T701" s="19" t="inlineStr">
        <is>
          <t>Fix</t>
        </is>
      </c>
      <c r="U701" s="25" t="inlineStr">
        <is>
          <t>offen</t>
        </is>
      </c>
      <c r="V701" s="22">
        <f>O701*S701</f>
        <v/>
      </c>
      <c r="W701" s="16" t="inlineStr">
        <is>
          <t>nur Abholung</t>
        </is>
      </c>
      <c r="X701" s="16" t="inlineStr">
        <is>
          <t>F-857</t>
        </is>
      </c>
      <c r="Y701" s="19" t="inlineStr">
        <is>
          <t>nein</t>
        </is>
      </c>
      <c r="Z701" s="19" t="inlineStr">
        <is>
          <t>verfügbar</t>
        </is>
      </c>
      <c r="AA701" s="19" t="n"/>
      <c r="AB701" s="19" t="n"/>
      <c r="AC701" s="19" t="n"/>
      <c r="AD701" s="19" t="n"/>
      <c r="AE701" s="21" t="n"/>
      <c r="AF701" s="22">
        <f>IF(N701="","",N701*AE701)</f>
        <v/>
      </c>
      <c r="AG701" s="19" t="n"/>
      <c r="AH701" s="19" t="n"/>
      <c r="AI701" s="19" t="n"/>
      <c r="AJ701" s="19" t="n"/>
      <c r="AK701" s="19" t="n"/>
      <c r="AL701" s="19" t="n"/>
      <c r="AM701" s="18" t="n"/>
      <c r="AN701" s="23" t="inlineStr">
        <is>
          <t>Neu aus Fotos vom 21.10.2026. Preis geschätzt.</t>
        </is>
      </c>
    </row>
    <row r="702" ht="98.8" customHeight="1">
      <c r="A702" s="16" t="n"/>
      <c r="B702" s="16" t="inlineStr">
        <is>
          <t>NU05-43</t>
        </is>
      </c>
      <c r="C702" s="16" t="inlineStr">
        <is>
          <t>NU05</t>
        </is>
      </c>
      <c r="D702" s="16" t="inlineStr">
        <is>
          <t>Treppenaufgang</t>
        </is>
      </c>
      <c r="E702" s="16" t="inlineStr">
        <is>
          <t>Lernspiel-Kästen Uhrzeit und Rechnen</t>
        </is>
      </c>
      <c r="F702" s="17" t="n">
        <v>1</v>
      </c>
      <c r="G702" s="18" t="inlineStr">
        <is>
          <t>Holzkasten mit Lernuhren und Rechentafeln, dazu ein Sortierkasten mit Zählmaterial.</t>
        </is>
      </c>
      <c r="H702" s="16" t="inlineStr">
        <is>
          <t>Spielzeug</t>
        </is>
      </c>
      <c r="I702" s="16" t="n"/>
      <c r="J702" s="16" t="inlineStr">
        <is>
          <t>C</t>
        </is>
      </c>
      <c r="K702" s="16" t="inlineStr">
        <is>
          <t>Set</t>
        </is>
      </c>
      <c r="L702" s="19" t="n"/>
      <c r="M702" s="16" t="inlineStr">
        <is>
          <t>gebraucht</t>
        </is>
      </c>
      <c r="N702" s="17" t="n"/>
      <c r="O702" s="20">
        <f>F702-IF(N702="",0,N702)</f>
        <v/>
      </c>
      <c r="P702" s="19" t="inlineStr">
        <is>
          <t>ja</t>
        </is>
      </c>
      <c r="Q702" s="19" t="n"/>
      <c r="R702" s="21" t="n"/>
      <c r="S702" s="24" t="n">
        <v>15</v>
      </c>
      <c r="T702" s="19" t="inlineStr">
        <is>
          <t>Fix</t>
        </is>
      </c>
      <c r="U702" s="25" t="inlineStr">
        <is>
          <t>offen</t>
        </is>
      </c>
      <c r="V702" s="22">
        <f>O702*S702</f>
        <v/>
      </c>
      <c r="W702" s="16" t="inlineStr">
        <is>
          <t>nur Abholung</t>
        </is>
      </c>
      <c r="X702" s="16" t="inlineStr">
        <is>
          <t>F-858</t>
        </is>
      </c>
      <c r="Y702" s="19" t="inlineStr">
        <is>
          <t>nein</t>
        </is>
      </c>
      <c r="Z702" s="19" t="inlineStr">
        <is>
          <t>verfügbar</t>
        </is>
      </c>
      <c r="AA702" s="19" t="n"/>
      <c r="AB702" s="19" t="n"/>
      <c r="AC702" s="19" t="n"/>
      <c r="AD702" s="19" t="n"/>
      <c r="AE702" s="21" t="n"/>
      <c r="AF702" s="22">
        <f>IF(N702="","",N702*AE702)</f>
        <v/>
      </c>
      <c r="AG702" s="19" t="n"/>
      <c r="AH702" s="19" t="n"/>
      <c r="AI702" s="19" t="n"/>
      <c r="AJ702" s="19" t="n"/>
      <c r="AK702" s="19" t="n"/>
      <c r="AL702" s="19" t="n"/>
      <c r="AM702" s="18" t="n"/>
      <c r="AN702" s="23" t="inlineStr">
        <is>
          <t>Neu aus Fotos vom 21.10.2026. Preis geschätzt.</t>
        </is>
      </c>
    </row>
    <row r="703" ht="98.8" customHeight="1">
      <c r="A703" s="16" t="n"/>
      <c r="B703" s="16" t="inlineStr">
        <is>
          <t>NU05-44</t>
        </is>
      </c>
      <c r="C703" s="16" t="inlineStr">
        <is>
          <t>NU05</t>
        </is>
      </c>
      <c r="D703" s="16" t="inlineStr">
        <is>
          <t>Treppenaufgang</t>
        </is>
      </c>
      <c r="E703" s="16" t="inlineStr">
        <is>
          <t>Filztiere zum Aufhängen, ca. 10 Stück</t>
        </is>
      </c>
      <c r="F703" s="17" t="n">
        <v>1</v>
      </c>
      <c r="G703" s="18" t="inlineStr">
        <is>
          <t>Handgemachte Filztiere (Eule, Igel, Reh, Fuchs, Hase) mit Aufhängeschnur, Marke En Gry &amp; Sif laut Etikett.</t>
        </is>
      </c>
      <c r="H703" s="16" t="inlineStr">
        <is>
          <t>Spielzeug</t>
        </is>
      </c>
      <c r="I703" s="16" t="n"/>
      <c r="J703" s="16" t="inlineStr">
        <is>
          <t>C</t>
        </is>
      </c>
      <c r="K703" s="16" t="inlineStr">
        <is>
          <t>Konvolut</t>
        </is>
      </c>
      <c r="L703" s="19" t="n"/>
      <c r="M703" s="16" t="inlineStr">
        <is>
          <t>gut</t>
        </is>
      </c>
      <c r="N703" s="17" t="n"/>
      <c r="O703" s="20">
        <f>F703-IF(N703="",0,N703)</f>
        <v/>
      </c>
      <c r="P703" s="19" t="inlineStr">
        <is>
          <t>ja</t>
        </is>
      </c>
      <c r="Q703" s="19" t="n"/>
      <c r="R703" s="21" t="n"/>
      <c r="S703" s="24" t="n">
        <v>20</v>
      </c>
      <c r="T703" s="19" t="inlineStr">
        <is>
          <t>Fix</t>
        </is>
      </c>
      <c r="U703" s="25" t="inlineStr">
        <is>
          <t>offen</t>
        </is>
      </c>
      <c r="V703" s="22">
        <f>O703*S703</f>
        <v/>
      </c>
      <c r="W703" s="16" t="inlineStr">
        <is>
          <t>nur Abholung</t>
        </is>
      </c>
      <c r="X703" s="16" t="inlineStr">
        <is>
          <t>F-859</t>
        </is>
      </c>
      <c r="Y703" s="19" t="inlineStr">
        <is>
          <t>nein</t>
        </is>
      </c>
      <c r="Z703" s="19" t="inlineStr">
        <is>
          <t>verfügbar</t>
        </is>
      </c>
      <c r="AA703" s="19" t="inlineStr">
        <is>
          <t>En Gry &amp; Sif</t>
        </is>
      </c>
      <c r="AB703" s="19" t="n"/>
      <c r="AC703" s="19" t="n"/>
      <c r="AD703" s="19" t="n"/>
      <c r="AE703" s="21" t="n"/>
      <c r="AF703" s="22">
        <f>IF(N703="","",N703*AE703)</f>
        <v/>
      </c>
      <c r="AG703" s="19" t="n"/>
      <c r="AH703" s="19" t="n"/>
      <c r="AI703" s="19" t="n"/>
      <c r="AJ703" s="19" t="n"/>
      <c r="AK703" s="19" t="n"/>
      <c r="AL703" s="19" t="n"/>
      <c r="AM703" s="18" t="inlineStr">
        <is>
          <t>Das zweite Foto zeigt das Etikett.</t>
        </is>
      </c>
      <c r="AN703" s="23" t="inlineStr">
        <is>
          <t>Neu aus Fotos vom 21.10.2026. Preis geschätzt. Weitere Ansicht F-860.</t>
        </is>
      </c>
    </row>
    <row r="704" ht="98.8" customHeight="1">
      <c r="A704" s="16" t="n"/>
      <c r="B704" s="16" t="inlineStr">
        <is>
          <t>NU05-45</t>
        </is>
      </c>
      <c r="C704" s="16" t="inlineStr">
        <is>
          <t>NU05</t>
        </is>
      </c>
      <c r="D704" s="16" t="inlineStr">
        <is>
          <t>Treppenaufgang</t>
        </is>
      </c>
      <c r="E704" s="16" t="inlineStr">
        <is>
          <t>Kreativbox aus Holz mit Fächern</t>
        </is>
      </c>
      <c r="F704" s="17" t="n">
        <v>1</v>
      </c>
      <c r="G704" s="18" t="inlineStr">
        <is>
          <t>Tragbare Holzbox mit Griff, Aufschrift „Kreativbox“, Fächern und durchsichtigem Deckel.</t>
        </is>
      </c>
      <c r="H704" s="16" t="inlineStr">
        <is>
          <t>Kita-Ausstattung</t>
        </is>
      </c>
      <c r="I704" s="16" t="n"/>
      <c r="J704" s="16" t="inlineStr">
        <is>
          <t>C</t>
        </is>
      </c>
      <c r="K704" s="16" t="inlineStr">
        <is>
          <t>Stück</t>
        </is>
      </c>
      <c r="L704" s="19" t="n"/>
      <c r="M704" s="16" t="inlineStr">
        <is>
          <t>gebraucht</t>
        </is>
      </c>
      <c r="N704" s="17" t="n"/>
      <c r="O704" s="20">
        <f>F704-IF(N704="",0,N704)</f>
        <v/>
      </c>
      <c r="P704" s="19" t="inlineStr">
        <is>
          <t>ja</t>
        </is>
      </c>
      <c r="Q704" s="19" t="n"/>
      <c r="R704" s="21" t="n"/>
      <c r="S704" s="24" t="n">
        <v>15</v>
      </c>
      <c r="T704" s="19" t="inlineStr">
        <is>
          <t>Fix</t>
        </is>
      </c>
      <c r="U704" s="25" t="inlineStr">
        <is>
          <t>offen</t>
        </is>
      </c>
      <c r="V704" s="22">
        <f>O704*S704</f>
        <v/>
      </c>
      <c r="W704" s="16" t="inlineStr">
        <is>
          <t>nur Abholung</t>
        </is>
      </c>
      <c r="X704" s="16" t="inlineStr">
        <is>
          <t>F-861</t>
        </is>
      </c>
      <c r="Y704" s="19" t="inlineStr">
        <is>
          <t>nein</t>
        </is>
      </c>
      <c r="Z704" s="19" t="inlineStr">
        <is>
          <t>verfügbar</t>
        </is>
      </c>
      <c r="AA704" s="19" t="n"/>
      <c r="AB704" s="19" t="n"/>
      <c r="AC704" s="19" t="n"/>
      <c r="AD704" s="19" t="n"/>
      <c r="AE704" s="21" t="n"/>
      <c r="AF704" s="22">
        <f>IF(N704="","",N704*AE704)</f>
        <v/>
      </c>
      <c r="AG704" s="19" t="n"/>
      <c r="AH704" s="19" t="n"/>
      <c r="AI704" s="19" t="n"/>
      <c r="AJ704" s="19" t="n"/>
      <c r="AK704" s="19" t="n"/>
      <c r="AL704" s="19" t="n"/>
      <c r="AM704" s="18" t="n"/>
      <c r="AN704" s="23" t="inlineStr">
        <is>
          <t>Neu aus Fotos vom 21.10.2026. Preis geschätzt.</t>
        </is>
      </c>
    </row>
    <row r="705" ht="98.8" customHeight="1">
      <c r="A705" s="16" t="n"/>
      <c r="B705" s="16" t="inlineStr">
        <is>
          <t>NU05-46</t>
        </is>
      </c>
      <c r="C705" s="16" t="inlineStr">
        <is>
          <t>NU05</t>
        </is>
      </c>
      <c r="D705" s="16" t="inlineStr">
        <is>
          <t>Treppenaufgang</t>
        </is>
      </c>
      <c r="E705" s="16" t="inlineStr">
        <is>
          <t>Holzbuchstaben A–Z im Setzkasten mit ABC-Würfeln</t>
        </is>
      </c>
      <c r="F705" s="17" t="n">
        <v>1</v>
      </c>
      <c r="G705" s="18" t="inlineStr">
        <is>
          <t>Bunte Holzbuchstaben im Setzkasten, dazu ein Kasten mit Buchstabenwürfeln.</t>
        </is>
      </c>
      <c r="H705" s="16" t="inlineStr">
        <is>
          <t>Spielzeug</t>
        </is>
      </c>
      <c r="I705" s="16" t="n"/>
      <c r="J705" s="16" t="inlineStr">
        <is>
          <t>C</t>
        </is>
      </c>
      <c r="K705" s="16" t="inlineStr">
        <is>
          <t>Set</t>
        </is>
      </c>
      <c r="L705" s="19" t="n"/>
      <c r="M705" s="16" t="inlineStr">
        <is>
          <t>gebraucht</t>
        </is>
      </c>
      <c r="N705" s="17" t="n"/>
      <c r="O705" s="20">
        <f>F705-IF(N705="",0,N705)</f>
        <v/>
      </c>
      <c r="P705" s="19" t="inlineStr">
        <is>
          <t>ja</t>
        </is>
      </c>
      <c r="Q705" s="19" t="n"/>
      <c r="R705" s="21" t="n"/>
      <c r="S705" s="24" t="n">
        <v>15</v>
      </c>
      <c r="T705" s="19" t="inlineStr">
        <is>
          <t>Fix</t>
        </is>
      </c>
      <c r="U705" s="25" t="inlineStr">
        <is>
          <t>offen</t>
        </is>
      </c>
      <c r="V705" s="22">
        <f>O705*S705</f>
        <v/>
      </c>
      <c r="W705" s="16" t="inlineStr">
        <is>
          <t>nur Abholung</t>
        </is>
      </c>
      <c r="X705" s="16" t="inlineStr">
        <is>
          <t>F-862</t>
        </is>
      </c>
      <c r="Y705" s="19" t="inlineStr">
        <is>
          <t>nein</t>
        </is>
      </c>
      <c r="Z705" s="19" t="inlineStr">
        <is>
          <t>verfügbar</t>
        </is>
      </c>
      <c r="AA705" s="19" t="n"/>
      <c r="AB705" s="19" t="n"/>
      <c r="AC705" s="19" t="n"/>
      <c r="AD705" s="19" t="n"/>
      <c r="AE705" s="21" t="n"/>
      <c r="AF705" s="22">
        <f>IF(N705="","",N705*AE705)</f>
        <v/>
      </c>
      <c r="AG705" s="19" t="n"/>
      <c r="AH705" s="19" t="n"/>
      <c r="AI705" s="19" t="n"/>
      <c r="AJ705" s="19" t="n"/>
      <c r="AK705" s="19" t="n"/>
      <c r="AL705" s="19" t="n"/>
      <c r="AM705" s="18" t="n"/>
      <c r="AN705" s="23" t="inlineStr">
        <is>
          <t>Neu aus Fotos vom 21.10.2026. Preis geschätzt.</t>
        </is>
      </c>
    </row>
    <row r="706" ht="98.8" customHeight="1">
      <c r="A706" s="16" t="n"/>
      <c r="B706" s="16" t="inlineStr">
        <is>
          <t>NU05-47</t>
        </is>
      </c>
      <c r="C706" s="16" t="inlineStr">
        <is>
          <t>NU05</t>
        </is>
      </c>
      <c r="D706" s="16" t="inlineStr">
        <is>
          <t>Treppenaufgang</t>
        </is>
      </c>
      <c r="E706" s="16" t="inlineStr">
        <is>
          <t>Holz-Lernspielzeug: Steckformen, Fädelspiele, Perlen</t>
        </is>
      </c>
      <c r="F706" s="17" t="n">
        <v>1</v>
      </c>
      <c r="G706" s="18" t="inlineStr">
        <is>
          <t>Steckspiel mit Formen, Fädelschuh, Fädelfiguren, Holzperlen in Schale und Karten „12 Shapes“.</t>
        </is>
      </c>
      <c r="H706" s="16" t="inlineStr">
        <is>
          <t>Spielzeug</t>
        </is>
      </c>
      <c r="I706" s="16" t="n"/>
      <c r="J706" s="16" t="inlineStr">
        <is>
          <t>C</t>
        </is>
      </c>
      <c r="K706" s="16" t="inlineStr">
        <is>
          <t>Konvolut</t>
        </is>
      </c>
      <c r="L706" s="19" t="n"/>
      <c r="M706" s="16" t="inlineStr">
        <is>
          <t>gebraucht</t>
        </is>
      </c>
      <c r="N706" s="17" t="n"/>
      <c r="O706" s="20">
        <f>F706-IF(N706="",0,N706)</f>
        <v/>
      </c>
      <c r="P706" s="19" t="inlineStr">
        <is>
          <t>ja</t>
        </is>
      </c>
      <c r="Q706" s="19" t="n"/>
      <c r="R706" s="21" t="n"/>
      <c r="S706" s="24" t="n">
        <v>12</v>
      </c>
      <c r="T706" s="19" t="inlineStr">
        <is>
          <t>Fix</t>
        </is>
      </c>
      <c r="U706" s="25" t="inlineStr">
        <is>
          <t>offen</t>
        </is>
      </c>
      <c r="V706" s="22">
        <f>O706*S706</f>
        <v/>
      </c>
      <c r="W706" s="16" t="inlineStr">
        <is>
          <t>nur Abholung</t>
        </is>
      </c>
      <c r="X706" s="16" t="inlineStr">
        <is>
          <t>F-864</t>
        </is>
      </c>
      <c r="Y706" s="19" t="inlineStr">
        <is>
          <t>nein</t>
        </is>
      </c>
      <c r="Z706" s="19" t="inlineStr">
        <is>
          <t>verfügbar</t>
        </is>
      </c>
      <c r="AA706" s="19" t="n"/>
      <c r="AB706" s="19" t="n"/>
      <c r="AC706" s="19" t="n"/>
      <c r="AD706" s="19" t="n"/>
      <c r="AE706" s="21" t="n"/>
      <c r="AF706" s="22">
        <f>IF(N706="","",N706*AE706)</f>
        <v/>
      </c>
      <c r="AG706" s="19" t="n"/>
      <c r="AH706" s="19" t="n"/>
      <c r="AI706" s="19" t="n"/>
      <c r="AJ706" s="19" t="n"/>
      <c r="AK706" s="19" t="n"/>
      <c r="AL706" s="19" t="n"/>
      <c r="AM706" s="18" t="n"/>
      <c r="AN706" s="23" t="inlineStr">
        <is>
          <t>Neu aus Fotos vom 21.10.2026. Preis geschätzt.</t>
        </is>
      </c>
    </row>
    <row r="707" ht="98.8" customHeight="1">
      <c r="A707" s="16" t="n"/>
      <c r="B707" s="16" t="inlineStr">
        <is>
          <t>NU05-48</t>
        </is>
      </c>
      <c r="C707" s="16" t="inlineStr">
        <is>
          <t>NU05</t>
        </is>
      </c>
      <c r="D707" s="16" t="inlineStr">
        <is>
          <t>Treppenaufgang</t>
        </is>
      </c>
      <c r="E707" s="16" t="inlineStr">
        <is>
          <t>Kindersachbücher Tiere und Natur, 6 Stück</t>
        </is>
      </c>
      <c r="F707" s="17" t="n">
        <v>1</v>
      </c>
      <c r="G707" s="18" t="inlineStr">
        <is>
          <t>Atlas der Tiere, Ravensburger Tierlexikon, Natur, Tag und Nacht im Wald, Lexikon der Tiere, Das große Winterbuch.</t>
        </is>
      </c>
      <c r="H707" s="16" t="inlineStr">
        <is>
          <t>Spielzeug</t>
        </is>
      </c>
      <c r="I707" s="16" t="n"/>
      <c r="J707" s="16" t="inlineStr">
        <is>
          <t>C</t>
        </is>
      </c>
      <c r="K707" s="16" t="inlineStr">
        <is>
          <t>Konvolut</t>
        </is>
      </c>
      <c r="L707" s="19" t="n"/>
      <c r="M707" s="16" t="inlineStr">
        <is>
          <t>gebraucht</t>
        </is>
      </c>
      <c r="N707" s="17" t="n"/>
      <c r="O707" s="20">
        <f>F707-IF(N707="",0,N707)</f>
        <v/>
      </c>
      <c r="P707" s="19" t="inlineStr">
        <is>
          <t>ja</t>
        </is>
      </c>
      <c r="Q707" s="19" t="n"/>
      <c r="R707" s="21" t="n"/>
      <c r="S707" s="24" t="n">
        <v>12</v>
      </c>
      <c r="T707" s="19" t="inlineStr">
        <is>
          <t>Fix</t>
        </is>
      </c>
      <c r="U707" s="25" t="inlineStr">
        <is>
          <t>offen</t>
        </is>
      </c>
      <c r="V707" s="22">
        <f>O707*S707</f>
        <v/>
      </c>
      <c r="W707" s="16" t="inlineStr">
        <is>
          <t>nur Abholung</t>
        </is>
      </c>
      <c r="X707" s="16" t="inlineStr">
        <is>
          <t>F-865</t>
        </is>
      </c>
      <c r="Y707" s="19" t="inlineStr">
        <is>
          <t>nein</t>
        </is>
      </c>
      <c r="Z707" s="19" t="inlineStr">
        <is>
          <t>verfügbar</t>
        </is>
      </c>
      <c r="AA707" s="19" t="n"/>
      <c r="AB707" s="19" t="n"/>
      <c r="AC707" s="19" t="n"/>
      <c r="AD707" s="19" t="n"/>
      <c r="AE707" s="21" t="n"/>
      <c r="AF707" s="22">
        <f>IF(N707="","",N707*AE707)</f>
        <v/>
      </c>
      <c r="AG707" s="19" t="n"/>
      <c r="AH707" s="19" t="n"/>
      <c r="AI707" s="19" t="n"/>
      <c r="AJ707" s="19" t="n"/>
      <c r="AK707" s="19" t="n"/>
      <c r="AL707" s="19" t="n"/>
      <c r="AM707" s="18" t="n"/>
      <c r="AN707" s="23" t="inlineStr">
        <is>
          <t>Neu aus Fotos vom 21.10.2026. Preis geschätzt.</t>
        </is>
      </c>
    </row>
    <row r="708" ht="98.8" customHeight="1">
      <c r="A708" s="16" t="n"/>
      <c r="B708" s="16" t="inlineStr">
        <is>
          <t>NU05-49</t>
        </is>
      </c>
      <c r="C708" s="16" t="inlineStr">
        <is>
          <t>NU05</t>
        </is>
      </c>
      <c r="D708" s="16" t="inlineStr">
        <is>
          <t>Treppenaufgang</t>
        </is>
      </c>
      <c r="E708" s="16" t="inlineStr">
        <is>
          <t>Kinderbücher und Lernhefte, 5 Stück</t>
        </is>
      </c>
      <c r="F708" s="17" t="n">
        <v>1</v>
      </c>
      <c r="G708" s="18" t="inlineStr">
        <is>
          <t>Wieso Weshalb Warum: Natur-Lexikon und Weltraum, Lernspiele 3–4 Jahre, Wortschatz-Training, Entspannung in der Grundschule.</t>
        </is>
      </c>
      <c r="H708" s="16" t="inlineStr">
        <is>
          <t>Spielzeug</t>
        </is>
      </c>
      <c r="I708" s="16" t="n"/>
      <c r="J708" s="16" t="inlineStr">
        <is>
          <t>C</t>
        </is>
      </c>
      <c r="K708" s="16" t="inlineStr">
        <is>
          <t>Konvolut</t>
        </is>
      </c>
      <c r="L708" s="19" t="n"/>
      <c r="M708" s="16" t="inlineStr">
        <is>
          <t>gebraucht</t>
        </is>
      </c>
      <c r="N708" s="17" t="n"/>
      <c r="O708" s="20">
        <f>F708-IF(N708="",0,N708)</f>
        <v/>
      </c>
      <c r="P708" s="19" t="inlineStr">
        <is>
          <t>ja</t>
        </is>
      </c>
      <c r="Q708" s="19" t="n"/>
      <c r="R708" s="21" t="n"/>
      <c r="S708" s="24" t="n">
        <v>10</v>
      </c>
      <c r="T708" s="19" t="inlineStr">
        <is>
          <t>Fix</t>
        </is>
      </c>
      <c r="U708" s="25" t="inlineStr">
        <is>
          <t>offen</t>
        </is>
      </c>
      <c r="V708" s="22">
        <f>O708*S708</f>
        <v/>
      </c>
      <c r="W708" s="16" t="inlineStr">
        <is>
          <t>nur Abholung</t>
        </is>
      </c>
      <c r="X708" s="16" t="inlineStr">
        <is>
          <t>F-866</t>
        </is>
      </c>
      <c r="Y708" s="19" t="inlineStr">
        <is>
          <t>nein</t>
        </is>
      </c>
      <c r="Z708" s="19" t="inlineStr">
        <is>
          <t>verfügbar</t>
        </is>
      </c>
      <c r="AA708" s="19" t="n"/>
      <c r="AB708" s="19" t="n"/>
      <c r="AC708" s="19" t="n"/>
      <c r="AD708" s="19" t="n"/>
      <c r="AE708" s="21" t="n"/>
      <c r="AF708" s="22">
        <f>IF(N708="","",N708*AE708)</f>
        <v/>
      </c>
      <c r="AG708" s="19" t="n"/>
      <c r="AH708" s="19" t="n"/>
      <c r="AI708" s="19" t="n"/>
      <c r="AJ708" s="19" t="n"/>
      <c r="AK708" s="19" t="n"/>
      <c r="AL708" s="19" t="n"/>
      <c r="AM708" s="18" t="n"/>
      <c r="AN708" s="23" t="inlineStr">
        <is>
          <t>Neu aus Fotos vom 21.10.2026. Preis geschätzt.</t>
        </is>
      </c>
    </row>
    <row r="709" ht="98.8" customHeight="1">
      <c r="A709" s="16" t="n"/>
      <c r="B709" s="16" t="inlineStr">
        <is>
          <t>NU05-50</t>
        </is>
      </c>
      <c r="C709" s="16" t="inlineStr">
        <is>
          <t>NU05</t>
        </is>
      </c>
      <c r="D709" s="16" t="inlineStr">
        <is>
          <t>Treppenaufgang</t>
        </is>
      </c>
      <c r="E709" s="16" t="inlineStr">
        <is>
          <t>Bücher Natur und Experimente, 7 Stück</t>
        </is>
      </c>
      <c r="F709" s="17" t="n">
        <v>1</v>
      </c>
      <c r="G709" s="18" t="inlineStr">
        <is>
          <t>Unsere Erde, Naturgewalten, Experimente für Kinder, Abenteuer Wald, Spaß in der Natur, Gartenspaß für Kinder, 50 Naturexperimente.</t>
        </is>
      </c>
      <c r="H709" s="16" t="inlineStr">
        <is>
          <t>Spielzeug</t>
        </is>
      </c>
      <c r="I709" s="16" t="n"/>
      <c r="J709" s="16" t="inlineStr">
        <is>
          <t>C</t>
        </is>
      </c>
      <c r="K709" s="16" t="inlineStr">
        <is>
          <t>Konvolut</t>
        </is>
      </c>
      <c r="L709" s="19" t="n"/>
      <c r="M709" s="16" t="inlineStr">
        <is>
          <t>gebraucht</t>
        </is>
      </c>
      <c r="N709" s="17" t="n"/>
      <c r="O709" s="20">
        <f>F709-IF(N709="",0,N709)</f>
        <v/>
      </c>
      <c r="P709" s="19" t="inlineStr">
        <is>
          <t>ja</t>
        </is>
      </c>
      <c r="Q709" s="19" t="n"/>
      <c r="R709" s="21" t="n"/>
      <c r="S709" s="24" t="n">
        <v>12</v>
      </c>
      <c r="T709" s="19" t="inlineStr">
        <is>
          <t>Fix</t>
        </is>
      </c>
      <c r="U709" s="25" t="inlineStr">
        <is>
          <t>offen</t>
        </is>
      </c>
      <c r="V709" s="22">
        <f>O709*S709</f>
        <v/>
      </c>
      <c r="W709" s="16" t="inlineStr">
        <is>
          <t>nur Abholung</t>
        </is>
      </c>
      <c r="X709" s="16" t="inlineStr">
        <is>
          <t>F-867</t>
        </is>
      </c>
      <c r="Y709" s="19" t="inlineStr">
        <is>
          <t>nein</t>
        </is>
      </c>
      <c r="Z709" s="19" t="inlineStr">
        <is>
          <t>verfügbar</t>
        </is>
      </c>
      <c r="AA709" s="19" t="n"/>
      <c r="AB709" s="19" t="n"/>
      <c r="AC709" s="19" t="n"/>
      <c r="AD709" s="19" t="n"/>
      <c r="AE709" s="21" t="n"/>
      <c r="AF709" s="22">
        <f>IF(N709="","",N709*AE709)</f>
        <v/>
      </c>
      <c r="AG709" s="19" t="n"/>
      <c r="AH709" s="19" t="n"/>
      <c r="AI709" s="19" t="n"/>
      <c r="AJ709" s="19" t="n"/>
      <c r="AK709" s="19" t="n"/>
      <c r="AL709" s="19" t="n"/>
      <c r="AM709" s="18" t="n"/>
      <c r="AN709" s="23" t="inlineStr">
        <is>
          <t>Neu aus Fotos vom 21.10.2026. Preis geschätzt.</t>
        </is>
      </c>
    </row>
    <row r="710" ht="98.8" customHeight="1">
      <c r="A710" s="16" t="n"/>
      <c r="B710" s="16" t="inlineStr">
        <is>
          <t>NU05-51</t>
        </is>
      </c>
      <c r="C710" s="16" t="inlineStr">
        <is>
          <t>NU05</t>
        </is>
      </c>
      <c r="D710" s="16" t="inlineStr">
        <is>
          <t>Treppenaufgang</t>
        </is>
      </c>
      <c r="E710" s="16" t="inlineStr">
        <is>
          <t>Naturbücher für Kinder, 7 Stück</t>
        </is>
      </c>
      <c r="F710" s="17" t="n">
        <v>1</v>
      </c>
      <c r="G710" s="18" t="inlineStr">
        <is>
          <t>Ravensburger Tierlexikon, Mein erster Naturführer, Forscherbücher, Welche Tierspur ist das?, Outdoor-Experimente, Das Naturforscher-Buch.</t>
        </is>
      </c>
      <c r="H710" s="16" t="inlineStr">
        <is>
          <t>Spielzeug</t>
        </is>
      </c>
      <c r="I710" s="16" t="n"/>
      <c r="J710" s="16" t="inlineStr">
        <is>
          <t>C</t>
        </is>
      </c>
      <c r="K710" s="16" t="inlineStr">
        <is>
          <t>Konvolut</t>
        </is>
      </c>
      <c r="L710" s="19" t="n"/>
      <c r="M710" s="16" t="inlineStr">
        <is>
          <t>gebraucht</t>
        </is>
      </c>
      <c r="N710" s="17" t="n"/>
      <c r="O710" s="20">
        <f>F710-IF(N710="",0,N710)</f>
        <v/>
      </c>
      <c r="P710" s="19" t="inlineStr">
        <is>
          <t>ja</t>
        </is>
      </c>
      <c r="Q710" s="19" t="n"/>
      <c r="R710" s="21" t="n"/>
      <c r="S710" s="24" t="n">
        <v>12</v>
      </c>
      <c r="T710" s="19" t="inlineStr">
        <is>
          <t>Fix</t>
        </is>
      </c>
      <c r="U710" s="25" t="inlineStr">
        <is>
          <t>offen</t>
        </is>
      </c>
      <c r="V710" s="22">
        <f>O710*S710</f>
        <v/>
      </c>
      <c r="W710" s="16" t="inlineStr">
        <is>
          <t>nur Abholung</t>
        </is>
      </c>
      <c r="X710" s="16" t="inlineStr">
        <is>
          <t>F-868</t>
        </is>
      </c>
      <c r="Y710" s="19" t="inlineStr">
        <is>
          <t>nein</t>
        </is>
      </c>
      <c r="Z710" s="19" t="inlineStr">
        <is>
          <t>verfügbar</t>
        </is>
      </c>
      <c r="AA710" s="19" t="n"/>
      <c r="AB710" s="19" t="n"/>
      <c r="AC710" s="19" t="n"/>
      <c r="AD710" s="19" t="n"/>
      <c r="AE710" s="21" t="n"/>
      <c r="AF710" s="22">
        <f>IF(N710="","",N710*AE710)</f>
        <v/>
      </c>
      <c r="AG710" s="19" t="n"/>
      <c r="AH710" s="19" t="n"/>
      <c r="AI710" s="19" t="n"/>
      <c r="AJ710" s="19" t="n"/>
      <c r="AK710" s="19" t="n"/>
      <c r="AL710" s="19" t="n"/>
      <c r="AM710" s="18" t="n"/>
      <c r="AN710" s="23" t="inlineStr">
        <is>
          <t>Neu aus Fotos vom 21.10.2026. Preis geschätzt.</t>
        </is>
      </c>
    </row>
    <row r="711" ht="98.8" customHeight="1">
      <c r="A711" s="16" t="n"/>
      <c r="B711" s="16" t="inlineStr">
        <is>
          <t>NU05-52</t>
        </is>
      </c>
      <c r="C711" s="16" t="inlineStr">
        <is>
          <t>NU05</t>
        </is>
      </c>
      <c r="D711" s="16" t="inlineStr">
        <is>
          <t>Treppenaufgang</t>
        </is>
      </c>
      <c r="E711" s="16" t="inlineStr">
        <is>
          <t>Kinderbücher Wald und Insekten, 5 Stück</t>
        </is>
      </c>
      <c r="F711" s="17" t="n">
        <v>1</v>
      </c>
      <c r="G711" s="18" t="inlineStr">
        <is>
          <t>Mein Taschenlampenbuch Wald sowie Insekten und Spinnen, Mein Insektenhotel, Regenwürmer und ein weiteres Buch.</t>
        </is>
      </c>
      <c r="H711" s="16" t="inlineStr">
        <is>
          <t>Spielzeug</t>
        </is>
      </c>
      <c r="I711" s="16" t="n"/>
      <c r="J711" s="16" t="inlineStr">
        <is>
          <t>C</t>
        </is>
      </c>
      <c r="K711" s="16" t="inlineStr">
        <is>
          <t>Konvolut</t>
        </is>
      </c>
      <c r="L711" s="19" t="n"/>
      <c r="M711" s="16" t="inlineStr">
        <is>
          <t>gebraucht</t>
        </is>
      </c>
      <c r="N711" s="17" t="n"/>
      <c r="O711" s="20">
        <f>F711-IF(N711="",0,N711)</f>
        <v/>
      </c>
      <c r="P711" s="19" t="inlineStr">
        <is>
          <t>ja</t>
        </is>
      </c>
      <c r="Q711" s="19" t="n"/>
      <c r="R711" s="21" t="n"/>
      <c r="S711" s="24" t="n">
        <v>10</v>
      </c>
      <c r="T711" s="19" t="inlineStr">
        <is>
          <t>Fix</t>
        </is>
      </c>
      <c r="U711" s="25" t="inlineStr">
        <is>
          <t>offen</t>
        </is>
      </c>
      <c r="V711" s="22">
        <f>O711*S711</f>
        <v/>
      </c>
      <c r="W711" s="16" t="inlineStr">
        <is>
          <t>nur Abholung</t>
        </is>
      </c>
      <c r="X711" s="16" t="inlineStr">
        <is>
          <t>F-869</t>
        </is>
      </c>
      <c r="Y711" s="19" t="inlineStr">
        <is>
          <t>nein</t>
        </is>
      </c>
      <c r="Z711" s="19" t="inlineStr">
        <is>
          <t>verfügbar</t>
        </is>
      </c>
      <c r="AA711" s="19" t="n"/>
      <c r="AB711" s="19" t="n"/>
      <c r="AC711" s="19" t="n"/>
      <c r="AD711" s="19" t="n"/>
      <c r="AE711" s="21" t="n"/>
      <c r="AF711" s="22">
        <f>IF(N711="","",N711*AE711)</f>
        <v/>
      </c>
      <c r="AG711" s="19" t="n"/>
      <c r="AH711" s="19" t="n"/>
      <c r="AI711" s="19" t="n"/>
      <c r="AJ711" s="19" t="n"/>
      <c r="AK711" s="19" t="n"/>
      <c r="AL711" s="19" t="n"/>
      <c r="AM711" s="18" t="n"/>
      <c r="AN711" s="23" t="inlineStr">
        <is>
          <t>Neu aus Fotos vom 21.10.2026. Preis geschätzt.</t>
        </is>
      </c>
    </row>
    <row r="712" ht="98.8" customHeight="1">
      <c r="A712" s="16" t="n"/>
      <c r="B712" s="16" t="inlineStr">
        <is>
          <t>NE05-19</t>
        </is>
      </c>
      <c r="C712" s="16" t="inlineStr">
        <is>
          <t>NE05</t>
        </is>
      </c>
      <c r="D712" s="16" t="inlineStr">
        <is>
          <t>Speisesaal</t>
        </is>
      </c>
      <c r="E712" s="16" t="inlineStr">
        <is>
          <t>Stokke Steps Baby Set schwarz</t>
        </is>
      </c>
      <c r="F712" s="17" t="n">
        <v>4</v>
      </c>
      <c r="G712" s="18" t="inlineStr">
        <is>
          <t>Babyaufsatz mit Gurt für den Stokke Steps Hochstuhl, schwarz.</t>
        </is>
      </c>
      <c r="H712" s="16" t="inlineStr">
        <is>
          <t>Kita-Ausstattung</t>
        </is>
      </c>
      <c r="I712" s="16" t="n"/>
      <c r="J712" s="16" t="inlineStr">
        <is>
          <t>C</t>
        </is>
      </c>
      <c r="K712" s="16" t="inlineStr">
        <is>
          <t>Stück</t>
        </is>
      </c>
      <c r="L712" s="19" t="n"/>
      <c r="M712" s="16" t="inlineStr">
        <is>
          <t>gebraucht</t>
        </is>
      </c>
      <c r="N712" s="17" t="n"/>
      <c r="O712" s="20">
        <f>F712-IF(N712="",0,N712)</f>
        <v/>
      </c>
      <c r="P712" s="19" t="inlineStr">
        <is>
          <t>ja</t>
        </is>
      </c>
      <c r="Q712" s="19" t="n"/>
      <c r="R712" s="21" t="n"/>
      <c r="S712" s="24" t="n">
        <v>25</v>
      </c>
      <c r="T712" s="19" t="inlineStr">
        <is>
          <t>Fix</t>
        </is>
      </c>
      <c r="U712" s="25" t="inlineStr">
        <is>
          <t>offen</t>
        </is>
      </c>
      <c r="V712" s="22">
        <f>O712*S712</f>
        <v/>
      </c>
      <c r="W712" s="16" t="inlineStr">
        <is>
          <t>nur Abholung</t>
        </is>
      </c>
      <c r="X712" s="16" t="inlineStr">
        <is>
          <t>F-837</t>
        </is>
      </c>
      <c r="Y712" s="19" t="inlineStr">
        <is>
          <t>nein</t>
        </is>
      </c>
      <c r="Z712" s="19" t="inlineStr">
        <is>
          <t>verfügbar</t>
        </is>
      </c>
      <c r="AA712" s="19" t="inlineStr">
        <is>
          <t>Stokke</t>
        </is>
      </c>
      <c r="AB712" s="19" t="n"/>
      <c r="AC712" s="19" t="n"/>
      <c r="AD712" s="19" t="n"/>
      <c r="AE712" s="21" t="n"/>
      <c r="AF712" s="22">
        <f>IF(N712="","",N712*AE712)</f>
        <v/>
      </c>
      <c r="AG712" s="19" t="n"/>
      <c r="AH712" s="19" t="n"/>
      <c r="AI712" s="19" t="n"/>
      <c r="AJ712" s="19" t="n"/>
      <c r="AK712" s="19" t="n"/>
      <c r="AL712" s="19" t="n"/>
      <c r="AM712" s="18" t="inlineStr">
        <is>
          <t>4 Stück, Preis je Stück.</t>
        </is>
      </c>
      <c r="AN712" s="23" t="inlineStr">
        <is>
          <t>Neu aus Fotos vom 21.10.2026. Preis geschätzt.</t>
        </is>
      </c>
    </row>
    <row r="713" ht="98.8" customHeight="1">
      <c r="A713" s="16" t="n"/>
      <c r="B713" s="16" t="inlineStr">
        <is>
          <t>NE05-20</t>
        </is>
      </c>
      <c r="C713" s="16" t="inlineStr">
        <is>
          <t>NE05</t>
        </is>
      </c>
      <c r="D713" s="16" t="inlineStr">
        <is>
          <t>Speisesaal</t>
        </is>
      </c>
      <c r="E713" s="16" t="inlineStr">
        <is>
          <t>Stokke Steps Baby Set weiß</t>
        </is>
      </c>
      <c r="F713" s="17" t="n">
        <v>2</v>
      </c>
      <c r="G713" s="18" t="inlineStr">
        <is>
          <t>Babyaufsatz mit Gurt für den Stokke Steps Hochstuhl, weiß.</t>
        </is>
      </c>
      <c r="H713" s="16" t="inlineStr">
        <is>
          <t>Kita-Ausstattung</t>
        </is>
      </c>
      <c r="I713" s="16" t="n"/>
      <c r="J713" s="16" t="inlineStr">
        <is>
          <t>C</t>
        </is>
      </c>
      <c r="K713" s="16" t="inlineStr">
        <is>
          <t>Stück</t>
        </is>
      </c>
      <c r="L713" s="19" t="n"/>
      <c r="M713" s="16" t="inlineStr">
        <is>
          <t>gebraucht</t>
        </is>
      </c>
      <c r="N713" s="17" t="n"/>
      <c r="O713" s="20">
        <f>F713-IF(N713="",0,N713)</f>
        <v/>
      </c>
      <c r="P713" s="19" t="inlineStr">
        <is>
          <t>ja</t>
        </is>
      </c>
      <c r="Q713" s="19" t="n"/>
      <c r="R713" s="21" t="n"/>
      <c r="S713" s="24" t="n">
        <v>25</v>
      </c>
      <c r="T713" s="19" t="inlineStr">
        <is>
          <t>Fix</t>
        </is>
      </c>
      <c r="U713" s="25" t="inlineStr">
        <is>
          <t>offen</t>
        </is>
      </c>
      <c r="V713" s="22">
        <f>O713*S713</f>
        <v/>
      </c>
      <c r="W713" s="16" t="inlineStr">
        <is>
          <t>nur Abholung</t>
        </is>
      </c>
      <c r="X713" s="16" t="inlineStr">
        <is>
          <t>F-838</t>
        </is>
      </c>
      <c r="Y713" s="19" t="inlineStr">
        <is>
          <t>nein</t>
        </is>
      </c>
      <c r="Z713" s="19" t="inlineStr">
        <is>
          <t>verfügbar</t>
        </is>
      </c>
      <c r="AA713" s="19" t="inlineStr">
        <is>
          <t>Stokke</t>
        </is>
      </c>
      <c r="AB713" s="19" t="n"/>
      <c r="AC713" s="19" t="n"/>
      <c r="AD713" s="19" t="n"/>
      <c r="AE713" s="21" t="n"/>
      <c r="AF713" s="22">
        <f>IF(N713="","",N713*AE713)</f>
        <v/>
      </c>
      <c r="AG713" s="19" t="n"/>
      <c r="AH713" s="19" t="n"/>
      <c r="AI713" s="19" t="n"/>
      <c r="AJ713" s="19" t="n"/>
      <c r="AK713" s="19" t="n"/>
      <c r="AL713" s="19" t="n"/>
      <c r="AM713" s="18" t="inlineStr">
        <is>
          <t>2 Stück, Preis je Stück.</t>
        </is>
      </c>
      <c r="AN713" s="23" t="inlineStr">
        <is>
          <t>Neu aus Fotos vom 21.10.2026. Preis geschätzt.</t>
        </is>
      </c>
    </row>
    <row r="714" ht="98.8" customHeight="1">
      <c r="A714" s="16" t="n"/>
      <c r="B714" s="16" t="inlineStr">
        <is>
          <t>NU07-09</t>
        </is>
      </c>
      <c r="C714" s="16" t="inlineStr">
        <is>
          <t>NU07</t>
        </is>
      </c>
      <c r="D714" s="16" t="inlineStr">
        <is>
          <t>Gruppenraum</t>
        </is>
      </c>
      <c r="E714" s="16" t="inlineStr">
        <is>
          <t>Betonmischer Kunststoff, gelb</t>
        </is>
      </c>
      <c r="F714" s="17" t="n">
        <v>1</v>
      </c>
      <c r="G714" s="18" t="inlineStr">
        <is>
          <t>Großer Spielzeug-Betonmischer aus Kunststoff.</t>
        </is>
      </c>
      <c r="H714" s="16" t="inlineStr">
        <is>
          <t>Spielzeug</t>
        </is>
      </c>
      <c r="I714" s="16" t="n"/>
      <c r="J714" s="16" t="inlineStr">
        <is>
          <t>C</t>
        </is>
      </c>
      <c r="K714" s="16" t="inlineStr">
        <is>
          <t>Stück</t>
        </is>
      </c>
      <c r="L714" s="19" t="n"/>
      <c r="M714" s="16" t="inlineStr">
        <is>
          <t>gebraucht</t>
        </is>
      </c>
      <c r="N714" s="17" t="n"/>
      <c r="O714" s="20">
        <f>F714-IF(N714="",0,N714)</f>
        <v/>
      </c>
      <c r="P714" s="19" t="inlineStr">
        <is>
          <t>ja</t>
        </is>
      </c>
      <c r="Q714" s="19" t="n"/>
      <c r="R714" s="21" t="n"/>
      <c r="S714" s="24" t="n">
        <v>8</v>
      </c>
      <c r="T714" s="19" t="inlineStr">
        <is>
          <t>Fix</t>
        </is>
      </c>
      <c r="U714" s="25" t="inlineStr">
        <is>
          <t>offen</t>
        </is>
      </c>
      <c r="V714" s="22">
        <f>O714*S714</f>
        <v/>
      </c>
      <c r="W714" s="16" t="inlineStr">
        <is>
          <t>nur Abholung</t>
        </is>
      </c>
      <c r="X714" s="16" t="inlineStr">
        <is>
          <t>F-842</t>
        </is>
      </c>
      <c r="Y714" s="19" t="inlineStr">
        <is>
          <t>nein</t>
        </is>
      </c>
      <c r="Z714" s="19" t="inlineStr">
        <is>
          <t>verfügbar</t>
        </is>
      </c>
      <c r="AA714" s="19" t="n"/>
      <c r="AB714" s="19" t="n"/>
      <c r="AC714" s="19" t="n"/>
      <c r="AD714" s="19" t="n"/>
      <c r="AE714" s="21" t="n"/>
      <c r="AF714" s="22">
        <f>IF(N714="","",N714*AE714)</f>
        <v/>
      </c>
      <c r="AG714" s="19" t="n"/>
      <c r="AH714" s="19" t="n"/>
      <c r="AI714" s="19" t="n"/>
      <c r="AJ714" s="19" t="n"/>
      <c r="AK714" s="19" t="n"/>
      <c r="AL714" s="19" t="n"/>
      <c r="AM714" s="18" t="n"/>
      <c r="AN714" s="23" t="inlineStr">
        <is>
          <t>Neu aus Fotos vom 21.10.2026. Preis geschätzt.</t>
        </is>
      </c>
    </row>
    <row r="715" ht="98.8" customHeight="1">
      <c r="A715" s="16" t="n"/>
      <c r="B715" s="16" t="inlineStr">
        <is>
          <t>NU07-10</t>
        </is>
      </c>
      <c r="C715" s="16" t="inlineStr">
        <is>
          <t>NU07</t>
        </is>
      </c>
      <c r="D715" s="16" t="inlineStr">
        <is>
          <t>Gruppenraum</t>
        </is>
      </c>
      <c r="E715" s="16" t="inlineStr">
        <is>
          <t>Holz-Kipplaster</t>
        </is>
      </c>
      <c r="F715" s="17" t="n">
        <v>1</v>
      </c>
      <c r="G715" s="18" t="inlineStr">
        <is>
          <t>Großer Kipplaster aus Holz mit roten Felgen.</t>
        </is>
      </c>
      <c r="H715" s="16" t="inlineStr">
        <is>
          <t>Spielzeug</t>
        </is>
      </c>
      <c r="I715" s="16" t="n"/>
      <c r="J715" s="16" t="inlineStr">
        <is>
          <t>C</t>
        </is>
      </c>
      <c r="K715" s="16" t="inlineStr">
        <is>
          <t>Stück</t>
        </is>
      </c>
      <c r="L715" s="19" t="n"/>
      <c r="M715" s="16" t="inlineStr">
        <is>
          <t>gebraucht</t>
        </is>
      </c>
      <c r="N715" s="17" t="n"/>
      <c r="O715" s="20">
        <f>F715-IF(N715="",0,N715)</f>
        <v/>
      </c>
      <c r="P715" s="19" t="inlineStr">
        <is>
          <t>ja</t>
        </is>
      </c>
      <c r="Q715" s="19" t="n"/>
      <c r="R715" s="21" t="n"/>
      <c r="S715" s="24" t="n">
        <v>12</v>
      </c>
      <c r="T715" s="19" t="inlineStr">
        <is>
          <t>Fix</t>
        </is>
      </c>
      <c r="U715" s="25" t="inlineStr">
        <is>
          <t>offen</t>
        </is>
      </c>
      <c r="V715" s="22">
        <f>O715*S715</f>
        <v/>
      </c>
      <c r="W715" s="16" t="inlineStr">
        <is>
          <t>nur Abholung</t>
        </is>
      </c>
      <c r="X715" s="16" t="inlineStr">
        <is>
          <t>F-846</t>
        </is>
      </c>
      <c r="Y715" s="19" t="inlineStr">
        <is>
          <t>nein</t>
        </is>
      </c>
      <c r="Z715" s="19" t="inlineStr">
        <is>
          <t>verfügbar</t>
        </is>
      </c>
      <c r="AA715" s="19" t="n"/>
      <c r="AB715" s="19" t="n"/>
      <c r="AC715" s="19" t="n"/>
      <c r="AD715" s="19" t="n"/>
      <c r="AE715" s="21" t="n"/>
      <c r="AF715" s="22">
        <f>IF(N715="","",N715*AE715)</f>
        <v/>
      </c>
      <c r="AG715" s="19" t="n"/>
      <c r="AH715" s="19" t="n"/>
      <c r="AI715" s="19" t="n"/>
      <c r="AJ715" s="19" t="n"/>
      <c r="AK715" s="19" t="n"/>
      <c r="AL715" s="19" t="n"/>
      <c r="AM715" s="18" t="n"/>
      <c r="AN715" s="23" t="inlineStr">
        <is>
          <t>Neu aus Fotos vom 21.10.2026. Preis geschätzt.</t>
        </is>
      </c>
    </row>
    <row r="716" ht="98.8" customHeight="1">
      <c r="A716" s="16" t="n"/>
      <c r="B716" s="16" t="inlineStr">
        <is>
          <t>NU07-11</t>
        </is>
      </c>
      <c r="C716" s="16" t="inlineStr">
        <is>
          <t>NU07</t>
        </is>
      </c>
      <c r="D716" s="16" t="inlineStr">
        <is>
          <t>Gruppenraum</t>
        </is>
      </c>
      <c r="E716" s="16" t="inlineStr">
        <is>
          <t>Kipplaster Kunststoff, gelb</t>
        </is>
      </c>
      <c r="F716" s="17" t="n">
        <v>1</v>
      </c>
      <c r="G716" s="18" t="inlineStr">
        <is>
          <t>Spielzeug-Kipplaster aus Kunststoff.</t>
        </is>
      </c>
      <c r="H716" s="16" t="inlineStr">
        <is>
          <t>Spielzeug</t>
        </is>
      </c>
      <c r="I716" s="16" t="n"/>
      <c r="J716" s="16" t="inlineStr">
        <is>
          <t>C</t>
        </is>
      </c>
      <c r="K716" s="16" t="inlineStr">
        <is>
          <t>Stück</t>
        </is>
      </c>
      <c r="L716" s="19" t="n"/>
      <c r="M716" s="16" t="inlineStr">
        <is>
          <t>gebraucht</t>
        </is>
      </c>
      <c r="N716" s="17" t="n"/>
      <c r="O716" s="20">
        <f>F716-IF(N716="",0,N716)</f>
        <v/>
      </c>
      <c r="P716" s="19" t="inlineStr">
        <is>
          <t>ja</t>
        </is>
      </c>
      <c r="Q716" s="19" t="n"/>
      <c r="R716" s="21" t="n"/>
      <c r="S716" s="24" t="n">
        <v>6</v>
      </c>
      <c r="T716" s="19" t="inlineStr">
        <is>
          <t>Fix</t>
        </is>
      </c>
      <c r="U716" s="25" t="inlineStr">
        <is>
          <t>offen</t>
        </is>
      </c>
      <c r="V716" s="22">
        <f>O716*S716</f>
        <v/>
      </c>
      <c r="W716" s="16" t="inlineStr">
        <is>
          <t>nur Abholung</t>
        </is>
      </c>
      <c r="X716" s="16" t="inlineStr">
        <is>
          <t>F-847</t>
        </is>
      </c>
      <c r="Y716" s="19" t="inlineStr">
        <is>
          <t>nein</t>
        </is>
      </c>
      <c r="Z716" s="19" t="inlineStr">
        <is>
          <t>verfügbar</t>
        </is>
      </c>
      <c r="AA716" s="19" t="n"/>
      <c r="AB716" s="19" t="n"/>
      <c r="AC716" s="19" t="n"/>
      <c r="AD716" s="19" t="n"/>
      <c r="AE716" s="21" t="n"/>
      <c r="AF716" s="22">
        <f>IF(N716="","",N716*AE716)</f>
        <v/>
      </c>
      <c r="AG716" s="19" t="n"/>
      <c r="AH716" s="19" t="n"/>
      <c r="AI716" s="19" t="n"/>
      <c r="AJ716" s="19" t="n"/>
      <c r="AK716" s="19" t="n"/>
      <c r="AL716" s="19" t="n"/>
      <c r="AM716" s="18" t="n"/>
      <c r="AN716" s="23" t="inlineStr">
        <is>
          <t>Neu aus Fotos vom 21.10.2026. Preis geschätzt.</t>
        </is>
      </c>
    </row>
    <row r="717" ht="98.8" customHeight="1">
      <c r="A717" s="16" t="n"/>
      <c r="B717" s="16" t="inlineStr">
        <is>
          <t>NU07-12</t>
        </is>
      </c>
      <c r="C717" s="16" t="inlineStr">
        <is>
          <t>NU07</t>
        </is>
      </c>
      <c r="D717" s="16" t="inlineStr">
        <is>
          <t>Gruppenraum</t>
        </is>
      </c>
      <c r="E717" s="16" t="inlineStr">
        <is>
          <t>Pintoy Holzbagger</t>
        </is>
      </c>
      <c r="F717" s="17" t="n">
        <v>1</v>
      </c>
      <c r="G717" s="18" t="inlineStr">
        <is>
          <t>Bagger aus Holz mit beweglichem Arm.</t>
        </is>
      </c>
      <c r="H717" s="16" t="inlineStr">
        <is>
          <t>Spielzeug</t>
        </is>
      </c>
      <c r="I717" s="16" t="n"/>
      <c r="J717" s="16" t="inlineStr">
        <is>
          <t>C</t>
        </is>
      </c>
      <c r="K717" s="16" t="inlineStr">
        <is>
          <t>Stück</t>
        </is>
      </c>
      <c r="L717" s="19" t="n"/>
      <c r="M717" s="16" t="inlineStr">
        <is>
          <t>gebraucht</t>
        </is>
      </c>
      <c r="N717" s="17" t="n"/>
      <c r="O717" s="20">
        <f>F717-IF(N717="",0,N717)</f>
        <v/>
      </c>
      <c r="P717" s="19" t="inlineStr">
        <is>
          <t>ja</t>
        </is>
      </c>
      <c r="Q717" s="19" t="n"/>
      <c r="R717" s="21" t="n"/>
      <c r="S717" s="24" t="n">
        <v>15</v>
      </c>
      <c r="T717" s="19" t="inlineStr">
        <is>
          <t>Fix</t>
        </is>
      </c>
      <c r="U717" s="25" t="inlineStr">
        <is>
          <t>offen</t>
        </is>
      </c>
      <c r="V717" s="22">
        <f>O717*S717</f>
        <v/>
      </c>
      <c r="W717" s="16" t="inlineStr">
        <is>
          <t>nur Abholung</t>
        </is>
      </c>
      <c r="X717" s="16" t="inlineStr">
        <is>
          <t>F-845</t>
        </is>
      </c>
      <c r="Y717" s="19" t="inlineStr">
        <is>
          <t>nein</t>
        </is>
      </c>
      <c r="Z717" s="19" t="inlineStr">
        <is>
          <t>verfügbar</t>
        </is>
      </c>
      <c r="AA717" s="19" t="inlineStr">
        <is>
          <t>Pintoy</t>
        </is>
      </c>
      <c r="AB717" s="19" t="n"/>
      <c r="AC717" s="19" t="n"/>
      <c r="AD717" s="19" t="n"/>
      <c r="AE717" s="21" t="n"/>
      <c r="AF717" s="22">
        <f>IF(N717="","",N717*AE717)</f>
        <v/>
      </c>
      <c r="AG717" s="19" t="n"/>
      <c r="AH717" s="19" t="n"/>
      <c r="AI717" s="19" t="n"/>
      <c r="AJ717" s="19" t="n"/>
      <c r="AK717" s="19" t="n"/>
      <c r="AL717" s="19" t="n"/>
      <c r="AM717" s="18" t="n"/>
      <c r="AN717" s="23" t="inlineStr">
        <is>
          <t>Neu aus Fotos vom 21.10.2026. Preis geschätzt.</t>
        </is>
      </c>
    </row>
    <row r="718" ht="98.8" customHeight="1">
      <c r="A718" s="16" t="n"/>
      <c r="B718" s="16" t="inlineStr">
        <is>
          <t>NU07-13</t>
        </is>
      </c>
      <c r="C718" s="16" t="inlineStr">
        <is>
          <t>NU07</t>
        </is>
      </c>
      <c r="D718" s="16" t="inlineStr">
        <is>
          <t>Gruppenraum</t>
        </is>
      </c>
      <c r="E718" s="16" t="inlineStr">
        <is>
          <t>Spielzeug-Planierraupe Caterpillar</t>
        </is>
      </c>
      <c r="F718" s="17" t="n">
        <v>1</v>
      </c>
      <c r="G718" s="18" t="inlineStr">
        <is>
          <t>Planierraupe aus Kunststoff mit Schild.</t>
        </is>
      </c>
      <c r="H718" s="16" t="inlineStr">
        <is>
          <t>Spielzeug</t>
        </is>
      </c>
      <c r="I718" s="16" t="n"/>
      <c r="J718" s="16" t="inlineStr">
        <is>
          <t>C</t>
        </is>
      </c>
      <c r="K718" s="16" t="inlineStr">
        <is>
          <t>Stück</t>
        </is>
      </c>
      <c r="L718" s="19" t="n"/>
      <c r="M718" s="16" t="inlineStr">
        <is>
          <t>gebraucht</t>
        </is>
      </c>
      <c r="N718" s="17" t="n"/>
      <c r="O718" s="20">
        <f>F718-IF(N718="",0,N718)</f>
        <v/>
      </c>
      <c r="P718" s="19" t="inlineStr">
        <is>
          <t>ja</t>
        </is>
      </c>
      <c r="Q718" s="19" t="n"/>
      <c r="R718" s="21" t="n"/>
      <c r="S718" s="24" t="n">
        <v>8</v>
      </c>
      <c r="T718" s="19" t="inlineStr">
        <is>
          <t>Fix</t>
        </is>
      </c>
      <c r="U718" s="25" t="inlineStr">
        <is>
          <t>offen</t>
        </is>
      </c>
      <c r="V718" s="22">
        <f>O718*S718</f>
        <v/>
      </c>
      <c r="W718" s="16" t="inlineStr">
        <is>
          <t>nur Abholung</t>
        </is>
      </c>
      <c r="X718" s="16" t="inlineStr">
        <is>
          <t>F-848</t>
        </is>
      </c>
      <c r="Y718" s="19" t="inlineStr">
        <is>
          <t>nein</t>
        </is>
      </c>
      <c r="Z718" s="19" t="inlineStr">
        <is>
          <t>verfügbar</t>
        </is>
      </c>
      <c r="AA718" s="19" t="n"/>
      <c r="AB718" s="19" t="n"/>
      <c r="AC718" s="19" t="n"/>
      <c r="AD718" s="19" t="n"/>
      <c r="AE718" s="21" t="n"/>
      <c r="AF718" s="22">
        <f>IF(N718="","",N718*AE718)</f>
        <v/>
      </c>
      <c r="AG718" s="19" t="n"/>
      <c r="AH718" s="19" t="n"/>
      <c r="AI718" s="19" t="n"/>
      <c r="AJ718" s="19" t="n"/>
      <c r="AK718" s="19" t="n"/>
      <c r="AL718" s="19" t="n"/>
      <c r="AM718" s="18" t="n"/>
      <c r="AN718" s="23" t="inlineStr">
        <is>
          <t>Neu aus Fotos vom 21.10.2026. Preis geschätzt.</t>
        </is>
      </c>
    </row>
    <row r="719" ht="98.8" customHeight="1">
      <c r="A719" s="16" t="n"/>
      <c r="B719" s="16" t="inlineStr">
        <is>
          <t>NU07-14</t>
        </is>
      </c>
      <c r="C719" s="16" t="inlineStr">
        <is>
          <t>NU07</t>
        </is>
      </c>
      <c r="D719" s="16" t="inlineStr">
        <is>
          <t>Gruppenraum</t>
        </is>
      </c>
      <c r="E719" s="16" t="inlineStr">
        <is>
          <t>Lege- und Lernspiele, 5 Stück</t>
        </is>
      </c>
      <c r="F719" s="17" t="n">
        <v>1</v>
      </c>
      <c r="G719" s="18" t="inlineStr">
        <is>
          <t>Fädelspaß, Wer passt zu wem?, Was kommt zuerst?, Mimik Memo (HABA), Was gehört zusammen?</t>
        </is>
      </c>
      <c r="H719" s="16" t="inlineStr">
        <is>
          <t>Spielzeug</t>
        </is>
      </c>
      <c r="I719" s="16" t="n"/>
      <c r="J719" s="16" t="inlineStr">
        <is>
          <t>C</t>
        </is>
      </c>
      <c r="K719" s="16" t="inlineStr">
        <is>
          <t>Konvolut</t>
        </is>
      </c>
      <c r="L719" s="19" t="n"/>
      <c r="M719" s="16" t="inlineStr">
        <is>
          <t>gebraucht</t>
        </is>
      </c>
      <c r="N719" s="17" t="n"/>
      <c r="O719" s="20">
        <f>F719-IF(N719="",0,N719)</f>
        <v/>
      </c>
      <c r="P719" s="19" t="inlineStr">
        <is>
          <t>ja</t>
        </is>
      </c>
      <c r="Q719" s="19" t="n"/>
      <c r="R719" s="21" t="n"/>
      <c r="S719" s="24" t="n">
        <v>10</v>
      </c>
      <c r="T719" s="19" t="inlineStr">
        <is>
          <t>Fix</t>
        </is>
      </c>
      <c r="U719" s="25" t="inlineStr">
        <is>
          <t>offen</t>
        </is>
      </c>
      <c r="V719" s="22">
        <f>O719*S719</f>
        <v/>
      </c>
      <c r="W719" s="16" t="inlineStr">
        <is>
          <t>nur Abholung</t>
        </is>
      </c>
      <c r="X719" s="16" t="inlineStr">
        <is>
          <t>F-849</t>
        </is>
      </c>
      <c r="Y719" s="19" t="inlineStr">
        <is>
          <t>nein</t>
        </is>
      </c>
      <c r="Z719" s="19" t="inlineStr">
        <is>
          <t>verfügbar</t>
        </is>
      </c>
      <c r="AA719" s="19" t="n"/>
      <c r="AB719" s="19" t="n"/>
      <c r="AC719" s="19" t="n"/>
      <c r="AD719" s="19" t="n"/>
      <c r="AE719" s="21" t="n"/>
      <c r="AF719" s="22">
        <f>IF(N719="","",N719*AE719)</f>
        <v/>
      </c>
      <c r="AG719" s="19" t="n"/>
      <c r="AH719" s="19" t="n"/>
      <c r="AI719" s="19" t="n"/>
      <c r="AJ719" s="19" t="n"/>
      <c r="AK719" s="19" t="n"/>
      <c r="AL719" s="19" t="n"/>
      <c r="AM719" s="18" t="inlineStr">
        <is>
          <t>Vollständigkeit nicht geprüft.</t>
        </is>
      </c>
      <c r="AN719" s="23" t="inlineStr">
        <is>
          <t>Neu aus Fotos vom 21.10.2026. Preis geschätzt.</t>
        </is>
      </c>
    </row>
    <row r="720" ht="98.8" customHeight="1">
      <c r="A720" s="16" t="n"/>
      <c r="B720" s="16" t="inlineStr">
        <is>
          <t>NU07-15</t>
        </is>
      </c>
      <c r="C720" s="16" t="inlineStr">
        <is>
          <t>NU07</t>
        </is>
      </c>
      <c r="D720" s="16" t="inlineStr">
        <is>
          <t>Gruppenraum</t>
        </is>
      </c>
      <c r="E720" s="16" t="inlineStr">
        <is>
          <t>Kinderspiele, 3 Stück</t>
        </is>
      </c>
      <c r="F720" s="17" t="n">
        <v>1</v>
      </c>
      <c r="G720" s="18" t="inlineStr">
        <is>
          <t>Ratz Fatz auf dem Bauernhof (HABA), Sicher zur Schule, Kinder memory (Ravensburger).</t>
        </is>
      </c>
      <c r="H720" s="16" t="inlineStr">
        <is>
          <t>Spielzeug</t>
        </is>
      </c>
      <c r="I720" s="16" t="n"/>
      <c r="J720" s="16" t="inlineStr">
        <is>
          <t>C</t>
        </is>
      </c>
      <c r="K720" s="16" t="inlineStr">
        <is>
          <t>Konvolut</t>
        </is>
      </c>
      <c r="L720" s="19" t="n"/>
      <c r="M720" s="16" t="inlineStr">
        <is>
          <t>gebraucht</t>
        </is>
      </c>
      <c r="N720" s="17" t="n"/>
      <c r="O720" s="20">
        <f>F720-IF(N720="",0,N720)</f>
        <v/>
      </c>
      <c r="P720" s="19" t="inlineStr">
        <is>
          <t>ja</t>
        </is>
      </c>
      <c r="Q720" s="19" t="n"/>
      <c r="R720" s="21" t="n"/>
      <c r="S720" s="24" t="n">
        <v>8</v>
      </c>
      <c r="T720" s="19" t="inlineStr">
        <is>
          <t>Fix</t>
        </is>
      </c>
      <c r="U720" s="25" t="inlineStr">
        <is>
          <t>offen</t>
        </is>
      </c>
      <c r="V720" s="22">
        <f>O720*S720</f>
        <v/>
      </c>
      <c r="W720" s="16" t="inlineStr">
        <is>
          <t>nur Abholung</t>
        </is>
      </c>
      <c r="X720" s="16" t="inlineStr">
        <is>
          <t>F-850</t>
        </is>
      </c>
      <c r="Y720" s="19" t="inlineStr">
        <is>
          <t>nein</t>
        </is>
      </c>
      <c r="Z720" s="19" t="inlineStr">
        <is>
          <t>verfügbar</t>
        </is>
      </c>
      <c r="AA720" s="19" t="n"/>
      <c r="AB720" s="19" t="n"/>
      <c r="AC720" s="19" t="n"/>
      <c r="AD720" s="19" t="n"/>
      <c r="AE720" s="21" t="n"/>
      <c r="AF720" s="22">
        <f>IF(N720="","",N720*AE720)</f>
        <v/>
      </c>
      <c r="AG720" s="19" t="n"/>
      <c r="AH720" s="19" t="n"/>
      <c r="AI720" s="19" t="n"/>
      <c r="AJ720" s="19" t="n"/>
      <c r="AK720" s="19" t="n"/>
      <c r="AL720" s="19" t="n"/>
      <c r="AM720" s="18" t="inlineStr">
        <is>
          <t>Vollständigkeit nicht geprüft.</t>
        </is>
      </c>
      <c r="AN720" s="23" t="inlineStr">
        <is>
          <t>Neu aus Fotos vom 21.10.2026. Preis geschätzt.</t>
        </is>
      </c>
    </row>
    <row r="721" ht="98.8" customHeight="1">
      <c r="A721" s="16" t="n"/>
      <c r="B721" s="16" t="inlineStr">
        <is>
          <t>NU07-16</t>
        </is>
      </c>
      <c r="C721" s="16" t="inlineStr">
        <is>
          <t>NU07</t>
        </is>
      </c>
      <c r="D721" s="16" t="inlineStr">
        <is>
          <t>Gruppenraum</t>
        </is>
      </c>
      <c r="E721" s="16" t="inlineStr">
        <is>
          <t>Kosmos Magic Zauberhut Junior</t>
        </is>
      </c>
      <c r="F721" s="17" t="n">
        <v>1</v>
      </c>
      <c r="G721" s="18" t="inlineStr">
        <is>
          <t>Zauberkasten für Kinder ab 6 Jahren.</t>
        </is>
      </c>
      <c r="H721" s="16" t="inlineStr">
        <is>
          <t>Spielzeug</t>
        </is>
      </c>
      <c r="I721" s="16" t="n"/>
      <c r="J721" s="16" t="inlineStr">
        <is>
          <t>C</t>
        </is>
      </c>
      <c r="K721" s="16" t="inlineStr">
        <is>
          <t>Stück</t>
        </is>
      </c>
      <c r="L721" s="19" t="n"/>
      <c r="M721" s="16" t="inlineStr">
        <is>
          <t>gebraucht</t>
        </is>
      </c>
      <c r="N721" s="17" t="n"/>
      <c r="O721" s="20">
        <f>F721-IF(N721="",0,N721)</f>
        <v/>
      </c>
      <c r="P721" s="19" t="inlineStr">
        <is>
          <t>ja</t>
        </is>
      </c>
      <c r="Q721" s="19" t="n"/>
      <c r="R721" s="21" t="n"/>
      <c r="S721" s="24" t="n">
        <v>8</v>
      </c>
      <c r="T721" s="19" t="inlineStr">
        <is>
          <t>Fix</t>
        </is>
      </c>
      <c r="U721" s="25" t="inlineStr">
        <is>
          <t>offen</t>
        </is>
      </c>
      <c r="V721" s="22">
        <f>O721*S721</f>
        <v/>
      </c>
      <c r="W721" s="16" t="inlineStr">
        <is>
          <t>nur Abholung</t>
        </is>
      </c>
      <c r="X721" s="16" t="inlineStr">
        <is>
          <t>F-851</t>
        </is>
      </c>
      <c r="Y721" s="19" t="inlineStr">
        <is>
          <t>nein</t>
        </is>
      </c>
      <c r="Z721" s="19" t="inlineStr">
        <is>
          <t>verfügbar</t>
        </is>
      </c>
      <c r="AA721" s="19" t="inlineStr">
        <is>
          <t>Kosmos</t>
        </is>
      </c>
      <c r="AB721" s="19" t="n"/>
      <c r="AC721" s="19" t="n"/>
      <c r="AD721" s="19" t="n"/>
      <c r="AE721" s="21" t="n"/>
      <c r="AF721" s="22">
        <f>IF(N721="","",N721*AE721)</f>
        <v/>
      </c>
      <c r="AG721" s="19" t="n"/>
      <c r="AH721" s="19" t="n"/>
      <c r="AI721" s="19" t="n"/>
      <c r="AJ721" s="19" t="n"/>
      <c r="AK721" s="19" t="n"/>
      <c r="AL721" s="19" t="n"/>
      <c r="AM721" s="18" t="inlineStr">
        <is>
          <t>Vollständigkeit nicht geprüft.</t>
        </is>
      </c>
      <c r="AN721" s="23" t="inlineStr">
        <is>
          <t>Neu aus Fotos vom 21.10.2026. Preis geschätzt.</t>
        </is>
      </c>
    </row>
    <row r="722" ht="98.8" customHeight="1">
      <c r="A722" s="16" t="n"/>
      <c r="B722" s="16" t="inlineStr">
        <is>
          <t>NU07-17</t>
        </is>
      </c>
      <c r="C722" s="16" t="inlineStr">
        <is>
          <t>NU07</t>
        </is>
      </c>
      <c r="D722" s="16" t="inlineStr">
        <is>
          <t>Gruppenraum</t>
        </is>
      </c>
      <c r="E722" s="16" t="inlineStr">
        <is>
          <t>HABA Feuerdrachen</t>
        </is>
      </c>
      <c r="F722" s="17" t="n">
        <v>1</v>
      </c>
      <c r="G722" s="18" t="inlineStr">
        <is>
          <t>Brettspiel, Kinderspiel des Jahres 2014 (Deutscher Spielepreis).</t>
        </is>
      </c>
      <c r="H722" s="16" t="inlineStr">
        <is>
          <t>Spielzeug</t>
        </is>
      </c>
      <c r="I722" s="16" t="n"/>
      <c r="J722" s="16" t="inlineStr">
        <is>
          <t>C</t>
        </is>
      </c>
      <c r="K722" s="16" t="inlineStr">
        <is>
          <t>Stück</t>
        </is>
      </c>
      <c r="L722" s="19" t="n"/>
      <c r="M722" s="16" t="inlineStr">
        <is>
          <t>gebraucht</t>
        </is>
      </c>
      <c r="N722" s="17" t="n"/>
      <c r="O722" s="20">
        <f>F722-IF(N722="",0,N722)</f>
        <v/>
      </c>
      <c r="P722" s="19" t="inlineStr">
        <is>
          <t>ja</t>
        </is>
      </c>
      <c r="Q722" s="19" t="n"/>
      <c r="R722" s="21" t="n"/>
      <c r="S722" s="24" t="n">
        <v>10</v>
      </c>
      <c r="T722" s="19" t="inlineStr">
        <is>
          <t>Fix</t>
        </is>
      </c>
      <c r="U722" s="25" t="inlineStr">
        <is>
          <t>offen</t>
        </is>
      </c>
      <c r="V722" s="22">
        <f>O722*S722</f>
        <v/>
      </c>
      <c r="W722" s="16" t="inlineStr">
        <is>
          <t>nur Abholung</t>
        </is>
      </c>
      <c r="X722" s="16" t="inlineStr">
        <is>
          <t>F-852</t>
        </is>
      </c>
      <c r="Y722" s="19" t="inlineStr">
        <is>
          <t>nein</t>
        </is>
      </c>
      <c r="Z722" s="19" t="inlineStr">
        <is>
          <t>verfügbar</t>
        </is>
      </c>
      <c r="AA722" s="19" t="inlineStr">
        <is>
          <t>HABA</t>
        </is>
      </c>
      <c r="AB722" s="19" t="n"/>
      <c r="AC722" s="19" t="n"/>
      <c r="AD722" s="19" t="n"/>
      <c r="AE722" s="21" t="n"/>
      <c r="AF722" s="22">
        <f>IF(N722="","",N722*AE722)</f>
        <v/>
      </c>
      <c r="AG722" s="19" t="n"/>
      <c r="AH722" s="19" t="n"/>
      <c r="AI722" s="19" t="n"/>
      <c r="AJ722" s="19" t="n"/>
      <c r="AK722" s="19" t="n"/>
      <c r="AL722" s="19" t="n"/>
      <c r="AM722" s="18" t="inlineStr">
        <is>
          <t>Vollständigkeit nicht geprüft.</t>
        </is>
      </c>
      <c r="AN722" s="23" t="inlineStr">
        <is>
          <t>Neu aus Fotos vom 21.10.2026. Preis geschätzt.</t>
        </is>
      </c>
    </row>
    <row r="723" ht="98.8" customHeight="1">
      <c r="A723" s="16" t="n"/>
      <c r="B723" s="16" t="inlineStr">
        <is>
          <t>NU07-18</t>
        </is>
      </c>
      <c r="C723" s="16" t="inlineStr">
        <is>
          <t>NU07</t>
        </is>
      </c>
      <c r="D723" s="16" t="inlineStr">
        <is>
          <t>Gruppenraum</t>
        </is>
      </c>
      <c r="E723" s="16" t="inlineStr">
        <is>
          <t>Twister</t>
        </is>
      </c>
      <c r="F723" s="17" t="n">
        <v>1</v>
      </c>
      <c r="G723" s="18" t="inlineStr">
        <is>
          <t>Bewegungsspiel von Hasbro.</t>
        </is>
      </c>
      <c r="H723" s="16" t="inlineStr">
        <is>
          <t>Spielzeug</t>
        </is>
      </c>
      <c r="I723" s="16" t="n"/>
      <c r="J723" s="16" t="inlineStr">
        <is>
          <t>C</t>
        </is>
      </c>
      <c r="K723" s="16" t="inlineStr">
        <is>
          <t>Stück</t>
        </is>
      </c>
      <c r="L723" s="19" t="n"/>
      <c r="M723" s="16" t="inlineStr">
        <is>
          <t>gebraucht</t>
        </is>
      </c>
      <c r="N723" s="17" t="n"/>
      <c r="O723" s="20">
        <f>F723-IF(N723="",0,N723)</f>
        <v/>
      </c>
      <c r="P723" s="19" t="inlineStr">
        <is>
          <t>ja</t>
        </is>
      </c>
      <c r="Q723" s="19" t="n"/>
      <c r="R723" s="21" t="n"/>
      <c r="S723" s="24" t="n">
        <v>6</v>
      </c>
      <c r="T723" s="19" t="inlineStr">
        <is>
          <t>Fix</t>
        </is>
      </c>
      <c r="U723" s="25" t="inlineStr">
        <is>
          <t>offen</t>
        </is>
      </c>
      <c r="V723" s="22">
        <f>O723*S723</f>
        <v/>
      </c>
      <c r="W723" s="16" t="inlineStr">
        <is>
          <t>nur Abholung</t>
        </is>
      </c>
      <c r="X723" s="16" t="inlineStr">
        <is>
          <t>F-853</t>
        </is>
      </c>
      <c r="Y723" s="19" t="inlineStr">
        <is>
          <t>nein</t>
        </is>
      </c>
      <c r="Z723" s="19" t="inlineStr">
        <is>
          <t>verfügbar</t>
        </is>
      </c>
      <c r="AA723" s="19" t="inlineStr">
        <is>
          <t>Hasbro</t>
        </is>
      </c>
      <c r="AB723" s="19" t="n"/>
      <c r="AC723" s="19" t="n"/>
      <c r="AD723" s="19" t="n"/>
      <c r="AE723" s="21" t="n"/>
      <c r="AF723" s="22">
        <f>IF(N723="","",N723*AE723)</f>
        <v/>
      </c>
      <c r="AG723" s="19" t="n"/>
      <c r="AH723" s="19" t="n"/>
      <c r="AI723" s="19" t="n"/>
      <c r="AJ723" s="19" t="n"/>
      <c r="AK723" s="19" t="n"/>
      <c r="AL723" s="19" t="n"/>
      <c r="AM723" s="18" t="inlineStr">
        <is>
          <t>Vollständigkeit nicht geprüft.</t>
        </is>
      </c>
      <c r="AN723" s="23" t="inlineStr">
        <is>
          <t>Neu aus Fotos vom 21.10.2026. Preis geschätzt.</t>
        </is>
      </c>
    </row>
  </sheetData>
  <sheetProtection selectLockedCells="0" selectUnlockedCells="0" sheet="1" objects="0" insertRows="1" insertHyperlinks="1" autoFilter="0" scenarios="0" formatColumns="0" deleteColumns="1" insertColumns="1" pivotTables="1" deleteRows="1" formatCells="0" formatRows="0" sort="1"/>
  <autoFilter ref="A2:AN723"/>
  <mergeCells count="7">
    <mergeCell ref="AI1:AL1"/>
    <mergeCell ref="AM1:AN1"/>
    <mergeCell ref="Q1:R1"/>
    <mergeCell ref="A1:P1"/>
    <mergeCell ref="W1:AD1"/>
    <mergeCell ref="AE1:AH1"/>
    <mergeCell ref="S1:V1"/>
  </mergeCells>
  <conditionalFormatting sqref="Z3:Z723">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723">
    <cfRule type="cellIs" priority="4" operator="equal" dxfId="3">
      <formula>"A"</formula>
    </cfRule>
  </conditionalFormatting>
  <conditionalFormatting sqref="P3:P723">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COUNTA(Artikelstamm!$B$3:$B$723)</f>
        <v/>
      </c>
    </row>
    <row r="6">
      <c r="A6" s="29" t="inlineStr">
        <is>
          <t>davon verfügbar</t>
        </is>
      </c>
      <c r="B6" s="30">
        <f>COUNTIF(Artikelstamm!$Z$3:$Z$723,"verfügbar")</f>
        <v/>
      </c>
    </row>
    <row r="7">
      <c r="A7" s="29" t="inlineStr">
        <is>
          <t>davon reserviert</t>
        </is>
      </c>
      <c r="B7" s="30">
        <f>COUNTIF(Artikelstamm!$Z$3:$Z$723,"reserviert")</f>
        <v/>
      </c>
    </row>
    <row r="8">
      <c r="A8" s="29" t="inlineStr">
        <is>
          <t>davon teilverkauft</t>
        </is>
      </c>
      <c r="B8" s="30">
        <f>COUNTIF(Artikelstamm!$Z$3:$Z$723,"teilverkauft")</f>
        <v/>
      </c>
    </row>
    <row r="9">
      <c r="A9" s="29" t="inlineStr">
        <is>
          <t>davon verkauft</t>
        </is>
      </c>
      <c r="B9" s="30">
        <f>COUNTIF(Artikelstamm!$Z$3:$Z$723,"verkauft")</f>
        <v/>
      </c>
    </row>
    <row r="10">
      <c r="A10" s="29" t="inlineStr">
        <is>
          <t>Einheiten noch im Bestand</t>
        </is>
      </c>
      <c r="B10" s="30">
        <f>SUM(Artikelstamm!$O$3:$O$723)</f>
        <v/>
      </c>
    </row>
    <row r="11">
      <c r="A11" s="31" t="inlineStr">
        <is>
          <t>Restbestand zu Wunschpreisen</t>
        </is>
      </c>
      <c r="B11" s="32">
        <f>SUM(Artikelstamm!$V$3:$V$723)</f>
        <v/>
      </c>
    </row>
    <row r="12">
      <c r="A12" s="28" t="inlineStr">
        <is>
          <t>Erlöse</t>
        </is>
      </c>
    </row>
    <row r="13">
      <c r="A13" s="29" t="inlineStr">
        <is>
          <t>Verkaufte Einheiten</t>
        </is>
      </c>
      <c r="B13" s="30">
        <f>SUM(Artikelstamm!$N$3:$N$723)</f>
        <v/>
      </c>
    </row>
    <row r="14">
      <c r="A14" s="29" t="inlineStr">
        <is>
          <t>Umsatz</t>
        </is>
      </c>
      <c r="B14" s="33">
        <f>SUMPRODUCT(Artikelstamm!$N$3:$N$723,Artikelstamm!$AE$3:$AE$723)</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SUMPRODUCT((Artikelstamm!$AJ$3:$AJ$723="bezahlt")*Artikelstamm!$N$3:$N$723*Artikelstamm!$AE$3:$AE$723)</f>
        <v/>
      </c>
    </row>
    <row r="18">
      <c r="A18" s="29" t="inlineStr">
        <is>
          <t>noch offen</t>
        </is>
      </c>
      <c r="B18" s="33">
        <f>B14-B17</f>
        <v/>
      </c>
    </row>
    <row r="20">
      <c r="A20" s="28" t="inlineStr">
        <is>
          <t>To-do</t>
        </is>
      </c>
    </row>
    <row r="21">
      <c r="A21" s="31" t="inlineStr">
        <is>
          <t>Rechnungen noch zu schreiben</t>
        </is>
      </c>
      <c r="B21" s="34">
        <f>COUNTIFS(Artikelstamm!$Z$3:$Z$723,"*verkauft",Artikelstamm!$AI$3:$AI$723,"")</f>
        <v/>
      </c>
    </row>
    <row r="22">
      <c r="A22" s="31" t="inlineStr">
        <is>
          <t>Rechnungen offen (unbezahlt)</t>
        </is>
      </c>
      <c r="B22" s="34">
        <f>COUNTIFS(Artikelstamm!$Z$3:$Z$723,"*verkauft",Artikelstamm!$AJ$3:$AJ$723,"offen")</f>
        <v/>
      </c>
    </row>
    <row r="23">
      <c r="A23" s="29" t="inlineStr">
        <is>
          <t>Reservierungen ohne Abholtermin</t>
        </is>
      </c>
      <c r="B23" s="30">
        <f>COUNTIFS(Artikelstamm!$Z$3:$Z$723,"reserviert",Artikelstamm!$AL$3:$AL$723,"")</f>
        <v/>
      </c>
    </row>
    <row r="24">
      <c r="A24" s="29" t="inlineStr">
        <is>
          <t>Artikel ohne Preis</t>
        </is>
      </c>
      <c r="B24" s="30">
        <f>COUNTIFS(Artikelstamm!$S$3:$S$723,"")</f>
        <v/>
      </c>
    </row>
    <row r="25">
      <c r="A25" s="29" t="inlineStr">
        <is>
          <t>Artikel ohne Maßangabe</t>
        </is>
      </c>
      <c r="B25" s="30">
        <f>COUNTIFS(Artikelstamm!$L$3:$L$723,"")</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COUNTIF(Artikelstamm!$J$3:$J$723,$A30)</f>
        <v/>
      </c>
      <c r="C30" s="37">
        <f>SUMPRODUCT((Artikelstamm!$J$3:$J$723=$A30)*Artikelstamm!$N$3:$N$723*Artikelstamm!$AE$3:$AE$723)</f>
        <v/>
      </c>
      <c r="D30" s="37">
        <f>SUMIF(Artikelstamm!$J$3:$J$723,$A30,Artikelstamm!$V$3:$V$723)</f>
        <v/>
      </c>
    </row>
    <row r="31">
      <c r="A31" s="29" t="inlineStr">
        <is>
          <t>B</t>
        </is>
      </c>
      <c r="B31" s="36">
        <f>COUNTIF(Artikelstamm!$J$3:$J$723,$A31)</f>
        <v/>
      </c>
      <c r="C31" s="37">
        <f>SUMPRODUCT((Artikelstamm!$J$3:$J$723=$A31)*Artikelstamm!$N$3:$N$723*Artikelstamm!$AE$3:$AE$723)</f>
        <v/>
      </c>
      <c r="D31" s="37">
        <f>SUMIF(Artikelstamm!$J$3:$J$723,$A31,Artikelstamm!$V$3:$V$723)</f>
        <v/>
      </c>
    </row>
    <row r="32">
      <c r="A32" s="29" t="inlineStr">
        <is>
          <t>C</t>
        </is>
      </c>
      <c r="B32" s="36">
        <f>COUNTIF(Artikelstamm!$J$3:$J$723,$A32)</f>
        <v/>
      </c>
      <c r="C32" s="37">
        <f>SUMPRODUCT((Artikelstamm!$J$3:$J$723=$A32)*Artikelstamm!$N$3:$N$723*Artikelstamm!$AE$3:$AE$723)</f>
        <v/>
      </c>
      <c r="D32" s="37">
        <f>SUMIF(Artikelstamm!$J$3:$J$723,$A32,Artikelstamm!$V$3:$V$723)</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COUNTIF(Artikelstamm!$H$3:$H$723,$A37)</f>
        <v/>
      </c>
      <c r="C37" s="37">
        <f>SUMPRODUCT((Artikelstamm!$H$3:$H$723=$A37)*Artikelstamm!$N$3:$N$723*Artikelstamm!$AE$3:$AE$723)</f>
        <v/>
      </c>
      <c r="D37" s="37">
        <f>SUMIF(Artikelstamm!$H$3:$H$723,$A37,Artikelstamm!$V$3:$V$723)</f>
        <v/>
      </c>
    </row>
    <row r="38">
      <c r="A38" s="29" t="inlineStr">
        <is>
          <t>Deko</t>
        </is>
      </c>
      <c r="B38" s="36">
        <f>COUNTIF(Artikelstamm!$H$3:$H$723,$A38)</f>
        <v/>
      </c>
      <c r="C38" s="37">
        <f>SUMPRODUCT((Artikelstamm!$H$3:$H$723=$A38)*Artikelstamm!$N$3:$N$723*Artikelstamm!$AE$3:$AE$723)</f>
        <v/>
      </c>
      <c r="D38" s="37">
        <f>SUMIF(Artikelstamm!$H$3:$H$723,$A38,Artikelstamm!$V$3:$V$723)</f>
        <v/>
      </c>
    </row>
    <row r="39">
      <c r="A39" s="29" t="inlineStr">
        <is>
          <t>Garten</t>
        </is>
      </c>
      <c r="B39" s="36">
        <f>COUNTIF(Artikelstamm!$H$3:$H$723,$A39)</f>
        <v/>
      </c>
      <c r="C39" s="37">
        <f>SUMPRODUCT((Artikelstamm!$H$3:$H$723=$A39)*Artikelstamm!$N$3:$N$723*Artikelstamm!$AE$3:$AE$723)</f>
        <v/>
      </c>
      <c r="D39" s="37">
        <f>SUMIF(Artikelstamm!$H$3:$H$723,$A39,Artikelstamm!$V$3:$V$723)</f>
        <v/>
      </c>
    </row>
    <row r="40">
      <c r="A40" s="29" t="inlineStr">
        <is>
          <t>Kita-Ausstattung</t>
        </is>
      </c>
      <c r="B40" s="36">
        <f>COUNTIF(Artikelstamm!$H$3:$H$723,$A40)</f>
        <v/>
      </c>
      <c r="C40" s="37">
        <f>SUMPRODUCT((Artikelstamm!$H$3:$H$723=$A40)*Artikelstamm!$N$3:$N$723*Artikelstamm!$AE$3:$AE$723)</f>
        <v/>
      </c>
      <c r="D40" s="37">
        <f>SUMIF(Artikelstamm!$H$3:$H$723,$A40,Artikelstamm!$V$3:$V$723)</f>
        <v/>
      </c>
    </row>
    <row r="41">
      <c r="A41" s="29" t="inlineStr">
        <is>
          <t>Kunst</t>
        </is>
      </c>
      <c r="B41" s="36">
        <f>COUNTIF(Artikelstamm!$H$3:$H$723,$A41)</f>
        <v/>
      </c>
      <c r="C41" s="37">
        <f>SUMPRODUCT((Artikelstamm!$H$3:$H$723=$A41)*Artikelstamm!$N$3:$N$723*Artikelstamm!$AE$3:$AE$723)</f>
        <v/>
      </c>
      <c r="D41" s="37">
        <f>SUMIF(Artikelstamm!$H$3:$H$723,$A41,Artikelstamm!$V$3:$V$723)</f>
        <v/>
      </c>
    </row>
    <row r="42">
      <c r="A42" s="29" t="inlineStr">
        <is>
          <t>Küchentechnik</t>
        </is>
      </c>
      <c r="B42" s="36">
        <f>COUNTIF(Artikelstamm!$H$3:$H$723,$A42)</f>
        <v/>
      </c>
      <c r="C42" s="37">
        <f>SUMPRODUCT((Artikelstamm!$H$3:$H$723=$A42)*Artikelstamm!$N$3:$N$723*Artikelstamm!$AE$3:$AE$723)</f>
        <v/>
      </c>
      <c r="D42" s="37">
        <f>SUMIF(Artikelstamm!$H$3:$H$723,$A42,Artikelstamm!$V$3:$V$723)</f>
        <v/>
      </c>
    </row>
    <row r="43">
      <c r="A43" s="29" t="inlineStr">
        <is>
          <t>Leuchten</t>
        </is>
      </c>
      <c r="B43" s="36">
        <f>COUNTIF(Artikelstamm!$H$3:$H$723,$A43)</f>
        <v/>
      </c>
      <c r="C43" s="37">
        <f>SUMPRODUCT((Artikelstamm!$H$3:$H$723=$A43)*Artikelstamm!$N$3:$N$723*Artikelstamm!$AE$3:$AE$723)</f>
        <v/>
      </c>
      <c r="D43" s="37">
        <f>SUMIF(Artikelstamm!$H$3:$H$723,$A43,Artikelstamm!$V$3:$V$723)</f>
        <v/>
      </c>
    </row>
    <row r="44">
      <c r="A44" s="29" t="inlineStr">
        <is>
          <t>Möbel</t>
        </is>
      </c>
      <c r="B44" s="36">
        <f>COUNTIF(Artikelstamm!$H$3:$H$723,$A44)</f>
        <v/>
      </c>
      <c r="C44" s="37">
        <f>SUMPRODUCT((Artikelstamm!$H$3:$H$723=$A44)*Artikelstamm!$N$3:$N$723*Artikelstamm!$AE$3:$AE$723)</f>
        <v/>
      </c>
      <c r="D44" s="37">
        <f>SUMIF(Artikelstamm!$H$3:$H$723,$A44,Artikelstamm!$V$3:$V$723)</f>
        <v/>
      </c>
    </row>
    <row r="45">
      <c r="A45" s="29" t="inlineStr">
        <is>
          <t>Pflanzen</t>
        </is>
      </c>
      <c r="B45" s="36">
        <f>COUNTIF(Artikelstamm!$H$3:$H$723,$A45)</f>
        <v/>
      </c>
      <c r="C45" s="37">
        <f>SUMPRODUCT((Artikelstamm!$H$3:$H$723=$A45)*Artikelstamm!$N$3:$N$723*Artikelstamm!$AE$3:$AE$723)</f>
        <v/>
      </c>
      <c r="D45" s="37">
        <f>SUMIF(Artikelstamm!$H$3:$H$723,$A45,Artikelstamm!$V$3:$V$723)</f>
        <v/>
      </c>
    </row>
    <row r="46">
      <c r="A46" s="29" t="inlineStr">
        <is>
          <t>Sonstiges</t>
        </is>
      </c>
      <c r="B46" s="36">
        <f>COUNTIF(Artikelstamm!$H$3:$H$723,$A46)</f>
        <v/>
      </c>
      <c r="C46" s="37">
        <f>SUMPRODUCT((Artikelstamm!$H$3:$H$723=$A46)*Artikelstamm!$N$3:$N$723*Artikelstamm!$AE$3:$AE$723)</f>
        <v/>
      </c>
      <c r="D46" s="37">
        <f>SUMIF(Artikelstamm!$H$3:$H$723,$A46,Artikelstamm!$V$3:$V$723)</f>
        <v/>
      </c>
    </row>
    <row r="47">
      <c r="A47" s="29" t="inlineStr">
        <is>
          <t>Spielzeug</t>
        </is>
      </c>
      <c r="B47" s="36">
        <f>COUNTIF(Artikelstamm!$H$3:$H$723,$A47)</f>
        <v/>
      </c>
      <c r="C47" s="37">
        <f>SUMPRODUCT((Artikelstamm!$H$3:$H$723=$A47)*Artikelstamm!$N$3:$N$723*Artikelstamm!$AE$3:$AE$723)</f>
        <v/>
      </c>
      <c r="D47" s="37">
        <f>SUMIF(Artikelstamm!$H$3:$H$723,$A47,Artikelstamm!$V$3:$V$723)</f>
        <v/>
      </c>
    </row>
    <row r="48">
      <c r="A48" s="29" t="inlineStr">
        <is>
          <t>Technik</t>
        </is>
      </c>
      <c r="B48" s="36">
        <f>COUNTIF(Artikelstamm!$H$3:$H$723,$A48)</f>
        <v/>
      </c>
      <c r="C48" s="37">
        <f>SUMPRODUCT((Artikelstamm!$H$3:$H$723=$A48)*Artikelstamm!$N$3:$N$723*Artikelstamm!$AE$3:$AE$723)</f>
        <v/>
      </c>
      <c r="D48" s="37">
        <f>SUMIF(Artikelstamm!$H$3:$H$723,$A48,Artikelstamm!$V$3:$V$723)</f>
        <v/>
      </c>
    </row>
    <row r="49">
      <c r="A49" s="29" t="inlineStr">
        <is>
          <t>Textilien</t>
        </is>
      </c>
      <c r="B49" s="36">
        <f>COUNTIF(Artikelstamm!$H$3:$H$723,$A49)</f>
        <v/>
      </c>
      <c r="C49" s="37">
        <f>SUMPRODUCT((Artikelstamm!$H$3:$H$723=$A49)*Artikelstamm!$N$3:$N$723*Artikelstamm!$AE$3:$AE$723)</f>
        <v/>
      </c>
      <c r="D49" s="37">
        <f>SUMIF(Artikelstamm!$H$3:$H$723,$A49,Artikelstamm!$V$3:$V$723)</f>
        <v/>
      </c>
    </row>
    <row r="50">
      <c r="A50" s="29" t="inlineStr">
        <is>
          <t>Uhren</t>
        </is>
      </c>
      <c r="B50" s="36">
        <f>COUNTIF(Artikelstamm!$H$3:$H$723,$A50)</f>
        <v/>
      </c>
      <c r="C50" s="37">
        <f>SUMPRODUCT((Artikelstamm!$H$3:$H$723=$A50)*Artikelstamm!$N$3:$N$723*Artikelstamm!$AE$3:$AE$723)</f>
        <v/>
      </c>
      <c r="D50" s="37">
        <f>SUMIF(Artikelstamm!$H$3:$H$723,$A50,Artikelstamm!$V$3:$V$723)</f>
        <v/>
      </c>
    </row>
    <row r="51">
      <c r="A51" s="29" t="inlineStr">
        <is>
          <t>Verbrauchsmaterial</t>
        </is>
      </c>
      <c r="B51" s="36">
        <f>COUNTIF(Artikelstamm!$H$3:$H$723,$A51)</f>
        <v/>
      </c>
      <c r="C51" s="37">
        <f>SUMPRODUCT((Artikelstamm!$H$3:$H$723=$A51)*Artikelstamm!$N$3:$N$723*Artikelstamm!$AE$3:$AE$723)</f>
        <v/>
      </c>
      <c r="D51" s="37">
        <f>SUMIF(Artikelstamm!$H$3:$H$723,$A51,Artikelstamm!$V$3:$V$723)</f>
        <v/>
      </c>
    </row>
    <row r="52">
      <c r="A52" s="29" t="inlineStr">
        <is>
          <t>zu verschenken</t>
        </is>
      </c>
      <c r="B52" s="36">
        <f>COUNTIF(Artikelstamm!$H$3:$H$723,$A52)</f>
        <v/>
      </c>
      <c r="C52" s="37">
        <f>SUMPRODUCT((Artikelstamm!$H$3:$H$723=$A52)*Artikelstamm!$N$3:$N$723*Artikelstamm!$AE$3:$AE$723)</f>
        <v/>
      </c>
      <c r="D52" s="37">
        <f>SUMIF(Artikelstamm!$H$3:$H$723,$A52,Artikelstamm!$V$3:$V$723)</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COUNTIF(Artikelstamm!$D$3:$D$723,$A57)</f>
        <v/>
      </c>
      <c r="C57" s="37">
        <f>SUMPRODUCT((Artikelstamm!$D$3:$D$723=$A57)*Artikelstamm!$N$3:$N$723*Artikelstamm!$AE$3:$AE$723)</f>
        <v/>
      </c>
      <c r="D57" s="37">
        <f>SUMIF(Artikelstamm!$D$3:$D$723,$A57,Artikelstamm!$V$3:$V$723)</f>
        <v/>
      </c>
    </row>
    <row r="58">
      <c r="A58" s="29" t="inlineStr">
        <is>
          <t>Atelier</t>
        </is>
      </c>
      <c r="B58" s="36">
        <f>COUNTIF(Artikelstamm!$D$3:$D$723,$A58)</f>
        <v/>
      </c>
      <c r="C58" s="37">
        <f>SUMPRODUCT((Artikelstamm!$D$3:$D$723=$A58)*Artikelstamm!$N$3:$N$723*Artikelstamm!$AE$3:$AE$723)</f>
        <v/>
      </c>
      <c r="D58" s="37">
        <f>SUMIF(Artikelstamm!$D$3:$D$723,$A58,Artikelstamm!$V$3:$V$723)</f>
        <v/>
      </c>
    </row>
    <row r="59">
      <c r="A59" s="29" t="inlineStr">
        <is>
          <t>Büro</t>
        </is>
      </c>
      <c r="B59" s="36">
        <f>COUNTIF(Artikelstamm!$D$3:$D$723,$A59)</f>
        <v/>
      </c>
      <c r="C59" s="37">
        <f>SUMPRODUCT((Artikelstamm!$D$3:$D$723=$A59)*Artikelstamm!$N$3:$N$723*Artikelstamm!$AE$3:$AE$723)</f>
        <v/>
      </c>
      <c r="D59" s="37">
        <f>SUMIF(Artikelstamm!$D$3:$D$723,$A59,Artikelstamm!$V$3:$V$723)</f>
        <v/>
      </c>
    </row>
    <row r="60">
      <c r="A60" s="29" t="inlineStr">
        <is>
          <t>Büro und Besprechung</t>
        </is>
      </c>
      <c r="B60" s="36">
        <f>COUNTIF(Artikelstamm!$D$3:$D$723,$A60)</f>
        <v/>
      </c>
      <c r="C60" s="37">
        <f>SUMPRODUCT((Artikelstamm!$D$3:$D$723=$A60)*Artikelstamm!$N$3:$N$723*Artikelstamm!$AE$3:$AE$723)</f>
        <v/>
      </c>
      <c r="D60" s="37">
        <f>SUMIF(Artikelstamm!$D$3:$D$723,$A60,Artikelstamm!$V$3:$V$723)</f>
        <v/>
      </c>
    </row>
    <row r="61">
      <c r="A61" s="29" t="inlineStr">
        <is>
          <t>Dachterrasse</t>
        </is>
      </c>
      <c r="B61" s="36">
        <f>COUNTIF(Artikelstamm!$D$3:$D$723,$A61)</f>
        <v/>
      </c>
      <c r="C61" s="37">
        <f>SUMPRODUCT((Artikelstamm!$D$3:$D$723=$A61)*Artikelstamm!$N$3:$N$723*Artikelstamm!$AE$3:$AE$723)</f>
        <v/>
      </c>
      <c r="D61" s="37">
        <f>SUMIF(Artikelstamm!$D$3:$D$723,$A61,Artikelstamm!$V$3:$V$723)</f>
        <v/>
      </c>
    </row>
    <row r="62">
      <c r="A62" s="29" t="inlineStr">
        <is>
          <t>Eingang und Elternlounge</t>
        </is>
      </c>
      <c r="B62" s="36">
        <f>COUNTIF(Artikelstamm!$D$3:$D$723,$A62)</f>
        <v/>
      </c>
      <c r="C62" s="37">
        <f>SUMPRODUCT((Artikelstamm!$D$3:$D$723=$A62)*Artikelstamm!$N$3:$N$723*Artikelstamm!$AE$3:$AE$723)</f>
        <v/>
      </c>
      <c r="D62" s="37">
        <f>SUMIF(Artikelstamm!$D$3:$D$723,$A62,Artikelstamm!$V$3:$V$723)</f>
        <v/>
      </c>
    </row>
    <row r="63">
      <c r="A63" s="29" t="inlineStr">
        <is>
          <t>Flur</t>
        </is>
      </c>
      <c r="B63" s="36">
        <f>COUNTIF(Artikelstamm!$D$3:$D$723,$A63)</f>
        <v/>
      </c>
      <c r="C63" s="37">
        <f>SUMPRODUCT((Artikelstamm!$D$3:$D$723=$A63)*Artikelstamm!$N$3:$N$723*Artikelstamm!$AE$3:$AE$723)</f>
        <v/>
      </c>
      <c r="D63" s="37">
        <f>SUMIF(Artikelstamm!$D$3:$D$723,$A63,Artikelstamm!$V$3:$V$723)</f>
        <v/>
      </c>
    </row>
    <row r="64">
      <c r="A64" s="29" t="inlineStr">
        <is>
          <t>Galerie</t>
        </is>
      </c>
      <c r="B64" s="36">
        <f>COUNTIF(Artikelstamm!$D$3:$D$723,$A64)</f>
        <v/>
      </c>
      <c r="C64" s="37">
        <f>SUMPRODUCT((Artikelstamm!$D$3:$D$723=$A64)*Artikelstamm!$N$3:$N$723*Artikelstamm!$AE$3:$AE$723)</f>
        <v/>
      </c>
      <c r="D64" s="37">
        <f>SUMIF(Artikelstamm!$D$3:$D$723,$A64,Artikelstamm!$V$3:$V$723)</f>
        <v/>
      </c>
    </row>
    <row r="65">
      <c r="A65" s="29" t="inlineStr">
        <is>
          <t>Garderobenflur</t>
        </is>
      </c>
      <c r="B65" s="36">
        <f>COUNTIF(Artikelstamm!$D$3:$D$723,$A65)</f>
        <v/>
      </c>
      <c r="C65" s="37">
        <f>SUMPRODUCT((Artikelstamm!$D$3:$D$723=$A65)*Artikelstamm!$N$3:$N$723*Artikelstamm!$AE$3:$AE$723)</f>
        <v/>
      </c>
      <c r="D65" s="37">
        <f>SUMIF(Artikelstamm!$D$3:$D$723,$A65,Artikelstamm!$V$3:$V$723)</f>
        <v/>
      </c>
    </row>
    <row r="66">
      <c r="A66" s="29" t="inlineStr">
        <is>
          <t>Garten</t>
        </is>
      </c>
      <c r="B66" s="36">
        <f>COUNTIF(Artikelstamm!$D$3:$D$723,$A66)</f>
        <v/>
      </c>
      <c r="C66" s="37">
        <f>SUMPRODUCT((Artikelstamm!$D$3:$D$723=$A66)*Artikelstamm!$N$3:$N$723*Artikelstamm!$AE$3:$AE$723)</f>
        <v/>
      </c>
      <c r="D66" s="37">
        <f>SUMIF(Artikelstamm!$D$3:$D$723,$A66,Artikelstamm!$V$3:$V$723)</f>
        <v/>
      </c>
    </row>
    <row r="67">
      <c r="A67" s="29" t="inlineStr">
        <is>
          <t>Gruppenraum</t>
        </is>
      </c>
      <c r="B67" s="36">
        <f>COUNTIF(Artikelstamm!$D$3:$D$723,$A67)</f>
        <v/>
      </c>
      <c r="C67" s="37">
        <f>SUMPRODUCT((Artikelstamm!$D$3:$D$723=$A67)*Artikelstamm!$N$3:$N$723*Artikelstamm!$AE$3:$AE$723)</f>
        <v/>
      </c>
      <c r="D67" s="37">
        <f>SUMIF(Artikelstamm!$D$3:$D$723,$A67,Artikelstamm!$V$3:$V$723)</f>
        <v/>
      </c>
    </row>
    <row r="68">
      <c r="A68" s="29" t="inlineStr">
        <is>
          <t>Heizung</t>
        </is>
      </c>
      <c r="B68" s="36">
        <f>COUNTIF(Artikelstamm!$D$3:$D$723,$A68)</f>
        <v/>
      </c>
      <c r="C68" s="37">
        <f>SUMPRODUCT((Artikelstamm!$D$3:$D$723=$A68)*Artikelstamm!$N$3:$N$723*Artikelstamm!$AE$3:$AE$723)</f>
        <v/>
      </c>
      <c r="D68" s="37">
        <f>SUMIF(Artikelstamm!$D$3:$D$723,$A68,Artikelstamm!$V$3:$V$723)</f>
        <v/>
      </c>
    </row>
    <row r="69">
      <c r="A69" s="29" t="inlineStr">
        <is>
          <t>Krippenschlafraum</t>
        </is>
      </c>
      <c r="B69" s="36">
        <f>COUNTIF(Artikelstamm!$D$3:$D$723,$A69)</f>
        <v/>
      </c>
      <c r="C69" s="37">
        <f>SUMPRODUCT((Artikelstamm!$D$3:$D$723=$A69)*Artikelstamm!$N$3:$N$723*Artikelstamm!$AE$3:$AE$723)</f>
        <v/>
      </c>
      <c r="D69" s="37">
        <f>SUMIF(Artikelstamm!$D$3:$D$723,$A69,Artikelstamm!$V$3:$V$723)</f>
        <v/>
      </c>
    </row>
    <row r="70">
      <c r="A70" s="29" t="inlineStr">
        <is>
          <t>Küche</t>
        </is>
      </c>
      <c r="B70" s="36">
        <f>COUNTIF(Artikelstamm!$D$3:$D$723,$A70)</f>
        <v/>
      </c>
      <c r="C70" s="37">
        <f>SUMPRODUCT((Artikelstamm!$D$3:$D$723=$A70)*Artikelstamm!$N$3:$N$723*Artikelstamm!$AE$3:$AE$723)</f>
        <v/>
      </c>
      <c r="D70" s="37">
        <f>SUMIF(Artikelstamm!$D$3:$D$723,$A70,Artikelstamm!$V$3:$V$723)</f>
        <v/>
      </c>
    </row>
    <row r="71">
      <c r="A71" s="29" t="inlineStr">
        <is>
          <t>Küche und Essbereich</t>
        </is>
      </c>
      <c r="B71" s="36">
        <f>COUNTIF(Artikelstamm!$D$3:$D$723,$A71)</f>
        <v/>
      </c>
      <c r="C71" s="37">
        <f>SUMPRODUCT((Artikelstamm!$D$3:$D$723=$A71)*Artikelstamm!$N$3:$N$723*Artikelstamm!$AE$3:$AE$723)</f>
        <v/>
      </c>
      <c r="D71" s="37">
        <f>SUMIF(Artikelstamm!$D$3:$D$723,$A71,Artikelstamm!$V$3:$V$723)</f>
        <v/>
      </c>
    </row>
    <row r="72">
      <c r="A72" s="29" t="inlineStr">
        <is>
          <t>Lernraum</t>
        </is>
      </c>
      <c r="B72" s="36">
        <f>COUNTIF(Artikelstamm!$D$3:$D$723,$A72)</f>
        <v/>
      </c>
      <c r="C72" s="37">
        <f>SUMPRODUCT((Artikelstamm!$D$3:$D$723=$A72)*Artikelstamm!$N$3:$N$723*Artikelstamm!$AE$3:$AE$723)</f>
        <v/>
      </c>
      <c r="D72" s="37">
        <f>SUMIF(Artikelstamm!$D$3:$D$723,$A72,Artikelstamm!$V$3:$V$723)</f>
        <v/>
      </c>
    </row>
    <row r="73">
      <c r="A73" s="29" t="inlineStr">
        <is>
          <t>Material</t>
        </is>
      </c>
      <c r="B73" s="36">
        <f>COUNTIF(Artikelstamm!$D$3:$D$723,$A73)</f>
        <v/>
      </c>
      <c r="C73" s="37">
        <f>SUMPRODUCT((Artikelstamm!$D$3:$D$723=$A73)*Artikelstamm!$N$3:$N$723*Artikelstamm!$AE$3:$AE$723)</f>
        <v/>
      </c>
      <c r="D73" s="37">
        <f>SUMIF(Artikelstamm!$D$3:$D$723,$A73,Artikelstamm!$V$3:$V$723)</f>
        <v/>
      </c>
    </row>
    <row r="74">
      <c r="A74" s="29" t="inlineStr">
        <is>
          <t>Materialraum</t>
        </is>
      </c>
      <c r="B74" s="36">
        <f>COUNTIF(Artikelstamm!$D$3:$D$723,$A74)</f>
        <v/>
      </c>
      <c r="C74" s="37">
        <f>SUMPRODUCT((Artikelstamm!$D$3:$D$723=$A74)*Artikelstamm!$N$3:$N$723*Artikelstamm!$AE$3:$AE$723)</f>
        <v/>
      </c>
      <c r="D74" s="37">
        <f>SUMIF(Artikelstamm!$D$3:$D$723,$A74,Artikelstamm!$V$3:$V$723)</f>
        <v/>
      </c>
    </row>
    <row r="75">
      <c r="A75" s="29" t="inlineStr">
        <is>
          <t>Matschraum</t>
        </is>
      </c>
      <c r="B75" s="36">
        <f>COUNTIF(Artikelstamm!$D$3:$D$723,$A75)</f>
        <v/>
      </c>
      <c r="C75" s="37">
        <f>SUMPRODUCT((Artikelstamm!$D$3:$D$723=$A75)*Artikelstamm!$N$3:$N$723*Artikelstamm!$AE$3:$AE$723)</f>
        <v/>
      </c>
      <c r="D75" s="37">
        <f>SUMIF(Artikelstamm!$D$3:$D$723,$A75,Artikelstamm!$V$3:$V$723)</f>
        <v/>
      </c>
    </row>
    <row r="76">
      <c r="A76" s="29" t="inlineStr">
        <is>
          <t>Personal-WC</t>
        </is>
      </c>
      <c r="B76" s="36">
        <f>COUNTIF(Artikelstamm!$D$3:$D$723,$A76)</f>
        <v/>
      </c>
      <c r="C76" s="37">
        <f>SUMPRODUCT((Artikelstamm!$D$3:$D$723=$A76)*Artikelstamm!$N$3:$N$723*Artikelstamm!$AE$3:$AE$723)</f>
        <v/>
      </c>
      <c r="D76" s="37">
        <f>SUMIF(Artikelstamm!$D$3:$D$723,$A76,Artikelstamm!$V$3:$V$723)</f>
        <v/>
      </c>
    </row>
    <row r="77">
      <c r="A77" s="29" t="inlineStr">
        <is>
          <t>Personalraum</t>
        </is>
      </c>
      <c r="B77" s="36">
        <f>COUNTIF(Artikelstamm!$D$3:$D$723,$A77)</f>
        <v/>
      </c>
      <c r="C77" s="37">
        <f>SUMPRODUCT((Artikelstamm!$D$3:$D$723=$A77)*Artikelstamm!$N$3:$N$723*Artikelstamm!$AE$3:$AE$723)</f>
        <v/>
      </c>
      <c r="D77" s="37">
        <f>SUMIF(Artikelstamm!$D$3:$D$723,$A77,Artikelstamm!$V$3:$V$723)</f>
        <v/>
      </c>
    </row>
    <row r="78">
      <c r="A78" s="29" t="inlineStr">
        <is>
          <t>Ruheraum</t>
        </is>
      </c>
      <c r="B78" s="36">
        <f>COUNTIF(Artikelstamm!$D$3:$D$723,$A78)</f>
        <v/>
      </c>
      <c r="C78" s="37">
        <f>SUMPRODUCT((Artikelstamm!$D$3:$D$723=$A78)*Artikelstamm!$N$3:$N$723*Artikelstamm!$AE$3:$AE$723)</f>
        <v/>
      </c>
      <c r="D78" s="37">
        <f>SUMIF(Artikelstamm!$D$3:$D$723,$A78,Artikelstamm!$V$3:$V$723)</f>
        <v/>
      </c>
    </row>
    <row r="79">
      <c r="A79" s="29" t="inlineStr">
        <is>
          <t>Schlafraum</t>
        </is>
      </c>
      <c r="B79" s="36">
        <f>COUNTIF(Artikelstamm!$D$3:$D$723,$A79)</f>
        <v/>
      </c>
      <c r="C79" s="37">
        <f>SUMPRODUCT((Artikelstamm!$D$3:$D$723=$A79)*Artikelstamm!$N$3:$N$723*Artikelstamm!$AE$3:$AE$723)</f>
        <v/>
      </c>
      <c r="D79" s="37">
        <f>SUMIF(Artikelstamm!$D$3:$D$723,$A79,Artikelstamm!$V$3:$V$723)</f>
        <v/>
      </c>
    </row>
    <row r="80">
      <c r="A80" s="29" t="inlineStr">
        <is>
          <t>Speisesaal</t>
        </is>
      </c>
      <c r="B80" s="36">
        <f>COUNTIF(Artikelstamm!$D$3:$D$723,$A80)</f>
        <v/>
      </c>
      <c r="C80" s="37">
        <f>SUMPRODUCT((Artikelstamm!$D$3:$D$723=$A80)*Artikelstamm!$N$3:$N$723*Artikelstamm!$AE$3:$AE$723)</f>
        <v/>
      </c>
      <c r="D80" s="37">
        <f>SUMIF(Artikelstamm!$D$3:$D$723,$A80,Artikelstamm!$V$3:$V$723)</f>
        <v/>
      </c>
    </row>
    <row r="81">
      <c r="A81" s="29" t="inlineStr">
        <is>
          <t>Terrasse</t>
        </is>
      </c>
      <c r="B81" s="36">
        <f>COUNTIF(Artikelstamm!$D$3:$D$723,$A81)</f>
        <v/>
      </c>
      <c r="C81" s="37">
        <f>SUMPRODUCT((Artikelstamm!$D$3:$D$723=$A81)*Artikelstamm!$N$3:$N$723*Artikelstamm!$AE$3:$AE$723)</f>
        <v/>
      </c>
      <c r="D81" s="37">
        <f>SUMIF(Artikelstamm!$D$3:$D$723,$A81,Artikelstamm!$V$3:$V$723)</f>
        <v/>
      </c>
    </row>
    <row r="82">
      <c r="A82" s="29" t="inlineStr">
        <is>
          <t>Treppenaufgang</t>
        </is>
      </c>
      <c r="B82" s="36">
        <f>COUNTIF(Artikelstamm!$D$3:$D$723,$A82)</f>
        <v/>
      </c>
      <c r="C82" s="37">
        <f>SUMPRODUCT((Artikelstamm!$D$3:$D$723=$A82)*Artikelstamm!$N$3:$N$723*Artikelstamm!$AE$3:$AE$723)</f>
        <v/>
      </c>
      <c r="D82" s="37">
        <f>SUMIF(Artikelstamm!$D$3:$D$723,$A82,Artikelstamm!$V$3:$V$723)</f>
        <v/>
      </c>
    </row>
    <row r="83">
      <c r="A83" s="29" t="inlineStr">
        <is>
          <t>Turnraum</t>
        </is>
      </c>
      <c r="B83" s="36">
        <f>COUNTIF(Artikelstamm!$D$3:$D$723,$A83)</f>
        <v/>
      </c>
      <c r="C83" s="37">
        <f>SUMPRODUCT((Artikelstamm!$D$3:$D$723=$A83)*Artikelstamm!$N$3:$N$723*Artikelstamm!$AE$3:$AE$723)</f>
        <v/>
      </c>
      <c r="D83" s="37">
        <f>SUMIF(Artikelstamm!$D$3:$D$723,$A83,Artikelstamm!$V$3:$V$723)</f>
        <v/>
      </c>
    </row>
    <row r="84">
      <c r="A84" s="29" t="inlineStr">
        <is>
          <t>Werkraum</t>
        </is>
      </c>
      <c r="B84" s="36">
        <f>COUNTIF(Artikelstamm!$D$3:$D$723,$A84)</f>
        <v/>
      </c>
      <c r="C84" s="37">
        <f>SUMPRODUCT((Artikelstamm!$D$3:$D$723=$A84)*Artikelstamm!$N$3:$N$723*Artikelstamm!$AE$3:$AE$723)</f>
        <v/>
      </c>
      <c r="D84" s="37">
        <f>SUMIF(Artikelstamm!$D$3:$D$723,$A84,Artikelstamm!$V$3:$V$723)</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COUNTIF(Artikelstamm!$AC$3:$AC$723,$A89)</f>
        <v/>
      </c>
      <c r="C89" s="37">
        <f>SUMPRODUCT((Artikelstamm!$AC$3:$AC$723=$A89)*Artikelstamm!$N$3:$N$723*Artikelstamm!$AE$3:$AE$723)</f>
        <v/>
      </c>
    </row>
    <row r="90">
      <c r="A90" s="29" t="inlineStr">
        <is>
          <t>Kleinanzeigen</t>
        </is>
      </c>
      <c r="B90" s="36">
        <f>COUNTIF(Artikelstamm!$AC$3:$AC$723,$A90)</f>
        <v/>
      </c>
      <c r="C90" s="37">
        <f>SUMPRODUCT((Artikelstamm!$AC$3:$AC$723=$A90)*Artikelstamm!$N$3:$N$723*Artikelstamm!$AE$3:$AE$723)</f>
        <v/>
      </c>
    </row>
    <row r="91">
      <c r="A91" s="29" t="inlineStr">
        <is>
          <t>eBay</t>
        </is>
      </c>
      <c r="B91" s="36">
        <f>COUNTIF(Artikelstamm!$AC$3:$AC$723,$A91)</f>
        <v/>
      </c>
      <c r="C91" s="37">
        <f>SUMPRODUCT((Artikelstamm!$AC$3:$AC$723=$A91)*Artikelstamm!$N$3:$N$723*Artikelstamm!$AE$3:$AE$723)</f>
        <v/>
      </c>
    </row>
    <row r="92">
      <c r="A92" s="29" t="inlineStr">
        <is>
          <t>Direkt</t>
        </is>
      </c>
      <c r="B92" s="36">
        <f>COUNTIF(Artikelstamm!$AC$3:$AC$723,$A92)</f>
        <v/>
      </c>
      <c r="C92" s="37">
        <f>SUMPRODUCT((Artikelstamm!$AC$3:$AC$723=$A92)*Artikelstamm!$N$3:$N$723*Artikelstamm!$AE$3:$AE$723)</f>
        <v/>
      </c>
    </row>
    <row r="93">
      <c r="A93" s="29" t="inlineStr">
        <is>
          <t>Händler</t>
        </is>
      </c>
      <c r="B93" s="36">
        <f>COUNTIF(Artikelstamm!$AC$3:$AC$723,$A93)</f>
        <v/>
      </c>
      <c r="C93" s="37">
        <f>SUMPRODUCT((Artikelstamm!$AC$3:$AC$723=$A93)*Artikelstamm!$N$3:$N$723*Artikelstamm!$AE$3:$AE$723)</f>
        <v/>
      </c>
    </row>
    <row r="94">
      <c r="A94" s="29" t="inlineStr">
        <is>
          <t>Verkaufstag</t>
        </is>
      </c>
      <c r="B94" s="36">
        <f>COUNTIF(Artikelstamm!$AC$3:$AC$723,$A94)</f>
        <v/>
      </c>
      <c r="C94" s="37">
        <f>SUMPRODUCT((Artikelstamm!$AC$3:$AC$723=$A94)*Artikelstamm!$N$3:$N$723*Artikelstamm!$AE$3:$AE$723)</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Tanja Fischer</t>
        </is>
      </c>
      <c r="D8" s="46" t="n">
        <v>70</v>
      </c>
      <c r="E8" s="47">
        <f>IF(D8="","",D8-D8/1.0)</f>
        <v/>
      </c>
      <c r="F8" s="47">
        <f>IF(D8="","",D8/1.0)</f>
        <v/>
      </c>
      <c r="G8" s="46" t="n"/>
      <c r="H8" s="47">
        <f>H7+IF(D8="",0,D8)-IF(G8="",0,G8)</f>
        <v/>
      </c>
    </row>
    <row r="9">
      <c r="A9" s="44" t="n">
        <v>46312</v>
      </c>
      <c r="B9" s="45" t="n">
        <v>4000136</v>
      </c>
      <c r="C9" s="45" t="inlineStr">
        <is>
          <t>Daniela Hauser</t>
        </is>
      </c>
      <c r="D9" s="46" t="n">
        <v>100</v>
      </c>
      <c r="E9" s="47">
        <f>IF(D9="","",D9-D9/1.0)</f>
        <v/>
      </c>
      <c r="F9" s="47">
        <f>IF(D9="","",D9/1.0)</f>
        <v/>
      </c>
      <c r="G9" s="46" t="n"/>
      <c r="H9" s="47">
        <f>H8+IF(D9="",0,D9)-IF(G9="",0,G9)</f>
        <v/>
      </c>
    </row>
    <row r="10">
      <c r="A10" s="44" t="n">
        <v>46314</v>
      </c>
      <c r="B10" s="45" t="n">
        <v>4000137</v>
      </c>
      <c r="C10" s="45" t="inlineStr">
        <is>
          <t>Aljona Dura</t>
        </is>
      </c>
      <c r="D10" s="46" t="n">
        <v>150</v>
      </c>
      <c r="E10" s="47">
        <f>IF(D10="","",D10-D10/1.0)</f>
        <v/>
      </c>
      <c r="F10" s="47">
        <f>IF(D10="","",D10/1.0)</f>
        <v/>
      </c>
      <c r="G10" s="46" t="n"/>
      <c r="H10" s="47">
        <f>H9+IF(D10="",0,D10)-IF(G10="",0,G10)</f>
        <v/>
      </c>
    </row>
    <row r="11">
      <c r="A11" s="44" t="n">
        <v>46314</v>
      </c>
      <c r="B11" s="45" t="n">
        <v>4000126</v>
      </c>
      <c r="C11" s="45" t="inlineStr">
        <is>
          <t>Jessica Lücke</t>
        </is>
      </c>
      <c r="D11" s="46" t="n">
        <v>90</v>
      </c>
      <c r="E11" s="47">
        <f>IF(D11="","",D11-D11/1.0)</f>
        <v/>
      </c>
      <c r="F11" s="47">
        <f>IF(D11="","",D11/1.0)</f>
        <v/>
      </c>
      <c r="G11" s="46" t="n"/>
      <c r="H11" s="47">
        <f>H10+IF(D11="",0,D11)-IF(G11="",0,G11)</f>
        <v/>
      </c>
    </row>
    <row r="12">
      <c r="A12" s="44" t="n">
        <v>46314</v>
      </c>
      <c r="B12" s="45" t="n">
        <v>4000147</v>
      </c>
      <c r="C12" s="45" t="inlineStr">
        <is>
          <t>Lars Hindelang</t>
        </is>
      </c>
      <c r="D12" s="46" t="n">
        <v>50</v>
      </c>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2026-10-21T10:07:34Z</dcterms:created>
  <dcterms:modified xmlns:dcterms="http://purl.org/dc/terms/" xmlns:xsi="http://www.w3.org/2001/XMLSchema-instance" xsi:type="dcterms:W3CDTF">2026-10-21T10:07:55Z</dcterms:modified>
</cp:coreProperties>
</file>