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'Angebot'!$A$7:$Q$105</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70485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125730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125730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29"/>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gut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gut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gut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gut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gut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gut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gut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gut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gut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Shaggy, beige, rund, Durchmesser ca. 200 cm</t>
        </is>
      </c>
      <c r="E39" s="13" t="n"/>
      <c r="F39" s="23" t="inlineStr">
        <is>
          <t>Gruppenraum</t>
        </is>
      </c>
      <c r="G39" s="21" t="inlineStr">
        <is>
          <t>gebraucht</t>
        </is>
      </c>
      <c r="H39" s="21" t="n">
        <v>1</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2x2
IKEA Kallax, weiß, 4 Fächer</t>
        </is>
      </c>
      <c r="E40" s="13" t="n"/>
      <c r="F40" s="12" t="inlineStr">
        <is>
          <t>Gruppenraum</t>
        </is>
      </c>
      <c r="G40" s="10" t="inlineStr">
        <is>
          <t>gut</t>
        </is>
      </c>
      <c r="H40" s="10" t="n">
        <v>2</v>
      </c>
      <c r="I40" s="10" t="inlineStr">
        <is>
          <t>Stück</t>
        </is>
      </c>
      <c r="J40" s="14" t="n">
        <v>45</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gut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gut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gut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gut</t>
        </is>
      </c>
      <c r="H65" s="21" t="n">
        <v>2</v>
      </c>
      <c r="I65" s="21" t="inlineStr">
        <is>
          <t>Stück</t>
        </is>
      </c>
      <c r="J65" s="24" t="n">
        <v>1600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Flachgewebter Läufer in Dunkelgrau, IKEA Morum (In-/Outdoor-Qualität), strukturierte Webung. 15 gleiche Läufer aus den Fluren.</t>
        </is>
      </c>
      <c r="E76" s="13" t="n"/>
      <c r="F76" s="12" t="inlineStr">
        <is>
          <t>Flur</t>
        </is>
      </c>
      <c r="G76" s="10" t="inlineStr">
        <is>
          <t>gebraucht</t>
        </is>
      </c>
      <c r="H76" s="10" t="n">
        <v>15</v>
      </c>
      <c r="I76" s="10" t="inlineStr">
        <is>
          <t>Stück</t>
        </is>
      </c>
      <c r="J76" s="14" t="n">
        <v>20</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gut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gut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gut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gut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Shaggy/Hochflor, beige, ca. 200 x 300 cm, gereinigt</t>
        </is>
      </c>
      <c r="E83" s="13" t="n"/>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Flachgewebe, Rautenmuster schwarz/weiß, ca. 200 x 300 cm</t>
        </is>
      </c>
      <c r="E84" s="13" t="n"/>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6" ht="78" customHeight="1">
      <c r="A96" s="9" t="n">
        <v>89</v>
      </c>
      <c r="B96" s="10" t="inlineStr">
        <is>
          <t>NU01-13</t>
        </is>
      </c>
      <c r="C96" s="11" t="n"/>
      <c r="D96" s="12" t="inlineStr">
        <is>
          <t>Vitrine Nussbaum, vierteilig
Wohnzimmervitrine im Barockstil, Nussbaum furniert. Vier Türen, davon zwei mit Glas und Glaseinlegeböden, geschnitzte Zierleisten, Schloss vorhanden.</t>
        </is>
      </c>
      <c r="E96" s="13" t="n"/>
      <c r="F96" s="12" t="inlineStr">
        <is>
          <t>Flur</t>
        </is>
      </c>
      <c r="G96" s="10" t="inlineStr">
        <is>
          <t>gebraucht</t>
        </is>
      </c>
      <c r="H96" s="10" t="n">
        <v>1</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21" t="inlineStr">
        <is>
          <t>NU01-14</t>
        </is>
      </c>
      <c r="C97" s="22" t="n"/>
      <c r="D97" s="23" t="inlineStr">
        <is>
          <t>Kindergarderobe mit Sitzbank, weiß
Schreinerarbeit aus weiß beschichteter Platte mit Multiplex-Kanten. Oben vier offene Fächer, darunter vier weiße Doppelhaken, Sitzbank mit Schuhrost aus Holzlatten.</t>
        </is>
      </c>
      <c r="E97" s="13" t="n"/>
      <c r="F97" s="23" t="inlineStr">
        <is>
          <t>Flur</t>
        </is>
      </c>
      <c r="G97" s="21" t="inlineStr">
        <is>
          <t>gut</t>
        </is>
      </c>
      <c r="H97" s="21" t="n">
        <v>5</v>
      </c>
      <c r="I97" s="21" t="inlineStr">
        <is>
          <t>Stück</t>
        </is>
      </c>
      <c r="J97" s="24" t="n">
        <v>90</v>
      </c>
      <c r="K97" s="25">
        <f>J97*1.19</f>
        <v/>
      </c>
      <c r="L97" s="21" t="inlineStr">
        <is>
          <t>VHB</t>
        </is>
      </c>
      <c r="M97" s="23" t="inlineStr">
        <is>
          <t>nur Abholung</t>
        </is>
      </c>
      <c r="N97" s="16" t="n"/>
      <c r="O97" s="17" t="n"/>
      <c r="P97" s="18" t="n"/>
      <c r="Q97" s="26">
        <f>IF(N97&lt;&gt;"ja","",IF(O97="",H97,O97)*J97)</f>
        <v/>
      </c>
    </row>
    <row r="98" ht="78" customHeight="1">
      <c r="A98" s="9" t="n">
        <v>91</v>
      </c>
      <c r="B98" s="10" t="inlineStr">
        <is>
          <t>NU01-15</t>
        </is>
      </c>
      <c r="C98" s="11" t="n"/>
      <c r="D98"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8" s="13" t="n"/>
      <c r="F98" s="12" t="inlineStr">
        <is>
          <t>Flur</t>
        </is>
      </c>
      <c r="G98" s="10" t="inlineStr">
        <is>
          <t>gut</t>
        </is>
      </c>
      <c r="H98" s="10" t="n">
        <v>4</v>
      </c>
      <c r="I98" s="10" t="inlineStr">
        <is>
          <t>Stück</t>
        </is>
      </c>
      <c r="J98" s="14" t="n">
        <v>120</v>
      </c>
      <c r="K98" s="15">
        <f>J98*1.19</f>
        <v/>
      </c>
      <c r="L98" s="10" t="inlineStr">
        <is>
          <t>VHB</t>
        </is>
      </c>
      <c r="M98" s="12" t="inlineStr">
        <is>
          <t>nur Abholung</t>
        </is>
      </c>
      <c r="N98" s="16" t="n"/>
      <c r="O98" s="17" t="n"/>
      <c r="P98" s="18" t="n"/>
      <c r="Q98" s="19">
        <f>IF(N98&lt;&gt;"ja","",IF(O98="",H98,O98)*J98)</f>
        <v/>
      </c>
    </row>
    <row r="99" ht="78" customHeight="1">
      <c r="A99" s="20" t="n">
        <v>92</v>
      </c>
      <c r="B99" s="35" t="inlineStr">
        <is>
          <t>NU01-16</t>
        </is>
      </c>
      <c r="C99" s="22" t="n"/>
      <c r="D99" s="23" t="inlineStr">
        <is>
          <t>Waschmaschine LG 17 kg, F11WM17VT2
LG Vollwaschautomat, Inverter Direct Drive, TrueSteam, 17 kg Füllmenge. Modell F11WM17VT2 laut Typenschild, 2000–2250 W. Gewerblich genutzt.</t>
        </is>
      </c>
      <c r="E99" s="13" t="inlineStr">
        <is>
          <t>99 × 70 × 77 cm (H×B×T)</t>
        </is>
      </c>
      <c r="F99" s="23" t="inlineStr">
        <is>
          <t>Flur</t>
        </is>
      </c>
      <c r="G99" s="21" t="inlineStr">
        <is>
          <t>gut</t>
        </is>
      </c>
      <c r="H99" s="21" t="n">
        <v>1</v>
      </c>
      <c r="I99" s="21" t="inlineStr">
        <is>
          <t>Stück</t>
        </is>
      </c>
      <c r="J99" s="24" t="n">
        <v>350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NU01-17</t>
        </is>
      </c>
      <c r="C100" s="11" t="n"/>
      <c r="D100" s="12" t="inlineStr">
        <is>
          <t>Wärmepumpentrockner Miele T1 Excellence, 8 kg
Miele Wärmepumpentrockner der Reihe T1 Excellence, 8 kg. Typenschild: TEC235WP, Type HT30. Aufkleber des Elektrofachbetriebs Frommer, VS-Schwenningen.</t>
        </is>
      </c>
      <c r="E100" s="13" t="n"/>
      <c r="F100" s="12" t="inlineStr">
        <is>
          <t>Flur</t>
        </is>
      </c>
      <c r="G100" s="10" t="inlineStr">
        <is>
          <t>gut</t>
        </is>
      </c>
      <c r="H100" s="10" t="n">
        <v>1</v>
      </c>
      <c r="I100" s="10" t="inlineStr">
        <is>
          <t>Stück</t>
        </is>
      </c>
      <c r="J100" s="14" t="n">
        <v>400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NU01-18</t>
        </is>
      </c>
      <c r="C101" s="22" t="n"/>
      <c r="D101" s="23" t="inlineStr">
        <is>
          <t>Waschmaschine Candy RapidÓ, 9 kg
Candy RapidÓ, 9 kg, 1400 Touren, Speed-Drive-Inverter, Simply-Fi (App-Anbindung), Kg Detector. Modell RO14960WMC5/1-S laut Typenschild, 1600 W.</t>
        </is>
      </c>
      <c r="E101" s="13" t="n"/>
      <c r="F101" s="23" t="inlineStr">
        <is>
          <t>Flur</t>
        </is>
      </c>
      <c r="G101" s="21" t="inlineStr">
        <is>
          <t>gebraucht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NU01-19</t>
        </is>
      </c>
      <c r="C102" s="11" t="n"/>
      <c r="D102"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2" s="13" t="n"/>
      <c r="F102" s="12" t="inlineStr">
        <is>
          <t>Flur</t>
        </is>
      </c>
      <c r="G102" s="10" t="inlineStr">
        <is>
          <t>gut</t>
        </is>
      </c>
      <c r="H102" s="10" t="n">
        <v>4</v>
      </c>
      <c r="I102" s="10" t="inlineStr">
        <is>
          <t>Stück</t>
        </is>
      </c>
      <c r="J102" s="14" t="n">
        <v>110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NU01-20</t>
        </is>
      </c>
      <c r="C103" s="22" t="n"/>
      <c r="D103" s="23" t="inlineStr">
        <is>
          <t>Clubsessel rot, Kunstleder
Runder Clubsessel in Tonnenform, roter Kunstlederbezug, niedrige Sitzhöhe – im Haus als Kindersessel genutzt. Gebrauchsspuren an Kanten und Sitzfläche, kleine Risse im Bezug.</t>
        </is>
      </c>
      <c r="E103" s="13" t="n"/>
      <c r="F103" s="23" t="inlineStr">
        <is>
          <t>Flur</t>
        </is>
      </c>
      <c r="G103" s="21" t="inlineStr">
        <is>
          <t>gebraucht</t>
        </is>
      </c>
      <c r="H103" s="21" t="n">
        <v>2</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NU01-21</t>
        </is>
      </c>
      <c r="C104" s="11" t="n"/>
      <c r="D104" s="12" t="inlineStr">
        <is>
          <t>Leuchte Mr Maria „Miffy", groß
Steh-/Tischleuchte in Hasenform von Mr Maria (Amsterdam), Motiv Miffy, weißer Kunststoff, LED, Anschluss über Netzteil mit USB. Typenschild: MR LED8. Das größere der beiden Exemplare.</t>
        </is>
      </c>
      <c r="E104" s="13" t="n"/>
      <c r="F104" s="12" t="inlineStr">
        <is>
          <t>Flur</t>
        </is>
      </c>
      <c r="G104" s="10" t="inlineStr">
        <is>
          <t>gut</t>
        </is>
      </c>
      <c r="H104" s="10" t="n">
        <v>1</v>
      </c>
      <c r="I104" s="10" t="inlineStr">
        <is>
          <t>Stück</t>
        </is>
      </c>
      <c r="J104" s="14" t="n">
        <v>140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NU01-22</t>
        </is>
      </c>
      <c r="C105" s="22" t="n"/>
      <c r="D105" s="23" t="inlineStr">
        <is>
          <t>Leuchte Mr Maria „Miffy", klein
Tischleuchte in Hasenform von Mr Maria (Amsterdam), Motiv Miffy, weißer Kunststoff, LED, Anschluss über Netzteil mit USB. Das kleinere der beiden Exemplare.</t>
        </is>
      </c>
      <c r="E105" s="13" t="n"/>
      <c r="F105" s="23" t="inlineStr">
        <is>
          <t>Flur</t>
        </is>
      </c>
      <c r="G105" s="21" t="inlineStr">
        <is>
          <t>gut</t>
        </is>
      </c>
      <c r="H105" s="21" t="n">
        <v>1</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7" ht="24" customHeight="1">
      <c r="A107" s="36" t="inlineStr">
        <is>
          <t>A · IHRE AUSWAHL</t>
        </is>
      </c>
      <c r="B107" s="1" t="n"/>
      <c r="C107" s="1" t="n"/>
      <c r="D107" s="1" t="n"/>
      <c r="E107" s="1" t="n"/>
      <c r="F107" s="1" t="n"/>
      <c r="G107" s="1" t="n"/>
      <c r="H107" s="1" t="n"/>
      <c r="I107" s="1" t="n"/>
      <c r="J107" s="1" t="n"/>
      <c r="K107" s="1" t="n"/>
      <c r="L107" s="1" t="n"/>
      <c r="M107" s="1" t="n"/>
      <c r="N107" s="1" t="n"/>
      <c r="O107" s="1" t="n"/>
      <c r="P107" s="1" t="n"/>
      <c r="Q107" s="1" t="n"/>
    </row>
    <row r="108" ht="22" customHeight="1">
      <c r="A108" s="37" t="inlineStr">
        <is>
          <t>Wert Ihrer Auswahl netto</t>
        </is>
      </c>
      <c r="Q108" s="38">
        <f>SUM(Q8:Q105)</f>
        <v/>
      </c>
    </row>
    <row r="109" ht="22" customHeight="1">
      <c r="A109" s="37" t="inlineStr">
        <is>
          <t>zzgl. 19 % Umsatzsteuer</t>
        </is>
      </c>
      <c r="Q109" s="38">
        <f>Q108*0.19</f>
        <v/>
      </c>
    </row>
    <row r="110" ht="26" customHeight="1">
      <c r="A110" s="39" t="inlineStr">
        <is>
          <t>Wert Ihrer Auswahl brutto</t>
        </is>
      </c>
      <c r="Q110" s="40">
        <f>Q108+Q109</f>
        <v/>
      </c>
    </row>
    <row r="111" ht="22" customHeight="1">
      <c r="A111" s="37" t="inlineStr">
        <is>
          <t>gewählte Positionen</t>
        </is>
      </c>
      <c r="Q111" s="41">
        <f>COUNTIF(N8:N105,"ja")</f>
        <v/>
      </c>
    </row>
    <row r="112">
      <c r="A112" s="42" t="inlineStr">
        <is>
          <t>Solange Sie nichts eintragen, bleiben diese Summen leer. Ihre Eintragungen sind eine Interessenbekundung und keine Reservierung.</t>
        </is>
      </c>
    </row>
    <row r="114" ht="24" customHeight="1">
      <c r="A114" s="43" t="inlineStr">
        <is>
          <t>B · GESAMTBESTAND</t>
        </is>
      </c>
      <c r="B114" s="44" t="n"/>
      <c r="C114" s="44" t="n"/>
      <c r="D114" s="44" t="n"/>
      <c r="E114" s="44" t="n"/>
      <c r="F114" s="44" t="n"/>
      <c r="G114" s="44" t="n"/>
      <c r="H114" s="44" t="n"/>
      <c r="I114" s="44" t="n"/>
      <c r="J114" s="44" t="n"/>
      <c r="K114" s="44" t="n"/>
      <c r="L114" s="44" t="n"/>
      <c r="M114" s="44" t="n"/>
      <c r="N114" s="44" t="n"/>
      <c r="O114" s="44" t="n"/>
      <c r="P114" s="44" t="n"/>
      <c r="Q114" s="44" t="n"/>
    </row>
    <row r="115" ht="22" customHeight="1">
      <c r="A115" s="37" t="inlineStr">
        <is>
          <t>Gesamtwert aller gelisteten Positionen netto</t>
        </is>
      </c>
      <c r="Q115" s="38">
        <f>SUMPRODUCT(H8:H105,J8:J105)</f>
        <v/>
      </c>
    </row>
    <row r="116" ht="22" customHeight="1">
      <c r="A116" s="37" t="inlineStr">
        <is>
          <t>zzgl. 19 % Umsatzsteuer</t>
        </is>
      </c>
      <c r="Q116" s="38">
        <f>Q115*0.19</f>
        <v/>
      </c>
    </row>
    <row r="117" ht="22" customHeight="1">
      <c r="A117" s="45" t="inlineStr">
        <is>
          <t>Gesamtwert brutto</t>
        </is>
      </c>
      <c r="Q117" s="46">
        <f>Q115+Q116</f>
        <v/>
      </c>
    </row>
    <row r="119" ht="24" customHeight="1">
      <c r="A119" s="47" t="inlineStr">
        <is>
          <t>C · PAKETANGEBOT  (Übernahme des gesamten Bestands)</t>
        </is>
      </c>
      <c r="B119" s="48" t="n"/>
      <c r="C119" s="48" t="n"/>
      <c r="D119" s="48" t="n"/>
      <c r="E119" s="48" t="n"/>
      <c r="F119" s="48" t="n"/>
      <c r="G119" s="48" t="n"/>
      <c r="H119" s="48" t="n"/>
      <c r="I119" s="48" t="n"/>
      <c r="J119" s="48" t="n"/>
      <c r="K119" s="48" t="n"/>
      <c r="L119" s="48" t="n"/>
      <c r="M119" s="48" t="n"/>
      <c r="N119" s="48" t="n"/>
      <c r="O119" s="48" t="n"/>
      <c r="P119" s="48" t="n"/>
      <c r="Q119" s="48" t="n"/>
    </row>
    <row r="120" ht="22" customHeight="1">
      <c r="A120" s="37" t="inlineStr">
        <is>
          <t>Gesamtwert netto abzüglich Paketnachlass 15 %</t>
        </is>
      </c>
      <c r="Q120" s="38">
        <f>-Q115*0.15</f>
        <v/>
      </c>
    </row>
    <row r="121" ht="22" customHeight="1">
      <c r="A121" s="45" t="inlineStr">
        <is>
          <t>Paketpreis netto</t>
        </is>
      </c>
      <c r="Q121" s="46">
        <f>Q115+Q120</f>
        <v/>
      </c>
    </row>
    <row r="122" ht="22" customHeight="1">
      <c r="A122" s="37" t="inlineStr">
        <is>
          <t>zzgl. 19 % Umsatzsteuer</t>
        </is>
      </c>
      <c r="Q122" s="38">
        <f>Q121*0.19</f>
        <v/>
      </c>
    </row>
    <row r="123" ht="26" customHeight="1">
      <c r="A123" s="39" t="inlineStr">
        <is>
          <t>Paketpreis brutto</t>
        </is>
      </c>
      <c r="Q123" s="40">
        <f>Q121+Q122</f>
        <v/>
      </c>
    </row>
    <row r="124">
      <c r="A124"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26">
      <c r="A126"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27"/>
    <row r="128"/>
    <row r="129"/>
  </sheetData>
  <autoFilter ref="A7:Q105"/>
  <mergeCells count="26">
    <mergeCell ref="C1:Q1"/>
    <mergeCell ref="A116:P116"/>
    <mergeCell ref="A114:Q114"/>
    <mergeCell ref="A122:P122"/>
    <mergeCell ref="A109:P109"/>
    <mergeCell ref="A1:B1"/>
    <mergeCell ref="A107:Q107"/>
    <mergeCell ref="L4:Q4"/>
    <mergeCell ref="A121:P121"/>
    <mergeCell ref="A119:Q119"/>
    <mergeCell ref="A115:P115"/>
    <mergeCell ref="A117:P117"/>
    <mergeCell ref="A111:P111"/>
    <mergeCell ref="A126:Q129"/>
    <mergeCell ref="A124:Q124"/>
    <mergeCell ref="C3:I3"/>
    <mergeCell ref="A123:P123"/>
    <mergeCell ref="A110:P110"/>
    <mergeCell ref="C4:I4"/>
    <mergeCell ref="A5:Q5"/>
    <mergeCell ref="L2:Q2"/>
    <mergeCell ref="A108:P108"/>
    <mergeCell ref="A120:P120"/>
    <mergeCell ref="C2:I2"/>
    <mergeCell ref="L3:Q3"/>
    <mergeCell ref="A112:Q112"/>
  </mergeCells>
  <conditionalFormatting sqref="A8:Q105">
    <cfRule type="expression" priority="1" dxfId="0" stopIfTrue="0">
      <formula>$N8="ja"</formula>
    </cfRule>
  </conditionalFormatting>
  <dataValidations count="2">
    <dataValidation sqref="N8:N105" showDropDown="0" showInputMessage="0" showErrorMessage="1" allowBlank="1" errorTitle="Interesse" error="Bitte „ja&quot; oder „nein&quot; wählen." type="list">
      <formula1>"ja,nein"</formula1>
    </dataValidation>
    <dataValidation sqref="O8:O105"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2026-09-22T05:37:25Z</dcterms:created>
  <dcterms:modified xmlns:dcterms="http://purl.org/dc/terms/" xmlns:xsi="http://www.w3.org/2001/XMLSchema-instance" xsi:type="dcterms:W3CDTF">2026-09-22T05:37:26Z</dcterms:modified>
</cp:coreProperties>
</file>