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'Artikelstamm'!$A$2:$AN$679</definedName>
  </definedNames>
  <calcPr calcId="124519" fullCalcOnLoad="1"/>
</workbook>
</file>

<file path=xl/styles.xml><?xml version="1.0" encoding="utf-8"?>
<styleSheet xmlns="http://schemas.openxmlformats.org/spreadsheetml/2006/main">
  <numFmts count="3">
    <numFmt numFmtId="164" formatCode="#,##0.00 &quot;€&quot;"/>
    <numFmt numFmtId="165" formatCode="yyyy-mm-dd"/>
    <numFmt numFmtId="166" formatCode="DD.MM.YYYY"/>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sz val="10"/>
    </font>
    <font>
      <name val="Arial"/>
      <b val="1"/>
      <color rgb="001A1A1A"/>
      <sz val="13"/>
    </font>
    <font>
      <name val="Arial"/>
      <i val="1"/>
      <color rgb="00808080"/>
      <sz val="9"/>
    </font>
    <font>
      <name val="Arial"/>
      <b val="1"/>
      <color rgb="001A1A1A"/>
      <sz val="12"/>
    </font>
    <font>
      <name val="Arial"/>
      <b val="1"/>
      <color rgb="001A1A1A"/>
      <sz val="14"/>
    </font>
    <font>
      <name val="Arial"/>
      <i val="1"/>
      <color rgb="001A1A1A"/>
      <sz val="9"/>
    </font>
    <font>
      <name val="Arial"/>
      <b val="1"/>
      <color rgb="00FFFFFF"/>
      <sz val="14"/>
    </font>
    <font>
      <name val="Arial"/>
      <color rgb="006B7280"/>
      <sz val="9"/>
    </font>
  </fonts>
  <fills count="15">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BFBFBF"/>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164" fontId="9" fillId="10" borderId="1" applyAlignment="1" applyProtection="1" pivotButton="0" quotePrefix="0" xfId="0">
      <alignment vertical="top"/>
      <protection locked="0" hidden="0"/>
    </xf>
    <xf numFmtId="0" fontId="9" fillId="10" borderId="1" applyAlignment="1" applyProtection="1" pivotButton="0" quotePrefix="0" xfId="0">
      <alignment vertical="top"/>
      <protection locked="0" hidden="0"/>
    </xf>
    <xf numFmtId="0" fontId="10" fillId="0" borderId="0" pivotButton="0" quotePrefix="0" xfId="0"/>
    <xf numFmtId="0" fontId="11" fillId="0" borderId="0" pivotButton="0" quotePrefix="0" xfId="0"/>
    <xf numFmtId="0" fontId="12" fillId="0" borderId="0" pivotButton="0" quotePrefix="0" xfId="0"/>
    <xf numFmtId="0" fontId="4" fillId="0" borderId="0" pivotButton="0" quotePrefix="0" xfId="0"/>
    <xf numFmtId="1" fontId="4" fillId="0" borderId="0" applyAlignment="1" pivotButton="0" quotePrefix="0" xfId="0">
      <alignment horizontal="right"/>
    </xf>
    <xf numFmtId="0" fontId="9" fillId="0" borderId="0" pivotButton="0" quotePrefix="0" xfId="0"/>
    <xf numFmtId="164" fontId="9" fillId="3" borderId="0" applyAlignment="1" pivotButton="0" quotePrefix="0" xfId="0">
      <alignment horizontal="right"/>
    </xf>
    <xf numFmtId="164" fontId="4" fillId="0" borderId="0" applyAlignment="1" pivotButton="0" quotePrefix="0" xfId="0">
      <alignment horizontal="right"/>
    </xf>
    <xf numFmtId="1" fontId="9"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9" fillId="3" borderId="0" pivotButton="0" quotePrefix="0" xfId="0"/>
    <xf numFmtId="164" fontId="9"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166" fontId="4" fillId="9"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9"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1" borderId="1" pivotButton="0" quotePrefix="0" xfId="0"/>
    <xf numFmtId="0" fontId="16" fillId="12" borderId="1" pivotButton="0" quotePrefix="0" xfId="0"/>
    <xf numFmtId="0" fontId="16" fillId="13" borderId="1" pivotButton="0" quotePrefix="0" xfId="0"/>
    <xf numFmtId="0" fontId="16" fillId="9" borderId="1" pivotButton="0" quotePrefix="0" xfId="0"/>
    <xf numFmtId="0" fontId="16" fillId="14"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 Type="http://schemas.openxmlformats.org/officeDocument/2006/relationships/image" Target="/xl/media/image499.jpeg" Id="rId498"/><Relationship Type="http://schemas.openxmlformats.org/officeDocument/2006/relationships/image" Target="/xl/media/image500.jpeg" Id="rId499"/><Relationship Type="http://schemas.openxmlformats.org/officeDocument/2006/relationships/image" Target="/xl/media/image501.jpeg" Id="rId500"/><Relationship Type="http://schemas.openxmlformats.org/officeDocument/2006/relationships/image" Target="/xl/media/image502.jpeg" Id="rId501"/><Relationship Type="http://schemas.openxmlformats.org/officeDocument/2006/relationships/image" Target="/xl/media/image503.jpeg" Id="rId502"/><Relationship Type="http://schemas.openxmlformats.org/officeDocument/2006/relationships/image" Target="/xl/media/image504.jpeg" Id="rId503"/><Relationship Type="http://schemas.openxmlformats.org/officeDocument/2006/relationships/image" Target="/xl/media/image505.jpeg" Id="rId504"/><Relationship Type="http://schemas.openxmlformats.org/officeDocument/2006/relationships/image" Target="/xl/media/image506.jpeg" Id="rId505"/><Relationship Type="http://schemas.openxmlformats.org/officeDocument/2006/relationships/image" Target="/xl/media/image507.jpeg" Id="rId506"/><Relationship Type="http://schemas.openxmlformats.org/officeDocument/2006/relationships/image" Target="/xl/media/image508.jpeg" Id="rId507"/><Relationship Type="http://schemas.openxmlformats.org/officeDocument/2006/relationships/image" Target="/xl/media/image509.jpeg" Id="rId508"/><Relationship Type="http://schemas.openxmlformats.org/officeDocument/2006/relationships/image" Target="/xl/media/image510.jpeg" Id="rId509"/><Relationship Type="http://schemas.openxmlformats.org/officeDocument/2006/relationships/image" Target="/xl/media/image511.jpeg" Id="rId510"/><Relationship Type="http://schemas.openxmlformats.org/officeDocument/2006/relationships/image" Target="/xl/media/image512.jpeg" Id="rId511"/><Relationship Type="http://schemas.openxmlformats.org/officeDocument/2006/relationships/image" Target="/xl/media/image513.jpeg" Id="rId512"/><Relationship Type="http://schemas.openxmlformats.org/officeDocument/2006/relationships/image" Target="/xl/media/image514.jpeg" Id="rId513"/><Relationship Type="http://schemas.openxmlformats.org/officeDocument/2006/relationships/image" Target="/xl/media/image515.jpeg" Id="rId514"/><Relationship Type="http://schemas.openxmlformats.org/officeDocument/2006/relationships/image" Target="/xl/media/image516.jpeg" Id="rId515"/><Relationship Type="http://schemas.openxmlformats.org/officeDocument/2006/relationships/image" Target="/xl/media/image517.jpeg" Id="rId516"/><Relationship Type="http://schemas.openxmlformats.org/officeDocument/2006/relationships/image" Target="/xl/media/image518.jpeg" Id="rId517"/><Relationship Type="http://schemas.openxmlformats.org/officeDocument/2006/relationships/image" Target="/xl/media/image519.jpeg" Id="rId518"/><Relationship Type="http://schemas.openxmlformats.org/officeDocument/2006/relationships/image" Target="/xl/media/image520.jpeg" Id="rId519"/><Relationship Type="http://schemas.openxmlformats.org/officeDocument/2006/relationships/image" Target="/xl/media/image521.jpeg" Id="rId520"/><Relationship Type="http://schemas.openxmlformats.org/officeDocument/2006/relationships/image" Target="/xl/media/image522.jpeg" Id="rId521"/><Relationship Type="http://schemas.openxmlformats.org/officeDocument/2006/relationships/image" Target="/xl/media/image523.jpeg" Id="rId522"/><Relationship Type="http://schemas.openxmlformats.org/officeDocument/2006/relationships/image" Target="/xl/media/image524.jpeg" Id="rId523"/><Relationship Type="http://schemas.openxmlformats.org/officeDocument/2006/relationships/image" Target="/xl/media/image525.jpeg" Id="rId524"/><Relationship Type="http://schemas.openxmlformats.org/officeDocument/2006/relationships/image" Target="/xl/media/image526.jpeg" Id="rId525"/><Relationship Type="http://schemas.openxmlformats.org/officeDocument/2006/relationships/image" Target="/xl/media/image527.jpeg" Id="rId526"/><Relationship Type="http://schemas.openxmlformats.org/officeDocument/2006/relationships/image" Target="/xl/media/image528.jpeg" Id="rId527"/><Relationship Type="http://schemas.openxmlformats.org/officeDocument/2006/relationships/image" Target="/xl/media/image529.jpeg" Id="rId528"/><Relationship Type="http://schemas.openxmlformats.org/officeDocument/2006/relationships/image" Target="/xl/media/image530.jpeg" Id="rId529"/><Relationship Type="http://schemas.openxmlformats.org/officeDocument/2006/relationships/image" Target="/xl/media/image531.jpeg" Id="rId530"/><Relationship Type="http://schemas.openxmlformats.org/officeDocument/2006/relationships/image" Target="/xl/media/image532.jpeg" Id="rId531"/><Relationship Type="http://schemas.openxmlformats.org/officeDocument/2006/relationships/image" Target="/xl/media/image533.jpeg" Id="rId532"/><Relationship Type="http://schemas.openxmlformats.org/officeDocument/2006/relationships/image" Target="/xl/media/image534.jpeg" Id="rId533"/><Relationship Type="http://schemas.openxmlformats.org/officeDocument/2006/relationships/image" Target="/xl/media/image535.jpeg" Id="rId534"/><Relationship Type="http://schemas.openxmlformats.org/officeDocument/2006/relationships/image" Target="/xl/media/image536.jpeg" Id="rId535"/><Relationship Type="http://schemas.openxmlformats.org/officeDocument/2006/relationships/image" Target="/xl/media/image537.jpeg" Id="rId536"/><Relationship Type="http://schemas.openxmlformats.org/officeDocument/2006/relationships/image" Target="/xl/media/image538.jpeg" Id="rId537"/><Relationship Type="http://schemas.openxmlformats.org/officeDocument/2006/relationships/image" Target="/xl/media/image539.jpeg" Id="rId538"/><Relationship Type="http://schemas.openxmlformats.org/officeDocument/2006/relationships/image" Target="/xl/media/image540.jpeg" Id="rId539"/><Relationship Type="http://schemas.openxmlformats.org/officeDocument/2006/relationships/image" Target="/xl/media/image541.jpeg" Id="rId540"/><Relationship Type="http://schemas.openxmlformats.org/officeDocument/2006/relationships/image" Target="/xl/media/image542.jpeg" Id="rId541"/><Relationship Type="http://schemas.openxmlformats.org/officeDocument/2006/relationships/image" Target="/xl/media/image543.jpeg" Id="rId542"/><Relationship Type="http://schemas.openxmlformats.org/officeDocument/2006/relationships/image" Target="/xl/media/image544.jpeg" Id="rId543"/><Relationship Type="http://schemas.openxmlformats.org/officeDocument/2006/relationships/image" Target="/xl/media/image545.jpeg" Id="rId544"/><Relationship Type="http://schemas.openxmlformats.org/officeDocument/2006/relationships/image" Target="/xl/media/image546.jpeg" Id="rId545"/><Relationship Type="http://schemas.openxmlformats.org/officeDocument/2006/relationships/image" Target="/xl/media/image547.jpeg" Id="rId546"/><Relationship Type="http://schemas.openxmlformats.org/officeDocument/2006/relationships/image" Target="/xl/media/image548.jpeg" Id="rId547"/><Relationship Type="http://schemas.openxmlformats.org/officeDocument/2006/relationships/image" Target="/xl/media/image549.jpeg" Id="rId548"/><Relationship Type="http://schemas.openxmlformats.org/officeDocument/2006/relationships/image" Target="/xl/media/image550.jpeg" Id="rId549"/><Relationship Type="http://schemas.openxmlformats.org/officeDocument/2006/relationships/image" Target="/xl/media/image551.jpeg" Id="rId550"/><Relationship Type="http://schemas.openxmlformats.org/officeDocument/2006/relationships/image" Target="/xl/media/image552.jpeg" Id="rId551"/><Relationship Type="http://schemas.openxmlformats.org/officeDocument/2006/relationships/image" Target="/xl/media/image553.jpeg" Id="rId552"/><Relationship Type="http://schemas.openxmlformats.org/officeDocument/2006/relationships/image" Target="/xl/media/image554.jpeg" Id="rId553"/><Relationship Type="http://schemas.openxmlformats.org/officeDocument/2006/relationships/image" Target="/xl/media/image555.jpeg" Id="rId554"/><Relationship Type="http://schemas.openxmlformats.org/officeDocument/2006/relationships/image" Target="/xl/media/image556.jpeg" Id="rId555"/><Relationship Type="http://schemas.openxmlformats.org/officeDocument/2006/relationships/image" Target="/xl/media/image557.jpeg" Id="rId556"/><Relationship Type="http://schemas.openxmlformats.org/officeDocument/2006/relationships/image" Target="/xl/media/image558.jpeg" Id="rId557"/><Relationship Type="http://schemas.openxmlformats.org/officeDocument/2006/relationships/image" Target="/xl/media/image559.jpeg" Id="rId558"/><Relationship Type="http://schemas.openxmlformats.org/officeDocument/2006/relationships/image" Target="/xl/media/image560.jpeg" Id="rId559"/><Relationship Type="http://schemas.openxmlformats.org/officeDocument/2006/relationships/image" Target="/xl/media/image561.jpeg" Id="rId560"/><Relationship Type="http://schemas.openxmlformats.org/officeDocument/2006/relationships/image" Target="/xl/media/image562.jpeg" Id="rId561"/><Relationship Type="http://schemas.openxmlformats.org/officeDocument/2006/relationships/image" Target="/xl/media/image563.jpeg" Id="rId562"/><Relationship Type="http://schemas.openxmlformats.org/officeDocument/2006/relationships/image" Target="/xl/media/image564.jpeg" Id="rId563"/><Relationship Type="http://schemas.openxmlformats.org/officeDocument/2006/relationships/image" Target="/xl/media/image565.jpeg" Id="rId564"/><Relationship Type="http://schemas.openxmlformats.org/officeDocument/2006/relationships/image" Target="/xl/media/image566.jpeg" Id="rId565"/><Relationship Type="http://schemas.openxmlformats.org/officeDocument/2006/relationships/image" Target="/xl/media/image567.jpeg" Id="rId566"/><Relationship Type="http://schemas.openxmlformats.org/officeDocument/2006/relationships/image" Target="/xl/media/image568.jpeg" Id="rId567"/><Relationship Type="http://schemas.openxmlformats.org/officeDocument/2006/relationships/image" Target="/xl/media/image569.jpeg" Id="rId568"/><Relationship Type="http://schemas.openxmlformats.org/officeDocument/2006/relationships/image" Target="/xl/media/image570.jpeg" Id="rId569"/><Relationship Type="http://schemas.openxmlformats.org/officeDocument/2006/relationships/image" Target="/xl/media/image571.jpeg" Id="rId570"/><Relationship Type="http://schemas.openxmlformats.org/officeDocument/2006/relationships/image" Target="/xl/media/image572.jpeg" Id="rId571"/><Relationship Type="http://schemas.openxmlformats.org/officeDocument/2006/relationships/image" Target="/xl/media/image573.jpeg" Id="rId572"/><Relationship Type="http://schemas.openxmlformats.org/officeDocument/2006/relationships/image" Target="/xl/media/image574.jpeg" Id="rId573"/><Relationship Type="http://schemas.openxmlformats.org/officeDocument/2006/relationships/image" Target="/xl/media/image575.jpeg" Id="rId574"/><Relationship Type="http://schemas.openxmlformats.org/officeDocument/2006/relationships/image" Target="/xl/media/image576.jpeg" Id="rId575"/><Relationship Type="http://schemas.openxmlformats.org/officeDocument/2006/relationships/image" Target="/xl/media/image577.jpeg" Id="rId576"/><Relationship Type="http://schemas.openxmlformats.org/officeDocument/2006/relationships/image" Target="/xl/media/image578.jpeg" Id="rId577"/><Relationship Type="http://schemas.openxmlformats.org/officeDocument/2006/relationships/image" Target="/xl/media/image579.jpeg" Id="rId578"/><Relationship Type="http://schemas.openxmlformats.org/officeDocument/2006/relationships/image" Target="/xl/media/image580.jpeg" Id="rId579"/><Relationship Type="http://schemas.openxmlformats.org/officeDocument/2006/relationships/image" Target="/xl/media/image581.jpeg" Id="rId580"/><Relationship Type="http://schemas.openxmlformats.org/officeDocument/2006/relationships/image" Target="/xl/media/image582.jpeg" Id="rId581"/><Relationship Type="http://schemas.openxmlformats.org/officeDocument/2006/relationships/image" Target="/xl/media/image583.jpeg" Id="rId582"/><Relationship Type="http://schemas.openxmlformats.org/officeDocument/2006/relationships/image" Target="/xl/media/image584.jpeg" Id="rId583"/><Relationship Type="http://schemas.openxmlformats.org/officeDocument/2006/relationships/image" Target="/xl/media/image585.jpeg" Id="rId584"/><Relationship Type="http://schemas.openxmlformats.org/officeDocument/2006/relationships/image" Target="/xl/media/image586.jpeg" Id="rId585"/><Relationship Type="http://schemas.openxmlformats.org/officeDocument/2006/relationships/image" Target="/xl/media/image587.jpeg" Id="rId586"/><Relationship Type="http://schemas.openxmlformats.org/officeDocument/2006/relationships/image" Target="/xl/media/image588.jpeg" Id="rId587"/><Relationship Type="http://schemas.openxmlformats.org/officeDocument/2006/relationships/image" Target="/xl/media/image589.jpeg" Id="rId588"/><Relationship Type="http://schemas.openxmlformats.org/officeDocument/2006/relationships/image" Target="/xl/media/image590.jpeg" Id="rId589"/><Relationship Type="http://schemas.openxmlformats.org/officeDocument/2006/relationships/image" Target="/xl/media/image591.jpeg" Id="rId590"/><Relationship Type="http://schemas.openxmlformats.org/officeDocument/2006/relationships/image" Target="/xl/media/image592.jpeg" Id="rId591"/><Relationship Type="http://schemas.openxmlformats.org/officeDocument/2006/relationships/image" Target="/xl/media/image593.jpeg" Id="rId592"/><Relationship Type="http://schemas.openxmlformats.org/officeDocument/2006/relationships/image" Target="/xl/media/image594.jpeg" Id="rId593"/><Relationship Type="http://schemas.openxmlformats.org/officeDocument/2006/relationships/image" Target="/xl/media/image595.jpeg" Id="rId594"/><Relationship Type="http://schemas.openxmlformats.org/officeDocument/2006/relationships/image" Target="/xl/media/image596.jpeg" Id="rId595"/><Relationship Type="http://schemas.openxmlformats.org/officeDocument/2006/relationships/image" Target="/xl/media/image597.jpeg" Id="rId596"/><Relationship Type="http://schemas.openxmlformats.org/officeDocument/2006/relationships/image" Target="/xl/media/image598.jpeg" Id="rId597"/><Relationship Type="http://schemas.openxmlformats.org/officeDocument/2006/relationships/image" Target="/xl/media/image599.jpeg" Id="rId598"/><Relationship Type="http://schemas.openxmlformats.org/officeDocument/2006/relationships/image" Target="/xl/media/image600.jpeg" Id="rId599"/><Relationship Type="http://schemas.openxmlformats.org/officeDocument/2006/relationships/image" Target="/xl/media/image601.jpeg" Id="rId600"/><Relationship Type="http://schemas.openxmlformats.org/officeDocument/2006/relationships/image" Target="/xl/media/image602.jpeg" Id="rId601"/><Relationship Type="http://schemas.openxmlformats.org/officeDocument/2006/relationships/image" Target="/xl/media/image603.jpeg" Id="rId602"/><Relationship Type="http://schemas.openxmlformats.org/officeDocument/2006/relationships/image" Target="/xl/media/image604.jpeg" Id="rId603"/><Relationship Type="http://schemas.openxmlformats.org/officeDocument/2006/relationships/image" Target="/xl/media/image605.jpeg" Id="rId604"/><Relationship Type="http://schemas.openxmlformats.org/officeDocument/2006/relationships/image" Target="/xl/media/image606.jpeg" Id="rId605"/><Relationship Type="http://schemas.openxmlformats.org/officeDocument/2006/relationships/image" Target="/xl/media/image607.jpeg" Id="rId606"/><Relationship Type="http://schemas.openxmlformats.org/officeDocument/2006/relationships/image" Target="/xl/media/image608.jpeg" Id="rId607"/><Relationship Type="http://schemas.openxmlformats.org/officeDocument/2006/relationships/image" Target="/xl/media/image609.jpeg" Id="rId608"/><Relationship Type="http://schemas.openxmlformats.org/officeDocument/2006/relationships/image" Target="/xl/media/image610.jpeg" Id="rId609"/><Relationship Type="http://schemas.openxmlformats.org/officeDocument/2006/relationships/image" Target="/xl/media/image611.jpeg" Id="rId610"/><Relationship Type="http://schemas.openxmlformats.org/officeDocument/2006/relationships/image" Target="/xl/media/image612.jpeg" Id="rId611"/><Relationship Type="http://schemas.openxmlformats.org/officeDocument/2006/relationships/image" Target="/xl/media/image613.jpeg" Id="rId612"/><Relationship Type="http://schemas.openxmlformats.org/officeDocument/2006/relationships/image" Target="/xl/media/image614.jpeg" Id="rId613"/><Relationship Type="http://schemas.openxmlformats.org/officeDocument/2006/relationships/image" Target="/xl/media/image615.jpeg" Id="rId614"/><Relationship Type="http://schemas.openxmlformats.org/officeDocument/2006/relationships/image" Target="/xl/media/image616.jpeg" Id="rId615"/><Relationship Type="http://schemas.openxmlformats.org/officeDocument/2006/relationships/image" Target="/xl/media/image617.jpeg" Id="rId616"/><Relationship Type="http://schemas.openxmlformats.org/officeDocument/2006/relationships/image" Target="/xl/media/image618.jpeg" Id="rId617"/><Relationship Type="http://schemas.openxmlformats.org/officeDocument/2006/relationships/image" Target="/xl/media/image619.jpeg" Id="rId618"/><Relationship Type="http://schemas.openxmlformats.org/officeDocument/2006/relationships/image" Target="/xl/media/image620.jpeg" Id="rId619"/><Relationship Type="http://schemas.openxmlformats.org/officeDocument/2006/relationships/image" Target="/xl/media/image621.jpeg" Id="rId620"/><Relationship Type="http://schemas.openxmlformats.org/officeDocument/2006/relationships/image" Target="/xl/media/image622.jpeg" Id="rId621"/><Relationship Type="http://schemas.openxmlformats.org/officeDocument/2006/relationships/image" Target="/xl/media/image623.jpeg" Id="rId622"/><Relationship Type="http://schemas.openxmlformats.org/officeDocument/2006/relationships/image" Target="/xl/media/image624.jpeg" Id="rId623"/><Relationship Type="http://schemas.openxmlformats.org/officeDocument/2006/relationships/image" Target="/xl/media/image625.jpeg" Id="rId624"/><Relationship Type="http://schemas.openxmlformats.org/officeDocument/2006/relationships/image" Target="/xl/media/image626.jpeg" Id="rId625"/><Relationship Type="http://schemas.openxmlformats.org/officeDocument/2006/relationships/image" Target="/xl/media/image627.jpeg" Id="rId626"/><Relationship Type="http://schemas.openxmlformats.org/officeDocument/2006/relationships/image" Target="/xl/media/image628.jpeg" Id="rId627"/><Relationship Type="http://schemas.openxmlformats.org/officeDocument/2006/relationships/image" Target="/xl/media/image629.jpeg" Id="rId628"/><Relationship Type="http://schemas.openxmlformats.org/officeDocument/2006/relationships/image" Target="/xl/media/image630.jpeg" Id="rId629"/><Relationship Type="http://schemas.openxmlformats.org/officeDocument/2006/relationships/image" Target="/xl/media/image631.jpeg" Id="rId630"/><Relationship Type="http://schemas.openxmlformats.org/officeDocument/2006/relationships/image" Target="/xl/media/image632.jpeg" Id="rId631"/><Relationship Type="http://schemas.openxmlformats.org/officeDocument/2006/relationships/image" Target="/xl/media/image633.jpeg" Id="rId632"/><Relationship Type="http://schemas.openxmlformats.org/officeDocument/2006/relationships/image" Target="/xl/media/image634.jpeg" Id="rId633"/><Relationship Type="http://schemas.openxmlformats.org/officeDocument/2006/relationships/image" Target="/xl/media/image635.jpeg" Id="rId634"/><Relationship Type="http://schemas.openxmlformats.org/officeDocument/2006/relationships/image" Target="/xl/media/image636.jpeg" Id="rId635"/><Relationship Type="http://schemas.openxmlformats.org/officeDocument/2006/relationships/image" Target="/xl/media/image637.jpeg" Id="rId636"/><Relationship Type="http://schemas.openxmlformats.org/officeDocument/2006/relationships/image" Target="/xl/media/image638.jpeg" Id="rId637"/><Relationship Type="http://schemas.openxmlformats.org/officeDocument/2006/relationships/image" Target="/xl/media/image639.jpeg" Id="rId638"/><Relationship Type="http://schemas.openxmlformats.org/officeDocument/2006/relationships/image" Target="/xl/media/image640.jpeg" Id="rId639"/><Relationship Type="http://schemas.openxmlformats.org/officeDocument/2006/relationships/image" Target="/xl/media/image641.jpeg" Id="rId640"/><Relationship Type="http://schemas.openxmlformats.org/officeDocument/2006/relationships/image" Target="/xl/media/image642.jpeg" Id="rId641"/><Relationship Type="http://schemas.openxmlformats.org/officeDocument/2006/relationships/image" Target="/xl/media/image643.jpeg" Id="rId642"/><Relationship Type="http://schemas.openxmlformats.org/officeDocument/2006/relationships/image" Target="/xl/media/image644.jpeg" Id="rId643"/><Relationship Type="http://schemas.openxmlformats.org/officeDocument/2006/relationships/image" Target="/xl/media/image645.jpeg" Id="rId644"/><Relationship Type="http://schemas.openxmlformats.org/officeDocument/2006/relationships/image" Target="/xl/media/image646.jpeg" Id="rId645"/><Relationship Type="http://schemas.openxmlformats.org/officeDocument/2006/relationships/image" Target="/xl/media/image647.jpeg" Id="rId646"/><Relationship Type="http://schemas.openxmlformats.org/officeDocument/2006/relationships/image" Target="/xl/media/image648.jpeg" Id="rId647"/><Relationship Type="http://schemas.openxmlformats.org/officeDocument/2006/relationships/image" Target="/xl/media/image649.jpeg" Id="rId648"/><Relationship Type="http://schemas.openxmlformats.org/officeDocument/2006/relationships/image" Target="/xl/media/image650.jpeg" Id="rId649"/><Relationship Type="http://schemas.openxmlformats.org/officeDocument/2006/relationships/image" Target="/xl/media/image651.jpeg" Id="rId650"/><Relationship Type="http://schemas.openxmlformats.org/officeDocument/2006/relationships/image" Target="/xl/media/image652.jpeg" Id="rId651"/><Relationship Type="http://schemas.openxmlformats.org/officeDocument/2006/relationships/image" Target="/xl/media/image653.jpeg" Id="rId652"/><Relationship Type="http://schemas.openxmlformats.org/officeDocument/2006/relationships/image" Target="/xl/media/image654.jpeg" Id="rId653"/><Relationship Type="http://schemas.openxmlformats.org/officeDocument/2006/relationships/image" Target="/xl/media/image655.jpeg" Id="rId654"/><Relationship Type="http://schemas.openxmlformats.org/officeDocument/2006/relationships/image" Target="/xl/media/image656.jpeg" Id="rId655"/><Relationship Type="http://schemas.openxmlformats.org/officeDocument/2006/relationships/image" Target="/xl/media/image657.jpeg" Id="rId656"/><Relationship Type="http://schemas.openxmlformats.org/officeDocument/2006/relationships/image" Target="/xl/media/image658.jpeg" Id="rId657"/><Relationship Type="http://schemas.openxmlformats.org/officeDocument/2006/relationships/image" Target="/xl/media/image659.jpeg" Id="rId658"/><Relationship Type="http://schemas.openxmlformats.org/officeDocument/2006/relationships/image" Target="/xl/media/image660.jpeg" Id="rId659"/><Relationship Type="http://schemas.openxmlformats.org/officeDocument/2006/relationships/image" Target="/xl/media/image661.jpeg" Id="rId660"/><Relationship Type="http://schemas.openxmlformats.org/officeDocument/2006/relationships/image" Target="/xl/media/image662.jpeg" Id="rId661"/><Relationship Type="http://schemas.openxmlformats.org/officeDocument/2006/relationships/image" Target="/xl/media/image663.jpeg" Id="rId662"/><Relationship Type="http://schemas.openxmlformats.org/officeDocument/2006/relationships/image" Target="/xl/media/image664.jpeg" Id="rId663"/><Relationship Type="http://schemas.openxmlformats.org/officeDocument/2006/relationships/image" Target="/xl/media/image665.jpeg" Id="rId664"/><Relationship Type="http://schemas.openxmlformats.org/officeDocument/2006/relationships/image" Target="/xl/media/image666.jpeg" Id="rId665"/><Relationship Type="http://schemas.openxmlformats.org/officeDocument/2006/relationships/image" Target="/xl/media/image667.jpeg" Id="rId666"/><Relationship Type="http://schemas.openxmlformats.org/officeDocument/2006/relationships/image" Target="/xl/media/image668.jpeg" Id="rId667"/><Relationship Type="http://schemas.openxmlformats.org/officeDocument/2006/relationships/image" Target="/xl/media/image669.jpeg" Id="rId668"/><Relationship Type="http://schemas.openxmlformats.org/officeDocument/2006/relationships/image" Target="/xl/media/image670.jpeg" Id="rId669"/><Relationship Type="http://schemas.openxmlformats.org/officeDocument/2006/relationships/image" Target="/xl/media/image671.jpeg" Id="rId670"/><Relationship Type="http://schemas.openxmlformats.org/officeDocument/2006/relationships/image" Target="/xl/media/image672.jpeg" Id="rId671"/><Relationship Type="http://schemas.openxmlformats.org/officeDocument/2006/relationships/image" Target="/xl/media/image673.jpeg" Id="rId672"/></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twoCellAnchor editAs="twoCell">
    <from>
      <col>0</col>
      <colOff>85725</colOff>
      <row>499</row>
      <rowOff>85725</rowOff>
    </from>
    <to>
      <col>1</col>
      <colOff>-85725</colOff>
      <row>500</row>
      <rowOff>-85725</rowOff>
    </to>
    <pic>
      <nvPicPr>
        <cNvPr id="498" name="Image 498" descr="Picture"/>
        <cNvPicPr/>
      </nvPicPr>
      <blipFill>
        <a:blip xmlns:a="http://schemas.openxmlformats.org/drawingml/2006/main" xmlns:r="http://schemas.openxmlformats.org/officeDocument/2006/relationships" cstate="print" r:embed="rId498"/>
        <a:stretch xmlns:a="http://schemas.openxmlformats.org/drawingml/2006/main">
          <a:fillRect/>
        </a:stretch>
      </blipFill>
      <spPr>
        <a:prstGeom xmlns:a="http://schemas.openxmlformats.org/drawingml/2006/main" prst="rect"/>
      </spPr>
    </pic>
    <clientData/>
  </twoCellAnchor>
  <twoCellAnchor editAs="twoCell">
    <from>
      <col>0</col>
      <colOff>85725</colOff>
      <row>500</row>
      <rowOff>85725</rowOff>
    </from>
    <to>
      <col>1</col>
      <colOff>-85725</colOff>
      <row>501</row>
      <rowOff>-85725</rowOff>
    </to>
    <pic>
      <nvPicPr>
        <cNvPr id="499" name="Image 499" descr="Picture"/>
        <cNvPicPr/>
      </nvPicPr>
      <blipFill>
        <a:blip xmlns:a="http://schemas.openxmlformats.org/drawingml/2006/main" xmlns:r="http://schemas.openxmlformats.org/officeDocument/2006/relationships" cstate="print" r:embed="rId499"/>
        <a:stretch xmlns:a="http://schemas.openxmlformats.org/drawingml/2006/main">
          <a:fillRect/>
        </a:stretch>
      </blipFill>
      <spPr>
        <a:prstGeom xmlns:a="http://schemas.openxmlformats.org/drawingml/2006/main" prst="rect"/>
      </spPr>
    </pic>
    <clientData/>
  </twoCellAnchor>
  <twoCellAnchor editAs="twoCell">
    <from>
      <col>0</col>
      <colOff>85725</colOff>
      <row>501</row>
      <rowOff>85725</rowOff>
    </from>
    <to>
      <col>1</col>
      <colOff>-85725</colOff>
      <row>502</row>
      <rowOff>-85725</rowOff>
    </to>
    <pic>
      <nvPicPr>
        <cNvPr id="500" name="Image 500" descr="Picture"/>
        <cNvPicPr/>
      </nvPicPr>
      <blipFill>
        <a:blip xmlns:a="http://schemas.openxmlformats.org/drawingml/2006/main" xmlns:r="http://schemas.openxmlformats.org/officeDocument/2006/relationships" cstate="print" r:embed="rId500"/>
        <a:stretch xmlns:a="http://schemas.openxmlformats.org/drawingml/2006/main">
          <a:fillRect/>
        </a:stretch>
      </blipFill>
      <spPr>
        <a:prstGeom xmlns:a="http://schemas.openxmlformats.org/drawingml/2006/main" prst="rect"/>
      </spPr>
    </pic>
    <clientData/>
  </twoCellAnchor>
  <twoCellAnchor editAs="twoCell">
    <from>
      <col>0</col>
      <colOff>85725</colOff>
      <row>502</row>
      <rowOff>85725</rowOff>
    </from>
    <to>
      <col>1</col>
      <colOff>-85725</colOff>
      <row>503</row>
      <rowOff>-85725</rowOff>
    </to>
    <pic>
      <nvPicPr>
        <cNvPr id="501" name="Image 501" descr="Picture"/>
        <cNvPicPr/>
      </nvPicPr>
      <blipFill>
        <a:blip xmlns:a="http://schemas.openxmlformats.org/drawingml/2006/main" xmlns:r="http://schemas.openxmlformats.org/officeDocument/2006/relationships" cstate="print" r:embed="rId501"/>
        <a:stretch xmlns:a="http://schemas.openxmlformats.org/drawingml/2006/main">
          <a:fillRect/>
        </a:stretch>
      </blipFill>
      <spPr>
        <a:prstGeom xmlns:a="http://schemas.openxmlformats.org/drawingml/2006/main" prst="rect"/>
      </spPr>
    </pic>
    <clientData/>
  </twoCellAnchor>
  <twoCellAnchor editAs="twoCell">
    <from>
      <col>0</col>
      <colOff>85725</colOff>
      <row>503</row>
      <rowOff>85725</rowOff>
    </from>
    <to>
      <col>1</col>
      <colOff>-85725</colOff>
      <row>504</row>
      <rowOff>-85725</rowOff>
    </to>
    <pic>
      <nvPicPr>
        <cNvPr id="502" name="Image 502" descr="Picture"/>
        <cNvPicPr/>
      </nvPicPr>
      <blipFill>
        <a:blip xmlns:a="http://schemas.openxmlformats.org/drawingml/2006/main" xmlns:r="http://schemas.openxmlformats.org/officeDocument/2006/relationships" cstate="print" r:embed="rId502"/>
        <a:stretch xmlns:a="http://schemas.openxmlformats.org/drawingml/2006/main">
          <a:fillRect/>
        </a:stretch>
      </blipFill>
      <spPr>
        <a:prstGeom xmlns:a="http://schemas.openxmlformats.org/drawingml/2006/main" prst="rect"/>
      </spPr>
    </pic>
    <clientData/>
  </twoCellAnchor>
  <twoCellAnchor editAs="twoCell">
    <from>
      <col>0</col>
      <colOff>85725</colOff>
      <row>504</row>
      <rowOff>85725</rowOff>
    </from>
    <to>
      <col>1</col>
      <colOff>-85725</colOff>
      <row>505</row>
      <rowOff>-85725</rowOff>
    </to>
    <pic>
      <nvPicPr>
        <cNvPr id="503" name="Image 503" descr="Picture"/>
        <cNvPicPr/>
      </nvPicPr>
      <blipFill>
        <a:blip xmlns:a="http://schemas.openxmlformats.org/drawingml/2006/main" xmlns:r="http://schemas.openxmlformats.org/officeDocument/2006/relationships" cstate="print" r:embed="rId503"/>
        <a:stretch xmlns:a="http://schemas.openxmlformats.org/drawingml/2006/main">
          <a:fillRect/>
        </a:stretch>
      </blipFill>
      <spPr>
        <a:prstGeom xmlns:a="http://schemas.openxmlformats.org/drawingml/2006/main" prst="rect"/>
      </spPr>
    </pic>
    <clientData/>
  </twoCellAnchor>
  <twoCellAnchor editAs="twoCell">
    <from>
      <col>0</col>
      <colOff>85725</colOff>
      <row>505</row>
      <rowOff>85725</rowOff>
    </from>
    <to>
      <col>1</col>
      <colOff>-85725</colOff>
      <row>506</row>
      <rowOff>-85725</rowOff>
    </to>
    <pic>
      <nvPicPr>
        <cNvPr id="504" name="Image 504" descr="Picture"/>
        <cNvPicPr/>
      </nvPicPr>
      <blipFill>
        <a:blip xmlns:a="http://schemas.openxmlformats.org/drawingml/2006/main" xmlns:r="http://schemas.openxmlformats.org/officeDocument/2006/relationships" cstate="print" r:embed="rId504"/>
        <a:stretch xmlns:a="http://schemas.openxmlformats.org/drawingml/2006/main">
          <a:fillRect/>
        </a:stretch>
      </blipFill>
      <spPr>
        <a:prstGeom xmlns:a="http://schemas.openxmlformats.org/drawingml/2006/main" prst="rect"/>
      </spPr>
    </pic>
    <clientData/>
  </twoCellAnchor>
  <twoCellAnchor editAs="twoCell">
    <from>
      <col>0</col>
      <colOff>85725</colOff>
      <row>506</row>
      <rowOff>85725</rowOff>
    </from>
    <to>
      <col>1</col>
      <colOff>-85725</colOff>
      <row>507</row>
      <rowOff>-85725</rowOff>
    </to>
    <pic>
      <nvPicPr>
        <cNvPr id="505" name="Image 505" descr="Picture"/>
        <cNvPicPr/>
      </nvPicPr>
      <blipFill>
        <a:blip xmlns:a="http://schemas.openxmlformats.org/drawingml/2006/main" xmlns:r="http://schemas.openxmlformats.org/officeDocument/2006/relationships" cstate="print" r:embed="rId505"/>
        <a:stretch xmlns:a="http://schemas.openxmlformats.org/drawingml/2006/main">
          <a:fillRect/>
        </a:stretch>
      </blipFill>
      <spPr>
        <a:prstGeom xmlns:a="http://schemas.openxmlformats.org/drawingml/2006/main" prst="rect"/>
      </spPr>
    </pic>
    <clientData/>
  </twoCellAnchor>
  <twoCellAnchor editAs="twoCell">
    <from>
      <col>0</col>
      <colOff>85725</colOff>
      <row>507</row>
      <rowOff>85725</rowOff>
    </from>
    <to>
      <col>1</col>
      <colOff>-85725</colOff>
      <row>508</row>
      <rowOff>-85725</rowOff>
    </to>
    <pic>
      <nvPicPr>
        <cNvPr id="506" name="Image 506" descr="Picture"/>
        <cNvPicPr/>
      </nvPicPr>
      <blipFill>
        <a:blip xmlns:a="http://schemas.openxmlformats.org/drawingml/2006/main" xmlns:r="http://schemas.openxmlformats.org/officeDocument/2006/relationships" cstate="print" r:embed="rId506"/>
        <a:stretch xmlns:a="http://schemas.openxmlformats.org/drawingml/2006/main">
          <a:fillRect/>
        </a:stretch>
      </blipFill>
      <spPr>
        <a:prstGeom xmlns:a="http://schemas.openxmlformats.org/drawingml/2006/main" prst="rect"/>
      </spPr>
    </pic>
    <clientData/>
  </twoCellAnchor>
  <twoCellAnchor editAs="twoCell">
    <from>
      <col>0</col>
      <colOff>85725</colOff>
      <row>508</row>
      <rowOff>85725</rowOff>
    </from>
    <to>
      <col>1</col>
      <colOff>-85725</colOff>
      <row>509</row>
      <rowOff>-85725</rowOff>
    </to>
    <pic>
      <nvPicPr>
        <cNvPr id="507" name="Image 507" descr="Picture"/>
        <cNvPicPr/>
      </nvPicPr>
      <blipFill>
        <a:blip xmlns:a="http://schemas.openxmlformats.org/drawingml/2006/main" xmlns:r="http://schemas.openxmlformats.org/officeDocument/2006/relationships" cstate="print" r:embed="rId507"/>
        <a:stretch xmlns:a="http://schemas.openxmlformats.org/drawingml/2006/main">
          <a:fillRect/>
        </a:stretch>
      </blipFill>
      <spPr>
        <a:prstGeom xmlns:a="http://schemas.openxmlformats.org/drawingml/2006/main" prst="rect"/>
      </spPr>
    </pic>
    <clientData/>
  </twoCellAnchor>
  <twoCellAnchor editAs="twoCell">
    <from>
      <col>0</col>
      <colOff>85725</colOff>
      <row>509</row>
      <rowOff>85725</rowOff>
    </from>
    <to>
      <col>1</col>
      <colOff>-85725</colOff>
      <row>510</row>
      <rowOff>-85725</rowOff>
    </to>
    <pic>
      <nvPicPr>
        <cNvPr id="508" name="Image 508" descr="Picture"/>
        <cNvPicPr/>
      </nvPicPr>
      <blipFill>
        <a:blip xmlns:a="http://schemas.openxmlformats.org/drawingml/2006/main" xmlns:r="http://schemas.openxmlformats.org/officeDocument/2006/relationships" cstate="print" r:embed="rId508"/>
        <a:stretch xmlns:a="http://schemas.openxmlformats.org/drawingml/2006/main">
          <a:fillRect/>
        </a:stretch>
      </blipFill>
      <spPr>
        <a:prstGeom xmlns:a="http://schemas.openxmlformats.org/drawingml/2006/main" prst="rect"/>
      </spPr>
    </pic>
    <clientData/>
  </twoCellAnchor>
  <twoCellAnchor editAs="twoCell">
    <from>
      <col>0</col>
      <colOff>85725</colOff>
      <row>510</row>
      <rowOff>85725</rowOff>
    </from>
    <to>
      <col>1</col>
      <colOff>-85725</colOff>
      <row>511</row>
      <rowOff>-85725</rowOff>
    </to>
    <pic>
      <nvPicPr>
        <cNvPr id="509" name="Image 509" descr="Picture"/>
        <cNvPicPr/>
      </nvPicPr>
      <blipFill>
        <a:blip xmlns:a="http://schemas.openxmlformats.org/drawingml/2006/main" xmlns:r="http://schemas.openxmlformats.org/officeDocument/2006/relationships" cstate="print" r:embed="rId509"/>
        <a:stretch xmlns:a="http://schemas.openxmlformats.org/drawingml/2006/main">
          <a:fillRect/>
        </a:stretch>
      </blipFill>
      <spPr>
        <a:prstGeom xmlns:a="http://schemas.openxmlformats.org/drawingml/2006/main" prst="rect"/>
      </spPr>
    </pic>
    <clientData/>
  </twoCellAnchor>
  <twoCellAnchor editAs="twoCell">
    <from>
      <col>0</col>
      <colOff>85725</colOff>
      <row>511</row>
      <rowOff>85725</rowOff>
    </from>
    <to>
      <col>1</col>
      <colOff>-85725</colOff>
      <row>512</row>
      <rowOff>-85725</rowOff>
    </to>
    <pic>
      <nvPicPr>
        <cNvPr id="510" name="Image 510" descr="Picture"/>
        <cNvPicPr/>
      </nvPicPr>
      <blipFill>
        <a:blip xmlns:a="http://schemas.openxmlformats.org/drawingml/2006/main" xmlns:r="http://schemas.openxmlformats.org/officeDocument/2006/relationships" cstate="print" r:embed="rId510"/>
        <a:stretch xmlns:a="http://schemas.openxmlformats.org/drawingml/2006/main">
          <a:fillRect/>
        </a:stretch>
      </blipFill>
      <spPr>
        <a:prstGeom xmlns:a="http://schemas.openxmlformats.org/drawingml/2006/main" prst="rect"/>
      </spPr>
    </pic>
    <clientData/>
  </twoCellAnchor>
  <twoCellAnchor editAs="twoCell">
    <from>
      <col>0</col>
      <colOff>85725</colOff>
      <row>512</row>
      <rowOff>85725</rowOff>
    </from>
    <to>
      <col>1</col>
      <colOff>-85725</colOff>
      <row>513</row>
      <rowOff>-85725</rowOff>
    </to>
    <pic>
      <nvPicPr>
        <cNvPr id="511" name="Image 511" descr="Picture"/>
        <cNvPicPr/>
      </nvPicPr>
      <blipFill>
        <a:blip xmlns:a="http://schemas.openxmlformats.org/drawingml/2006/main" xmlns:r="http://schemas.openxmlformats.org/officeDocument/2006/relationships" cstate="print" r:embed="rId511"/>
        <a:stretch xmlns:a="http://schemas.openxmlformats.org/drawingml/2006/main">
          <a:fillRect/>
        </a:stretch>
      </blipFill>
      <spPr>
        <a:prstGeom xmlns:a="http://schemas.openxmlformats.org/drawingml/2006/main" prst="rect"/>
      </spPr>
    </pic>
    <clientData/>
  </twoCellAnchor>
  <twoCellAnchor editAs="twoCell">
    <from>
      <col>0</col>
      <colOff>85725</colOff>
      <row>513</row>
      <rowOff>85725</rowOff>
    </from>
    <to>
      <col>1</col>
      <colOff>-85725</colOff>
      <row>514</row>
      <rowOff>-85725</rowOff>
    </to>
    <pic>
      <nvPicPr>
        <cNvPr id="512" name="Image 512" descr="Picture"/>
        <cNvPicPr/>
      </nvPicPr>
      <blipFill>
        <a:blip xmlns:a="http://schemas.openxmlformats.org/drawingml/2006/main" xmlns:r="http://schemas.openxmlformats.org/officeDocument/2006/relationships" cstate="print" r:embed="rId512"/>
        <a:stretch xmlns:a="http://schemas.openxmlformats.org/drawingml/2006/main">
          <a:fillRect/>
        </a:stretch>
      </blipFill>
      <spPr>
        <a:prstGeom xmlns:a="http://schemas.openxmlformats.org/drawingml/2006/main" prst="rect"/>
      </spPr>
    </pic>
    <clientData/>
  </twoCellAnchor>
  <twoCellAnchor editAs="twoCell">
    <from>
      <col>0</col>
      <colOff>85725</colOff>
      <row>514</row>
      <rowOff>85725</rowOff>
    </from>
    <to>
      <col>1</col>
      <colOff>-85725</colOff>
      <row>515</row>
      <rowOff>-85725</rowOff>
    </to>
    <pic>
      <nvPicPr>
        <cNvPr id="513" name="Image 513" descr="Picture"/>
        <cNvPicPr/>
      </nvPicPr>
      <blipFill>
        <a:blip xmlns:a="http://schemas.openxmlformats.org/drawingml/2006/main" xmlns:r="http://schemas.openxmlformats.org/officeDocument/2006/relationships" cstate="print" r:embed="rId513"/>
        <a:stretch xmlns:a="http://schemas.openxmlformats.org/drawingml/2006/main">
          <a:fillRect/>
        </a:stretch>
      </blipFill>
      <spPr>
        <a:prstGeom xmlns:a="http://schemas.openxmlformats.org/drawingml/2006/main" prst="rect"/>
      </spPr>
    </pic>
    <clientData/>
  </twoCellAnchor>
  <twoCellAnchor editAs="twoCell">
    <from>
      <col>0</col>
      <colOff>85725</colOff>
      <row>515</row>
      <rowOff>85725</rowOff>
    </from>
    <to>
      <col>1</col>
      <colOff>-85725</colOff>
      <row>516</row>
      <rowOff>-85725</rowOff>
    </to>
    <pic>
      <nvPicPr>
        <cNvPr id="514" name="Image 514" descr="Picture"/>
        <cNvPicPr/>
      </nvPicPr>
      <blipFill>
        <a:blip xmlns:a="http://schemas.openxmlformats.org/drawingml/2006/main" xmlns:r="http://schemas.openxmlformats.org/officeDocument/2006/relationships" cstate="print" r:embed="rId514"/>
        <a:stretch xmlns:a="http://schemas.openxmlformats.org/drawingml/2006/main">
          <a:fillRect/>
        </a:stretch>
      </blipFill>
      <spPr>
        <a:prstGeom xmlns:a="http://schemas.openxmlformats.org/drawingml/2006/main" prst="rect"/>
      </spPr>
    </pic>
    <clientData/>
  </twoCellAnchor>
  <twoCellAnchor editAs="twoCell">
    <from>
      <col>0</col>
      <colOff>85725</colOff>
      <row>516</row>
      <rowOff>85725</rowOff>
    </from>
    <to>
      <col>1</col>
      <colOff>-85725</colOff>
      <row>517</row>
      <rowOff>-85725</rowOff>
    </to>
    <pic>
      <nvPicPr>
        <cNvPr id="515" name="Image 515" descr="Picture"/>
        <cNvPicPr/>
      </nvPicPr>
      <blipFill>
        <a:blip xmlns:a="http://schemas.openxmlformats.org/drawingml/2006/main" xmlns:r="http://schemas.openxmlformats.org/officeDocument/2006/relationships" cstate="print" r:embed="rId515"/>
        <a:stretch xmlns:a="http://schemas.openxmlformats.org/drawingml/2006/main">
          <a:fillRect/>
        </a:stretch>
      </blipFill>
      <spPr>
        <a:prstGeom xmlns:a="http://schemas.openxmlformats.org/drawingml/2006/main" prst="rect"/>
      </spPr>
    </pic>
    <clientData/>
  </twoCellAnchor>
  <twoCellAnchor editAs="twoCell">
    <from>
      <col>0</col>
      <colOff>85725</colOff>
      <row>517</row>
      <rowOff>85725</rowOff>
    </from>
    <to>
      <col>1</col>
      <colOff>-85725</colOff>
      <row>518</row>
      <rowOff>-85725</rowOff>
    </to>
    <pic>
      <nvPicPr>
        <cNvPr id="516" name="Image 516" descr="Picture"/>
        <cNvPicPr/>
      </nvPicPr>
      <blipFill>
        <a:blip xmlns:a="http://schemas.openxmlformats.org/drawingml/2006/main" xmlns:r="http://schemas.openxmlformats.org/officeDocument/2006/relationships" cstate="print" r:embed="rId516"/>
        <a:stretch xmlns:a="http://schemas.openxmlformats.org/drawingml/2006/main">
          <a:fillRect/>
        </a:stretch>
      </blipFill>
      <spPr>
        <a:prstGeom xmlns:a="http://schemas.openxmlformats.org/drawingml/2006/main" prst="rect"/>
      </spPr>
    </pic>
    <clientData/>
  </twoCellAnchor>
  <twoCellAnchor editAs="twoCell">
    <from>
      <col>0</col>
      <colOff>85725</colOff>
      <row>518</row>
      <rowOff>85725</rowOff>
    </from>
    <to>
      <col>1</col>
      <colOff>-85725</colOff>
      <row>519</row>
      <rowOff>-85725</rowOff>
    </to>
    <pic>
      <nvPicPr>
        <cNvPr id="517" name="Image 517" descr="Picture"/>
        <cNvPicPr/>
      </nvPicPr>
      <blipFill>
        <a:blip xmlns:a="http://schemas.openxmlformats.org/drawingml/2006/main" xmlns:r="http://schemas.openxmlformats.org/officeDocument/2006/relationships" cstate="print" r:embed="rId517"/>
        <a:stretch xmlns:a="http://schemas.openxmlformats.org/drawingml/2006/main">
          <a:fillRect/>
        </a:stretch>
      </blipFill>
      <spPr>
        <a:prstGeom xmlns:a="http://schemas.openxmlformats.org/drawingml/2006/main" prst="rect"/>
      </spPr>
    </pic>
    <clientData/>
  </twoCellAnchor>
  <twoCellAnchor editAs="twoCell">
    <from>
      <col>0</col>
      <colOff>85725</colOff>
      <row>519</row>
      <rowOff>85725</rowOff>
    </from>
    <to>
      <col>1</col>
      <colOff>-85725</colOff>
      <row>520</row>
      <rowOff>-85725</rowOff>
    </to>
    <pic>
      <nvPicPr>
        <cNvPr id="518" name="Image 518" descr="Picture"/>
        <cNvPicPr/>
      </nvPicPr>
      <blipFill>
        <a:blip xmlns:a="http://schemas.openxmlformats.org/drawingml/2006/main" xmlns:r="http://schemas.openxmlformats.org/officeDocument/2006/relationships" cstate="print" r:embed="rId518"/>
        <a:stretch xmlns:a="http://schemas.openxmlformats.org/drawingml/2006/main">
          <a:fillRect/>
        </a:stretch>
      </blipFill>
      <spPr>
        <a:prstGeom xmlns:a="http://schemas.openxmlformats.org/drawingml/2006/main" prst="rect"/>
      </spPr>
    </pic>
    <clientData/>
  </twoCellAnchor>
  <twoCellAnchor editAs="twoCell">
    <from>
      <col>0</col>
      <colOff>85725</colOff>
      <row>520</row>
      <rowOff>85725</rowOff>
    </from>
    <to>
      <col>1</col>
      <colOff>-85725</colOff>
      <row>521</row>
      <rowOff>-85725</rowOff>
    </to>
    <pic>
      <nvPicPr>
        <cNvPr id="519" name="Image 519" descr="Picture"/>
        <cNvPicPr/>
      </nvPicPr>
      <blipFill>
        <a:blip xmlns:a="http://schemas.openxmlformats.org/drawingml/2006/main" xmlns:r="http://schemas.openxmlformats.org/officeDocument/2006/relationships" cstate="print" r:embed="rId519"/>
        <a:stretch xmlns:a="http://schemas.openxmlformats.org/drawingml/2006/main">
          <a:fillRect/>
        </a:stretch>
      </blipFill>
      <spPr>
        <a:prstGeom xmlns:a="http://schemas.openxmlformats.org/drawingml/2006/main" prst="rect"/>
      </spPr>
    </pic>
    <clientData/>
  </twoCellAnchor>
  <twoCellAnchor editAs="twoCell">
    <from>
      <col>0</col>
      <colOff>85725</colOff>
      <row>521</row>
      <rowOff>85725</rowOff>
    </from>
    <to>
      <col>1</col>
      <colOff>-85725</colOff>
      <row>522</row>
      <rowOff>-85725</rowOff>
    </to>
    <pic>
      <nvPicPr>
        <cNvPr id="520" name="Image 520" descr="Picture"/>
        <cNvPicPr/>
      </nvPicPr>
      <blipFill>
        <a:blip xmlns:a="http://schemas.openxmlformats.org/drawingml/2006/main" xmlns:r="http://schemas.openxmlformats.org/officeDocument/2006/relationships" cstate="print" r:embed="rId520"/>
        <a:stretch xmlns:a="http://schemas.openxmlformats.org/drawingml/2006/main">
          <a:fillRect/>
        </a:stretch>
      </blipFill>
      <spPr>
        <a:prstGeom xmlns:a="http://schemas.openxmlformats.org/drawingml/2006/main" prst="rect"/>
      </spPr>
    </pic>
    <clientData/>
  </twoCellAnchor>
  <twoCellAnchor editAs="twoCell">
    <from>
      <col>0</col>
      <colOff>85725</colOff>
      <row>522</row>
      <rowOff>85725</rowOff>
    </from>
    <to>
      <col>1</col>
      <colOff>-85725</colOff>
      <row>523</row>
      <rowOff>-85725</rowOff>
    </to>
    <pic>
      <nvPicPr>
        <cNvPr id="521" name="Image 521" descr="Picture"/>
        <cNvPicPr/>
      </nvPicPr>
      <blipFill>
        <a:blip xmlns:a="http://schemas.openxmlformats.org/drawingml/2006/main" xmlns:r="http://schemas.openxmlformats.org/officeDocument/2006/relationships" cstate="print" r:embed="rId521"/>
        <a:stretch xmlns:a="http://schemas.openxmlformats.org/drawingml/2006/main">
          <a:fillRect/>
        </a:stretch>
      </blipFill>
      <spPr>
        <a:prstGeom xmlns:a="http://schemas.openxmlformats.org/drawingml/2006/main" prst="rect"/>
      </spPr>
    </pic>
    <clientData/>
  </twoCellAnchor>
  <twoCellAnchor editAs="twoCell">
    <from>
      <col>0</col>
      <colOff>85725</colOff>
      <row>523</row>
      <rowOff>85725</rowOff>
    </from>
    <to>
      <col>1</col>
      <colOff>-85725</colOff>
      <row>524</row>
      <rowOff>-85725</rowOff>
    </to>
    <pic>
      <nvPicPr>
        <cNvPr id="522" name="Image 522" descr="Picture"/>
        <cNvPicPr/>
      </nvPicPr>
      <blipFill>
        <a:blip xmlns:a="http://schemas.openxmlformats.org/drawingml/2006/main" xmlns:r="http://schemas.openxmlformats.org/officeDocument/2006/relationships" cstate="print" r:embed="rId522"/>
        <a:stretch xmlns:a="http://schemas.openxmlformats.org/drawingml/2006/main">
          <a:fillRect/>
        </a:stretch>
      </blipFill>
      <spPr>
        <a:prstGeom xmlns:a="http://schemas.openxmlformats.org/drawingml/2006/main" prst="rect"/>
      </spPr>
    </pic>
    <clientData/>
  </twoCellAnchor>
  <twoCellAnchor editAs="twoCell">
    <from>
      <col>0</col>
      <colOff>85725</colOff>
      <row>524</row>
      <rowOff>85725</rowOff>
    </from>
    <to>
      <col>1</col>
      <colOff>-85725</colOff>
      <row>525</row>
      <rowOff>-85725</rowOff>
    </to>
    <pic>
      <nvPicPr>
        <cNvPr id="523" name="Image 523" descr="Picture"/>
        <cNvPicPr/>
      </nvPicPr>
      <blipFill>
        <a:blip xmlns:a="http://schemas.openxmlformats.org/drawingml/2006/main" xmlns:r="http://schemas.openxmlformats.org/officeDocument/2006/relationships" cstate="print" r:embed="rId523"/>
        <a:stretch xmlns:a="http://schemas.openxmlformats.org/drawingml/2006/main">
          <a:fillRect/>
        </a:stretch>
      </blipFill>
      <spPr>
        <a:prstGeom xmlns:a="http://schemas.openxmlformats.org/drawingml/2006/main" prst="rect"/>
      </spPr>
    </pic>
    <clientData/>
  </twoCellAnchor>
  <twoCellAnchor editAs="twoCell">
    <from>
      <col>0</col>
      <colOff>85725</colOff>
      <row>525</row>
      <rowOff>85725</rowOff>
    </from>
    <to>
      <col>1</col>
      <colOff>-85725</colOff>
      <row>526</row>
      <rowOff>-85725</rowOff>
    </to>
    <pic>
      <nvPicPr>
        <cNvPr id="524" name="Image 524" descr="Picture"/>
        <cNvPicPr/>
      </nvPicPr>
      <blipFill>
        <a:blip xmlns:a="http://schemas.openxmlformats.org/drawingml/2006/main" xmlns:r="http://schemas.openxmlformats.org/officeDocument/2006/relationships" cstate="print" r:embed="rId524"/>
        <a:stretch xmlns:a="http://schemas.openxmlformats.org/drawingml/2006/main">
          <a:fillRect/>
        </a:stretch>
      </blipFill>
      <spPr>
        <a:prstGeom xmlns:a="http://schemas.openxmlformats.org/drawingml/2006/main" prst="rect"/>
      </spPr>
    </pic>
    <clientData/>
  </twoCellAnchor>
  <twoCellAnchor editAs="twoCell">
    <from>
      <col>0</col>
      <colOff>85725</colOff>
      <row>526</row>
      <rowOff>85725</rowOff>
    </from>
    <to>
      <col>1</col>
      <colOff>-85725</colOff>
      <row>527</row>
      <rowOff>-85725</rowOff>
    </to>
    <pic>
      <nvPicPr>
        <cNvPr id="525" name="Image 525" descr="Picture"/>
        <cNvPicPr/>
      </nvPicPr>
      <blipFill>
        <a:blip xmlns:a="http://schemas.openxmlformats.org/drawingml/2006/main" xmlns:r="http://schemas.openxmlformats.org/officeDocument/2006/relationships" cstate="print" r:embed="rId525"/>
        <a:stretch xmlns:a="http://schemas.openxmlformats.org/drawingml/2006/main">
          <a:fillRect/>
        </a:stretch>
      </blipFill>
      <spPr>
        <a:prstGeom xmlns:a="http://schemas.openxmlformats.org/drawingml/2006/main" prst="rect"/>
      </spPr>
    </pic>
    <clientData/>
  </twoCellAnchor>
  <twoCellAnchor editAs="twoCell">
    <from>
      <col>0</col>
      <colOff>85725</colOff>
      <row>527</row>
      <rowOff>85725</rowOff>
    </from>
    <to>
      <col>1</col>
      <colOff>-85725</colOff>
      <row>528</row>
      <rowOff>-85725</rowOff>
    </to>
    <pic>
      <nvPicPr>
        <cNvPr id="526" name="Image 526" descr="Picture"/>
        <cNvPicPr/>
      </nvPicPr>
      <blipFill>
        <a:blip xmlns:a="http://schemas.openxmlformats.org/drawingml/2006/main" xmlns:r="http://schemas.openxmlformats.org/officeDocument/2006/relationships" cstate="print" r:embed="rId526"/>
        <a:stretch xmlns:a="http://schemas.openxmlformats.org/drawingml/2006/main">
          <a:fillRect/>
        </a:stretch>
      </blipFill>
      <spPr>
        <a:prstGeom xmlns:a="http://schemas.openxmlformats.org/drawingml/2006/main" prst="rect"/>
      </spPr>
    </pic>
    <clientData/>
  </twoCellAnchor>
  <twoCellAnchor editAs="twoCell">
    <from>
      <col>0</col>
      <colOff>85725</colOff>
      <row>528</row>
      <rowOff>85725</rowOff>
    </from>
    <to>
      <col>1</col>
      <colOff>-85725</colOff>
      <row>529</row>
      <rowOff>-85725</rowOff>
    </to>
    <pic>
      <nvPicPr>
        <cNvPr id="527" name="Image 527" descr="Picture"/>
        <cNvPicPr/>
      </nvPicPr>
      <blipFill>
        <a:blip xmlns:a="http://schemas.openxmlformats.org/drawingml/2006/main" xmlns:r="http://schemas.openxmlformats.org/officeDocument/2006/relationships" cstate="print" r:embed="rId527"/>
        <a:stretch xmlns:a="http://schemas.openxmlformats.org/drawingml/2006/main">
          <a:fillRect/>
        </a:stretch>
      </blipFill>
      <spPr>
        <a:prstGeom xmlns:a="http://schemas.openxmlformats.org/drawingml/2006/main" prst="rect"/>
      </spPr>
    </pic>
    <clientData/>
  </twoCellAnchor>
  <twoCellAnchor editAs="twoCell">
    <from>
      <col>0</col>
      <colOff>85725</colOff>
      <row>529</row>
      <rowOff>85725</rowOff>
    </from>
    <to>
      <col>1</col>
      <colOff>-85725</colOff>
      <row>530</row>
      <rowOff>-85725</rowOff>
    </to>
    <pic>
      <nvPicPr>
        <cNvPr id="528" name="Image 528" descr="Picture"/>
        <cNvPicPr/>
      </nvPicPr>
      <blipFill>
        <a:blip xmlns:a="http://schemas.openxmlformats.org/drawingml/2006/main" xmlns:r="http://schemas.openxmlformats.org/officeDocument/2006/relationships" cstate="print" r:embed="rId528"/>
        <a:stretch xmlns:a="http://schemas.openxmlformats.org/drawingml/2006/main">
          <a:fillRect/>
        </a:stretch>
      </blipFill>
      <spPr>
        <a:prstGeom xmlns:a="http://schemas.openxmlformats.org/drawingml/2006/main" prst="rect"/>
      </spPr>
    </pic>
    <clientData/>
  </twoCellAnchor>
  <twoCellAnchor editAs="twoCell">
    <from>
      <col>0</col>
      <colOff>85725</colOff>
      <row>530</row>
      <rowOff>85725</rowOff>
    </from>
    <to>
      <col>1</col>
      <colOff>-85725</colOff>
      <row>531</row>
      <rowOff>-85725</rowOff>
    </to>
    <pic>
      <nvPicPr>
        <cNvPr id="529" name="Image 529" descr="Picture"/>
        <cNvPicPr/>
      </nvPicPr>
      <blipFill>
        <a:blip xmlns:a="http://schemas.openxmlformats.org/drawingml/2006/main" xmlns:r="http://schemas.openxmlformats.org/officeDocument/2006/relationships" cstate="print" r:embed="rId529"/>
        <a:stretch xmlns:a="http://schemas.openxmlformats.org/drawingml/2006/main">
          <a:fillRect/>
        </a:stretch>
      </blipFill>
      <spPr>
        <a:prstGeom xmlns:a="http://schemas.openxmlformats.org/drawingml/2006/main" prst="rect"/>
      </spPr>
    </pic>
    <clientData/>
  </twoCellAnchor>
  <twoCellAnchor editAs="twoCell">
    <from>
      <col>0</col>
      <colOff>85725</colOff>
      <row>531</row>
      <rowOff>85725</rowOff>
    </from>
    <to>
      <col>1</col>
      <colOff>-85725</colOff>
      <row>532</row>
      <rowOff>-85725</rowOff>
    </to>
    <pic>
      <nvPicPr>
        <cNvPr id="530" name="Image 530" descr="Picture"/>
        <cNvPicPr/>
      </nvPicPr>
      <blipFill>
        <a:blip xmlns:a="http://schemas.openxmlformats.org/drawingml/2006/main" xmlns:r="http://schemas.openxmlformats.org/officeDocument/2006/relationships" cstate="print" r:embed="rId530"/>
        <a:stretch xmlns:a="http://schemas.openxmlformats.org/drawingml/2006/main">
          <a:fillRect/>
        </a:stretch>
      </blipFill>
      <spPr>
        <a:prstGeom xmlns:a="http://schemas.openxmlformats.org/drawingml/2006/main" prst="rect"/>
      </spPr>
    </pic>
    <clientData/>
  </twoCellAnchor>
  <twoCellAnchor editAs="twoCell">
    <from>
      <col>0</col>
      <colOff>85725</colOff>
      <row>532</row>
      <rowOff>85725</rowOff>
    </from>
    <to>
      <col>1</col>
      <colOff>-85725</colOff>
      <row>533</row>
      <rowOff>-85725</rowOff>
    </to>
    <pic>
      <nvPicPr>
        <cNvPr id="531" name="Image 531" descr="Picture"/>
        <cNvPicPr/>
      </nvPicPr>
      <blipFill>
        <a:blip xmlns:a="http://schemas.openxmlformats.org/drawingml/2006/main" xmlns:r="http://schemas.openxmlformats.org/officeDocument/2006/relationships" cstate="print" r:embed="rId531"/>
        <a:stretch xmlns:a="http://schemas.openxmlformats.org/drawingml/2006/main">
          <a:fillRect/>
        </a:stretch>
      </blipFill>
      <spPr>
        <a:prstGeom xmlns:a="http://schemas.openxmlformats.org/drawingml/2006/main" prst="rect"/>
      </spPr>
    </pic>
    <clientData/>
  </twoCellAnchor>
  <twoCellAnchor editAs="twoCell">
    <from>
      <col>0</col>
      <colOff>85725</colOff>
      <row>533</row>
      <rowOff>85725</rowOff>
    </from>
    <to>
      <col>1</col>
      <colOff>-85725</colOff>
      <row>534</row>
      <rowOff>-85725</rowOff>
    </to>
    <pic>
      <nvPicPr>
        <cNvPr id="532" name="Image 532" descr="Picture"/>
        <cNvPicPr/>
      </nvPicPr>
      <blipFill>
        <a:blip xmlns:a="http://schemas.openxmlformats.org/drawingml/2006/main" xmlns:r="http://schemas.openxmlformats.org/officeDocument/2006/relationships" cstate="print" r:embed="rId532"/>
        <a:stretch xmlns:a="http://schemas.openxmlformats.org/drawingml/2006/main">
          <a:fillRect/>
        </a:stretch>
      </blipFill>
      <spPr>
        <a:prstGeom xmlns:a="http://schemas.openxmlformats.org/drawingml/2006/main" prst="rect"/>
      </spPr>
    </pic>
    <clientData/>
  </twoCellAnchor>
  <twoCellAnchor editAs="twoCell">
    <from>
      <col>0</col>
      <colOff>85725</colOff>
      <row>534</row>
      <rowOff>85725</rowOff>
    </from>
    <to>
      <col>1</col>
      <colOff>-85725</colOff>
      <row>535</row>
      <rowOff>-85725</rowOff>
    </to>
    <pic>
      <nvPicPr>
        <cNvPr id="533" name="Image 533" descr="Picture"/>
        <cNvPicPr/>
      </nvPicPr>
      <blipFill>
        <a:blip xmlns:a="http://schemas.openxmlformats.org/drawingml/2006/main" xmlns:r="http://schemas.openxmlformats.org/officeDocument/2006/relationships" cstate="print" r:embed="rId533"/>
        <a:stretch xmlns:a="http://schemas.openxmlformats.org/drawingml/2006/main">
          <a:fillRect/>
        </a:stretch>
      </blipFill>
      <spPr>
        <a:prstGeom xmlns:a="http://schemas.openxmlformats.org/drawingml/2006/main" prst="rect"/>
      </spPr>
    </pic>
    <clientData/>
  </twoCellAnchor>
  <twoCellAnchor editAs="twoCell">
    <from>
      <col>0</col>
      <colOff>85725</colOff>
      <row>535</row>
      <rowOff>85725</rowOff>
    </from>
    <to>
      <col>1</col>
      <colOff>-85725</colOff>
      <row>536</row>
      <rowOff>-85725</rowOff>
    </to>
    <pic>
      <nvPicPr>
        <cNvPr id="534" name="Image 534" descr="Picture"/>
        <cNvPicPr/>
      </nvPicPr>
      <blipFill>
        <a:blip xmlns:a="http://schemas.openxmlformats.org/drawingml/2006/main" xmlns:r="http://schemas.openxmlformats.org/officeDocument/2006/relationships" cstate="print" r:embed="rId534"/>
        <a:stretch xmlns:a="http://schemas.openxmlformats.org/drawingml/2006/main">
          <a:fillRect/>
        </a:stretch>
      </blipFill>
      <spPr>
        <a:prstGeom xmlns:a="http://schemas.openxmlformats.org/drawingml/2006/main" prst="rect"/>
      </spPr>
    </pic>
    <clientData/>
  </twoCellAnchor>
  <twoCellAnchor editAs="twoCell">
    <from>
      <col>0</col>
      <colOff>85725</colOff>
      <row>536</row>
      <rowOff>85725</rowOff>
    </from>
    <to>
      <col>1</col>
      <colOff>-85725</colOff>
      <row>537</row>
      <rowOff>-85725</rowOff>
    </to>
    <pic>
      <nvPicPr>
        <cNvPr id="535" name="Image 535" descr="Picture"/>
        <cNvPicPr/>
      </nvPicPr>
      <blipFill>
        <a:blip xmlns:a="http://schemas.openxmlformats.org/drawingml/2006/main" xmlns:r="http://schemas.openxmlformats.org/officeDocument/2006/relationships" cstate="print" r:embed="rId535"/>
        <a:stretch xmlns:a="http://schemas.openxmlformats.org/drawingml/2006/main">
          <a:fillRect/>
        </a:stretch>
      </blipFill>
      <spPr>
        <a:prstGeom xmlns:a="http://schemas.openxmlformats.org/drawingml/2006/main" prst="rect"/>
      </spPr>
    </pic>
    <clientData/>
  </twoCellAnchor>
  <twoCellAnchor editAs="twoCell">
    <from>
      <col>0</col>
      <colOff>85725</colOff>
      <row>537</row>
      <rowOff>85725</rowOff>
    </from>
    <to>
      <col>1</col>
      <colOff>-85725</colOff>
      <row>538</row>
      <rowOff>-85725</rowOff>
    </to>
    <pic>
      <nvPicPr>
        <cNvPr id="536" name="Image 536" descr="Picture"/>
        <cNvPicPr/>
      </nvPicPr>
      <blipFill>
        <a:blip xmlns:a="http://schemas.openxmlformats.org/drawingml/2006/main" xmlns:r="http://schemas.openxmlformats.org/officeDocument/2006/relationships" cstate="print" r:embed="rId536"/>
        <a:stretch xmlns:a="http://schemas.openxmlformats.org/drawingml/2006/main">
          <a:fillRect/>
        </a:stretch>
      </blipFill>
      <spPr>
        <a:prstGeom xmlns:a="http://schemas.openxmlformats.org/drawingml/2006/main" prst="rect"/>
      </spPr>
    </pic>
    <clientData/>
  </twoCellAnchor>
  <twoCellAnchor editAs="twoCell">
    <from>
      <col>0</col>
      <colOff>85725</colOff>
      <row>538</row>
      <rowOff>85725</rowOff>
    </from>
    <to>
      <col>1</col>
      <colOff>-85725</colOff>
      <row>539</row>
      <rowOff>-85725</rowOff>
    </to>
    <pic>
      <nvPicPr>
        <cNvPr id="537" name="Image 537" descr="Picture"/>
        <cNvPicPr/>
      </nvPicPr>
      <blipFill>
        <a:blip xmlns:a="http://schemas.openxmlformats.org/drawingml/2006/main" xmlns:r="http://schemas.openxmlformats.org/officeDocument/2006/relationships" cstate="print" r:embed="rId537"/>
        <a:stretch xmlns:a="http://schemas.openxmlformats.org/drawingml/2006/main">
          <a:fillRect/>
        </a:stretch>
      </blipFill>
      <spPr>
        <a:prstGeom xmlns:a="http://schemas.openxmlformats.org/drawingml/2006/main" prst="rect"/>
      </spPr>
    </pic>
    <clientData/>
  </twoCellAnchor>
  <twoCellAnchor editAs="twoCell">
    <from>
      <col>0</col>
      <colOff>85725</colOff>
      <row>539</row>
      <rowOff>85725</rowOff>
    </from>
    <to>
      <col>1</col>
      <colOff>-85725</colOff>
      <row>540</row>
      <rowOff>-85725</rowOff>
    </to>
    <pic>
      <nvPicPr>
        <cNvPr id="538" name="Image 538" descr="Picture"/>
        <cNvPicPr/>
      </nvPicPr>
      <blipFill>
        <a:blip xmlns:a="http://schemas.openxmlformats.org/drawingml/2006/main" xmlns:r="http://schemas.openxmlformats.org/officeDocument/2006/relationships" cstate="print" r:embed="rId538"/>
        <a:stretch xmlns:a="http://schemas.openxmlformats.org/drawingml/2006/main">
          <a:fillRect/>
        </a:stretch>
      </blipFill>
      <spPr>
        <a:prstGeom xmlns:a="http://schemas.openxmlformats.org/drawingml/2006/main" prst="rect"/>
      </spPr>
    </pic>
    <clientData/>
  </twoCellAnchor>
  <twoCellAnchor editAs="twoCell">
    <from>
      <col>0</col>
      <colOff>85725</colOff>
      <row>540</row>
      <rowOff>85725</rowOff>
    </from>
    <to>
      <col>1</col>
      <colOff>-85725</colOff>
      <row>541</row>
      <rowOff>-85725</rowOff>
    </to>
    <pic>
      <nvPicPr>
        <cNvPr id="539" name="Image 539" descr="Picture"/>
        <cNvPicPr/>
      </nvPicPr>
      <blipFill>
        <a:blip xmlns:a="http://schemas.openxmlformats.org/drawingml/2006/main" xmlns:r="http://schemas.openxmlformats.org/officeDocument/2006/relationships" cstate="print" r:embed="rId539"/>
        <a:stretch xmlns:a="http://schemas.openxmlformats.org/drawingml/2006/main">
          <a:fillRect/>
        </a:stretch>
      </blipFill>
      <spPr>
        <a:prstGeom xmlns:a="http://schemas.openxmlformats.org/drawingml/2006/main" prst="rect"/>
      </spPr>
    </pic>
    <clientData/>
  </twoCellAnchor>
  <twoCellAnchor editAs="twoCell">
    <from>
      <col>0</col>
      <colOff>85725</colOff>
      <row>541</row>
      <rowOff>85725</rowOff>
    </from>
    <to>
      <col>1</col>
      <colOff>-85725</colOff>
      <row>542</row>
      <rowOff>-85725</rowOff>
    </to>
    <pic>
      <nvPicPr>
        <cNvPr id="540" name="Image 540" descr="Picture"/>
        <cNvPicPr/>
      </nvPicPr>
      <blipFill>
        <a:blip xmlns:a="http://schemas.openxmlformats.org/drawingml/2006/main" xmlns:r="http://schemas.openxmlformats.org/officeDocument/2006/relationships" cstate="print" r:embed="rId540"/>
        <a:stretch xmlns:a="http://schemas.openxmlformats.org/drawingml/2006/main">
          <a:fillRect/>
        </a:stretch>
      </blipFill>
      <spPr>
        <a:prstGeom xmlns:a="http://schemas.openxmlformats.org/drawingml/2006/main" prst="rect"/>
      </spPr>
    </pic>
    <clientData/>
  </twoCellAnchor>
  <twoCellAnchor editAs="twoCell">
    <from>
      <col>0</col>
      <colOff>85725</colOff>
      <row>542</row>
      <rowOff>85725</rowOff>
    </from>
    <to>
      <col>1</col>
      <colOff>-85725</colOff>
      <row>543</row>
      <rowOff>-85725</rowOff>
    </to>
    <pic>
      <nvPicPr>
        <cNvPr id="541" name="Image 541" descr="Picture"/>
        <cNvPicPr/>
      </nvPicPr>
      <blipFill>
        <a:blip xmlns:a="http://schemas.openxmlformats.org/drawingml/2006/main" xmlns:r="http://schemas.openxmlformats.org/officeDocument/2006/relationships" cstate="print" r:embed="rId541"/>
        <a:stretch xmlns:a="http://schemas.openxmlformats.org/drawingml/2006/main">
          <a:fillRect/>
        </a:stretch>
      </blipFill>
      <spPr>
        <a:prstGeom xmlns:a="http://schemas.openxmlformats.org/drawingml/2006/main" prst="rect"/>
      </spPr>
    </pic>
    <clientData/>
  </twoCellAnchor>
  <twoCellAnchor editAs="twoCell">
    <from>
      <col>0</col>
      <colOff>85725</colOff>
      <row>543</row>
      <rowOff>85725</rowOff>
    </from>
    <to>
      <col>1</col>
      <colOff>-85725</colOff>
      <row>544</row>
      <rowOff>-85725</rowOff>
    </to>
    <pic>
      <nvPicPr>
        <cNvPr id="542" name="Image 542" descr="Picture"/>
        <cNvPicPr/>
      </nvPicPr>
      <blipFill>
        <a:blip xmlns:a="http://schemas.openxmlformats.org/drawingml/2006/main" xmlns:r="http://schemas.openxmlformats.org/officeDocument/2006/relationships" cstate="print" r:embed="rId542"/>
        <a:stretch xmlns:a="http://schemas.openxmlformats.org/drawingml/2006/main">
          <a:fillRect/>
        </a:stretch>
      </blipFill>
      <spPr>
        <a:prstGeom xmlns:a="http://schemas.openxmlformats.org/drawingml/2006/main" prst="rect"/>
      </spPr>
    </pic>
    <clientData/>
  </twoCellAnchor>
  <twoCellAnchor editAs="twoCell">
    <from>
      <col>0</col>
      <colOff>85725</colOff>
      <row>544</row>
      <rowOff>85725</rowOff>
    </from>
    <to>
      <col>1</col>
      <colOff>-85725</colOff>
      <row>545</row>
      <rowOff>-85725</rowOff>
    </to>
    <pic>
      <nvPicPr>
        <cNvPr id="543" name="Image 543" descr="Picture"/>
        <cNvPicPr/>
      </nvPicPr>
      <blipFill>
        <a:blip xmlns:a="http://schemas.openxmlformats.org/drawingml/2006/main" xmlns:r="http://schemas.openxmlformats.org/officeDocument/2006/relationships" cstate="print" r:embed="rId543"/>
        <a:stretch xmlns:a="http://schemas.openxmlformats.org/drawingml/2006/main">
          <a:fillRect/>
        </a:stretch>
      </blipFill>
      <spPr>
        <a:prstGeom xmlns:a="http://schemas.openxmlformats.org/drawingml/2006/main" prst="rect"/>
      </spPr>
    </pic>
    <clientData/>
  </twoCellAnchor>
  <twoCellAnchor editAs="twoCell">
    <from>
      <col>0</col>
      <colOff>85725</colOff>
      <row>545</row>
      <rowOff>85725</rowOff>
    </from>
    <to>
      <col>1</col>
      <colOff>-85725</colOff>
      <row>546</row>
      <rowOff>-85725</rowOff>
    </to>
    <pic>
      <nvPicPr>
        <cNvPr id="544" name="Image 544" descr="Picture"/>
        <cNvPicPr/>
      </nvPicPr>
      <blipFill>
        <a:blip xmlns:a="http://schemas.openxmlformats.org/drawingml/2006/main" xmlns:r="http://schemas.openxmlformats.org/officeDocument/2006/relationships" cstate="print" r:embed="rId544"/>
        <a:stretch xmlns:a="http://schemas.openxmlformats.org/drawingml/2006/main">
          <a:fillRect/>
        </a:stretch>
      </blipFill>
      <spPr>
        <a:prstGeom xmlns:a="http://schemas.openxmlformats.org/drawingml/2006/main" prst="rect"/>
      </spPr>
    </pic>
    <clientData/>
  </twoCellAnchor>
  <twoCellAnchor editAs="twoCell">
    <from>
      <col>0</col>
      <colOff>85725</colOff>
      <row>546</row>
      <rowOff>85725</rowOff>
    </from>
    <to>
      <col>1</col>
      <colOff>-85725</colOff>
      <row>547</row>
      <rowOff>-85725</rowOff>
    </to>
    <pic>
      <nvPicPr>
        <cNvPr id="545" name="Image 545" descr="Picture"/>
        <cNvPicPr/>
      </nvPicPr>
      <blipFill>
        <a:blip xmlns:a="http://schemas.openxmlformats.org/drawingml/2006/main" xmlns:r="http://schemas.openxmlformats.org/officeDocument/2006/relationships" cstate="print" r:embed="rId545"/>
        <a:stretch xmlns:a="http://schemas.openxmlformats.org/drawingml/2006/main">
          <a:fillRect/>
        </a:stretch>
      </blipFill>
      <spPr>
        <a:prstGeom xmlns:a="http://schemas.openxmlformats.org/drawingml/2006/main" prst="rect"/>
      </spPr>
    </pic>
    <clientData/>
  </twoCellAnchor>
  <twoCellAnchor editAs="twoCell">
    <from>
      <col>0</col>
      <colOff>85725</colOff>
      <row>547</row>
      <rowOff>85725</rowOff>
    </from>
    <to>
      <col>1</col>
      <colOff>-85725</colOff>
      <row>548</row>
      <rowOff>-85725</rowOff>
    </to>
    <pic>
      <nvPicPr>
        <cNvPr id="546" name="Image 546" descr="Picture"/>
        <cNvPicPr/>
      </nvPicPr>
      <blipFill>
        <a:blip xmlns:a="http://schemas.openxmlformats.org/drawingml/2006/main" xmlns:r="http://schemas.openxmlformats.org/officeDocument/2006/relationships" cstate="print" r:embed="rId546"/>
        <a:stretch xmlns:a="http://schemas.openxmlformats.org/drawingml/2006/main">
          <a:fillRect/>
        </a:stretch>
      </blipFill>
      <spPr>
        <a:prstGeom xmlns:a="http://schemas.openxmlformats.org/drawingml/2006/main" prst="rect"/>
      </spPr>
    </pic>
    <clientData/>
  </twoCellAnchor>
  <twoCellAnchor editAs="twoCell">
    <from>
      <col>0</col>
      <colOff>85725</colOff>
      <row>548</row>
      <rowOff>85725</rowOff>
    </from>
    <to>
      <col>1</col>
      <colOff>-85725</colOff>
      <row>549</row>
      <rowOff>-85725</rowOff>
    </to>
    <pic>
      <nvPicPr>
        <cNvPr id="547" name="Image 547" descr="Picture"/>
        <cNvPicPr/>
      </nvPicPr>
      <blipFill>
        <a:blip xmlns:a="http://schemas.openxmlformats.org/drawingml/2006/main" xmlns:r="http://schemas.openxmlformats.org/officeDocument/2006/relationships" cstate="print" r:embed="rId547"/>
        <a:stretch xmlns:a="http://schemas.openxmlformats.org/drawingml/2006/main">
          <a:fillRect/>
        </a:stretch>
      </blipFill>
      <spPr>
        <a:prstGeom xmlns:a="http://schemas.openxmlformats.org/drawingml/2006/main" prst="rect"/>
      </spPr>
    </pic>
    <clientData/>
  </twoCellAnchor>
  <twoCellAnchor editAs="twoCell">
    <from>
      <col>0</col>
      <colOff>85725</colOff>
      <row>551</row>
      <rowOff>85725</rowOff>
    </from>
    <to>
      <col>1</col>
      <colOff>-85725</colOff>
      <row>552</row>
      <rowOff>-85725</rowOff>
    </to>
    <pic>
      <nvPicPr>
        <cNvPr id="548" name="Image 548" descr="Picture"/>
        <cNvPicPr/>
      </nvPicPr>
      <blipFill>
        <a:blip xmlns:a="http://schemas.openxmlformats.org/drawingml/2006/main" xmlns:r="http://schemas.openxmlformats.org/officeDocument/2006/relationships" cstate="print" r:embed="rId548"/>
        <a:stretch xmlns:a="http://schemas.openxmlformats.org/drawingml/2006/main">
          <a:fillRect/>
        </a:stretch>
      </blipFill>
      <spPr>
        <a:prstGeom xmlns:a="http://schemas.openxmlformats.org/drawingml/2006/main" prst="rect"/>
      </spPr>
    </pic>
    <clientData/>
  </twoCellAnchor>
  <twoCellAnchor editAs="twoCell">
    <from>
      <col>0</col>
      <colOff>85725</colOff>
      <row>552</row>
      <rowOff>85725</rowOff>
    </from>
    <to>
      <col>1</col>
      <colOff>-85725</colOff>
      <row>553</row>
      <rowOff>-85725</rowOff>
    </to>
    <pic>
      <nvPicPr>
        <cNvPr id="549" name="Image 549" descr="Picture"/>
        <cNvPicPr/>
      </nvPicPr>
      <blipFill>
        <a:blip xmlns:a="http://schemas.openxmlformats.org/drawingml/2006/main" xmlns:r="http://schemas.openxmlformats.org/officeDocument/2006/relationships" cstate="print" r:embed="rId549"/>
        <a:stretch xmlns:a="http://schemas.openxmlformats.org/drawingml/2006/main">
          <a:fillRect/>
        </a:stretch>
      </blipFill>
      <spPr>
        <a:prstGeom xmlns:a="http://schemas.openxmlformats.org/drawingml/2006/main" prst="rect"/>
      </spPr>
    </pic>
    <clientData/>
  </twoCellAnchor>
  <twoCellAnchor editAs="twoCell">
    <from>
      <col>0</col>
      <colOff>85725</colOff>
      <row>553</row>
      <rowOff>85725</rowOff>
    </from>
    <to>
      <col>1</col>
      <colOff>-85725</colOff>
      <row>554</row>
      <rowOff>-85725</rowOff>
    </to>
    <pic>
      <nvPicPr>
        <cNvPr id="550" name="Image 550" descr="Picture"/>
        <cNvPicPr/>
      </nvPicPr>
      <blipFill>
        <a:blip xmlns:a="http://schemas.openxmlformats.org/drawingml/2006/main" xmlns:r="http://schemas.openxmlformats.org/officeDocument/2006/relationships" cstate="print" r:embed="rId550"/>
        <a:stretch xmlns:a="http://schemas.openxmlformats.org/drawingml/2006/main">
          <a:fillRect/>
        </a:stretch>
      </blipFill>
      <spPr>
        <a:prstGeom xmlns:a="http://schemas.openxmlformats.org/drawingml/2006/main" prst="rect"/>
      </spPr>
    </pic>
    <clientData/>
  </twoCellAnchor>
  <twoCellAnchor editAs="twoCell">
    <from>
      <col>0</col>
      <colOff>85725</colOff>
      <row>554</row>
      <rowOff>85725</rowOff>
    </from>
    <to>
      <col>1</col>
      <colOff>-85725</colOff>
      <row>555</row>
      <rowOff>-85725</rowOff>
    </to>
    <pic>
      <nvPicPr>
        <cNvPr id="551" name="Image 551" descr="Picture"/>
        <cNvPicPr/>
      </nvPicPr>
      <blipFill>
        <a:blip xmlns:a="http://schemas.openxmlformats.org/drawingml/2006/main" xmlns:r="http://schemas.openxmlformats.org/officeDocument/2006/relationships" cstate="print" r:embed="rId551"/>
        <a:stretch xmlns:a="http://schemas.openxmlformats.org/drawingml/2006/main">
          <a:fillRect/>
        </a:stretch>
      </blipFill>
      <spPr>
        <a:prstGeom xmlns:a="http://schemas.openxmlformats.org/drawingml/2006/main" prst="rect"/>
      </spPr>
    </pic>
    <clientData/>
  </twoCellAnchor>
  <twoCellAnchor editAs="twoCell">
    <from>
      <col>0</col>
      <colOff>85725</colOff>
      <row>555</row>
      <rowOff>85725</rowOff>
    </from>
    <to>
      <col>1</col>
      <colOff>-85725</colOff>
      <row>556</row>
      <rowOff>-85725</rowOff>
    </to>
    <pic>
      <nvPicPr>
        <cNvPr id="552" name="Image 552" descr="Picture"/>
        <cNvPicPr/>
      </nvPicPr>
      <blipFill>
        <a:blip xmlns:a="http://schemas.openxmlformats.org/drawingml/2006/main" xmlns:r="http://schemas.openxmlformats.org/officeDocument/2006/relationships" cstate="print" r:embed="rId552"/>
        <a:stretch xmlns:a="http://schemas.openxmlformats.org/drawingml/2006/main">
          <a:fillRect/>
        </a:stretch>
      </blipFill>
      <spPr>
        <a:prstGeom xmlns:a="http://schemas.openxmlformats.org/drawingml/2006/main" prst="rect"/>
      </spPr>
    </pic>
    <clientData/>
  </twoCellAnchor>
  <twoCellAnchor editAs="twoCell">
    <from>
      <col>0</col>
      <colOff>85725</colOff>
      <row>556</row>
      <rowOff>85725</rowOff>
    </from>
    <to>
      <col>1</col>
      <colOff>-85725</colOff>
      <row>557</row>
      <rowOff>-85725</rowOff>
    </to>
    <pic>
      <nvPicPr>
        <cNvPr id="553" name="Image 553" descr="Picture"/>
        <cNvPicPr/>
      </nvPicPr>
      <blipFill>
        <a:blip xmlns:a="http://schemas.openxmlformats.org/drawingml/2006/main" xmlns:r="http://schemas.openxmlformats.org/officeDocument/2006/relationships" cstate="print" r:embed="rId553"/>
        <a:stretch xmlns:a="http://schemas.openxmlformats.org/drawingml/2006/main">
          <a:fillRect/>
        </a:stretch>
      </blipFill>
      <spPr>
        <a:prstGeom xmlns:a="http://schemas.openxmlformats.org/drawingml/2006/main" prst="rect"/>
      </spPr>
    </pic>
    <clientData/>
  </twoCellAnchor>
  <twoCellAnchor editAs="twoCell">
    <from>
      <col>0</col>
      <colOff>85725</colOff>
      <row>557</row>
      <rowOff>85725</rowOff>
    </from>
    <to>
      <col>1</col>
      <colOff>-85725</colOff>
      <row>558</row>
      <rowOff>-85725</rowOff>
    </to>
    <pic>
      <nvPicPr>
        <cNvPr id="554" name="Image 554" descr="Picture"/>
        <cNvPicPr/>
      </nvPicPr>
      <blipFill>
        <a:blip xmlns:a="http://schemas.openxmlformats.org/drawingml/2006/main" xmlns:r="http://schemas.openxmlformats.org/officeDocument/2006/relationships" cstate="print" r:embed="rId554"/>
        <a:stretch xmlns:a="http://schemas.openxmlformats.org/drawingml/2006/main">
          <a:fillRect/>
        </a:stretch>
      </blipFill>
      <spPr>
        <a:prstGeom xmlns:a="http://schemas.openxmlformats.org/drawingml/2006/main" prst="rect"/>
      </spPr>
    </pic>
    <clientData/>
  </twoCellAnchor>
  <twoCellAnchor editAs="twoCell">
    <from>
      <col>0</col>
      <colOff>85725</colOff>
      <row>558</row>
      <rowOff>85725</rowOff>
    </from>
    <to>
      <col>1</col>
      <colOff>-85725</colOff>
      <row>559</row>
      <rowOff>-85725</rowOff>
    </to>
    <pic>
      <nvPicPr>
        <cNvPr id="555" name="Image 555" descr="Picture"/>
        <cNvPicPr/>
      </nvPicPr>
      <blipFill>
        <a:blip xmlns:a="http://schemas.openxmlformats.org/drawingml/2006/main" xmlns:r="http://schemas.openxmlformats.org/officeDocument/2006/relationships" cstate="print" r:embed="rId555"/>
        <a:stretch xmlns:a="http://schemas.openxmlformats.org/drawingml/2006/main">
          <a:fillRect/>
        </a:stretch>
      </blipFill>
      <spPr>
        <a:prstGeom xmlns:a="http://schemas.openxmlformats.org/drawingml/2006/main" prst="rect"/>
      </spPr>
    </pic>
    <clientData/>
  </twoCellAnchor>
  <twoCellAnchor editAs="twoCell">
    <from>
      <col>0</col>
      <colOff>85725</colOff>
      <row>559</row>
      <rowOff>85725</rowOff>
    </from>
    <to>
      <col>1</col>
      <colOff>-85725</colOff>
      <row>560</row>
      <rowOff>-85725</rowOff>
    </to>
    <pic>
      <nvPicPr>
        <cNvPr id="556" name="Image 556" descr="Picture"/>
        <cNvPicPr/>
      </nvPicPr>
      <blipFill>
        <a:blip xmlns:a="http://schemas.openxmlformats.org/drawingml/2006/main" xmlns:r="http://schemas.openxmlformats.org/officeDocument/2006/relationships" cstate="print" r:embed="rId556"/>
        <a:stretch xmlns:a="http://schemas.openxmlformats.org/drawingml/2006/main">
          <a:fillRect/>
        </a:stretch>
      </blipFill>
      <spPr>
        <a:prstGeom xmlns:a="http://schemas.openxmlformats.org/drawingml/2006/main" prst="rect"/>
      </spPr>
    </pic>
    <clientData/>
  </twoCellAnchor>
  <twoCellAnchor editAs="twoCell">
    <from>
      <col>0</col>
      <colOff>85725</colOff>
      <row>560</row>
      <rowOff>85725</rowOff>
    </from>
    <to>
      <col>1</col>
      <colOff>-85725</colOff>
      <row>561</row>
      <rowOff>-85725</rowOff>
    </to>
    <pic>
      <nvPicPr>
        <cNvPr id="557" name="Image 557" descr="Picture"/>
        <cNvPicPr/>
      </nvPicPr>
      <blipFill>
        <a:blip xmlns:a="http://schemas.openxmlformats.org/drawingml/2006/main" xmlns:r="http://schemas.openxmlformats.org/officeDocument/2006/relationships" cstate="print" r:embed="rId557"/>
        <a:stretch xmlns:a="http://schemas.openxmlformats.org/drawingml/2006/main">
          <a:fillRect/>
        </a:stretch>
      </blipFill>
      <spPr>
        <a:prstGeom xmlns:a="http://schemas.openxmlformats.org/drawingml/2006/main" prst="rect"/>
      </spPr>
    </pic>
    <clientData/>
  </twoCellAnchor>
  <twoCellAnchor editAs="twoCell">
    <from>
      <col>0</col>
      <colOff>85725</colOff>
      <row>561</row>
      <rowOff>85725</rowOff>
    </from>
    <to>
      <col>1</col>
      <colOff>-85725</colOff>
      <row>562</row>
      <rowOff>-85725</rowOff>
    </to>
    <pic>
      <nvPicPr>
        <cNvPr id="558" name="Image 558" descr="Picture"/>
        <cNvPicPr/>
      </nvPicPr>
      <blipFill>
        <a:blip xmlns:a="http://schemas.openxmlformats.org/drawingml/2006/main" xmlns:r="http://schemas.openxmlformats.org/officeDocument/2006/relationships" cstate="print" r:embed="rId558"/>
        <a:stretch xmlns:a="http://schemas.openxmlformats.org/drawingml/2006/main">
          <a:fillRect/>
        </a:stretch>
      </blipFill>
      <spPr>
        <a:prstGeom xmlns:a="http://schemas.openxmlformats.org/drawingml/2006/main" prst="rect"/>
      </spPr>
    </pic>
    <clientData/>
  </twoCellAnchor>
  <twoCellAnchor editAs="twoCell">
    <from>
      <col>0</col>
      <colOff>85725</colOff>
      <row>562</row>
      <rowOff>85725</rowOff>
    </from>
    <to>
      <col>1</col>
      <colOff>-85725</colOff>
      <row>563</row>
      <rowOff>-85725</rowOff>
    </to>
    <pic>
      <nvPicPr>
        <cNvPr id="559" name="Image 559" descr="Picture"/>
        <cNvPicPr/>
      </nvPicPr>
      <blipFill>
        <a:blip xmlns:a="http://schemas.openxmlformats.org/drawingml/2006/main" xmlns:r="http://schemas.openxmlformats.org/officeDocument/2006/relationships" cstate="print" r:embed="rId559"/>
        <a:stretch xmlns:a="http://schemas.openxmlformats.org/drawingml/2006/main">
          <a:fillRect/>
        </a:stretch>
      </blipFill>
      <spPr>
        <a:prstGeom xmlns:a="http://schemas.openxmlformats.org/drawingml/2006/main" prst="rect"/>
      </spPr>
    </pic>
    <clientData/>
  </twoCellAnchor>
  <twoCellAnchor editAs="twoCell">
    <from>
      <col>0</col>
      <colOff>85725</colOff>
      <row>563</row>
      <rowOff>85725</rowOff>
    </from>
    <to>
      <col>1</col>
      <colOff>-85725</colOff>
      <row>564</row>
      <rowOff>-85725</rowOff>
    </to>
    <pic>
      <nvPicPr>
        <cNvPr id="560" name="Image 560" descr="Picture"/>
        <cNvPicPr/>
      </nvPicPr>
      <blipFill>
        <a:blip xmlns:a="http://schemas.openxmlformats.org/drawingml/2006/main" xmlns:r="http://schemas.openxmlformats.org/officeDocument/2006/relationships" cstate="print" r:embed="rId560"/>
        <a:stretch xmlns:a="http://schemas.openxmlformats.org/drawingml/2006/main">
          <a:fillRect/>
        </a:stretch>
      </blipFill>
      <spPr>
        <a:prstGeom xmlns:a="http://schemas.openxmlformats.org/drawingml/2006/main" prst="rect"/>
      </spPr>
    </pic>
    <clientData/>
  </twoCellAnchor>
  <twoCellAnchor editAs="twoCell">
    <from>
      <col>0</col>
      <colOff>85725</colOff>
      <row>564</row>
      <rowOff>85725</rowOff>
    </from>
    <to>
      <col>1</col>
      <colOff>-85725</colOff>
      <row>565</row>
      <rowOff>-85725</rowOff>
    </to>
    <pic>
      <nvPicPr>
        <cNvPr id="561" name="Image 561" descr="Picture"/>
        <cNvPicPr/>
      </nvPicPr>
      <blipFill>
        <a:blip xmlns:a="http://schemas.openxmlformats.org/drawingml/2006/main" xmlns:r="http://schemas.openxmlformats.org/officeDocument/2006/relationships" cstate="print" r:embed="rId561"/>
        <a:stretch xmlns:a="http://schemas.openxmlformats.org/drawingml/2006/main">
          <a:fillRect/>
        </a:stretch>
      </blipFill>
      <spPr>
        <a:prstGeom xmlns:a="http://schemas.openxmlformats.org/drawingml/2006/main" prst="rect"/>
      </spPr>
    </pic>
    <clientData/>
  </twoCellAnchor>
  <twoCellAnchor editAs="twoCell">
    <from>
      <col>0</col>
      <colOff>85725</colOff>
      <row>565</row>
      <rowOff>85725</rowOff>
    </from>
    <to>
      <col>1</col>
      <colOff>-85725</colOff>
      <row>566</row>
      <rowOff>-85725</rowOff>
    </to>
    <pic>
      <nvPicPr>
        <cNvPr id="562" name="Image 562" descr="Picture"/>
        <cNvPicPr/>
      </nvPicPr>
      <blipFill>
        <a:blip xmlns:a="http://schemas.openxmlformats.org/drawingml/2006/main" xmlns:r="http://schemas.openxmlformats.org/officeDocument/2006/relationships" cstate="print" r:embed="rId562"/>
        <a:stretch xmlns:a="http://schemas.openxmlformats.org/drawingml/2006/main">
          <a:fillRect/>
        </a:stretch>
      </blipFill>
      <spPr>
        <a:prstGeom xmlns:a="http://schemas.openxmlformats.org/drawingml/2006/main" prst="rect"/>
      </spPr>
    </pic>
    <clientData/>
  </twoCellAnchor>
  <twoCellAnchor editAs="twoCell">
    <from>
      <col>0</col>
      <colOff>85725</colOff>
      <row>566</row>
      <rowOff>85725</rowOff>
    </from>
    <to>
      <col>1</col>
      <colOff>-85725</colOff>
      <row>567</row>
      <rowOff>-85725</rowOff>
    </to>
    <pic>
      <nvPicPr>
        <cNvPr id="563" name="Image 563" descr="Picture"/>
        <cNvPicPr/>
      </nvPicPr>
      <blipFill>
        <a:blip xmlns:a="http://schemas.openxmlformats.org/drawingml/2006/main" xmlns:r="http://schemas.openxmlformats.org/officeDocument/2006/relationships" cstate="print" r:embed="rId563"/>
        <a:stretch xmlns:a="http://schemas.openxmlformats.org/drawingml/2006/main">
          <a:fillRect/>
        </a:stretch>
      </blipFill>
      <spPr>
        <a:prstGeom xmlns:a="http://schemas.openxmlformats.org/drawingml/2006/main" prst="rect"/>
      </spPr>
    </pic>
    <clientData/>
  </twoCellAnchor>
  <twoCellAnchor editAs="twoCell">
    <from>
      <col>0</col>
      <colOff>85725</colOff>
      <row>567</row>
      <rowOff>85725</rowOff>
    </from>
    <to>
      <col>1</col>
      <colOff>-85725</colOff>
      <row>568</row>
      <rowOff>-85725</rowOff>
    </to>
    <pic>
      <nvPicPr>
        <cNvPr id="564" name="Image 564" descr="Picture"/>
        <cNvPicPr/>
      </nvPicPr>
      <blipFill>
        <a:blip xmlns:a="http://schemas.openxmlformats.org/drawingml/2006/main" xmlns:r="http://schemas.openxmlformats.org/officeDocument/2006/relationships" cstate="print" r:embed="rId564"/>
        <a:stretch xmlns:a="http://schemas.openxmlformats.org/drawingml/2006/main">
          <a:fillRect/>
        </a:stretch>
      </blipFill>
      <spPr>
        <a:prstGeom xmlns:a="http://schemas.openxmlformats.org/drawingml/2006/main" prst="rect"/>
      </spPr>
    </pic>
    <clientData/>
  </twoCellAnchor>
  <twoCellAnchor editAs="twoCell">
    <from>
      <col>0</col>
      <colOff>85725</colOff>
      <row>568</row>
      <rowOff>85725</rowOff>
    </from>
    <to>
      <col>1</col>
      <colOff>-85725</colOff>
      <row>569</row>
      <rowOff>-85725</rowOff>
    </to>
    <pic>
      <nvPicPr>
        <cNvPr id="565" name="Image 565" descr="Picture"/>
        <cNvPicPr/>
      </nvPicPr>
      <blipFill>
        <a:blip xmlns:a="http://schemas.openxmlformats.org/drawingml/2006/main" xmlns:r="http://schemas.openxmlformats.org/officeDocument/2006/relationships" cstate="print" r:embed="rId565"/>
        <a:stretch xmlns:a="http://schemas.openxmlformats.org/drawingml/2006/main">
          <a:fillRect/>
        </a:stretch>
      </blipFill>
      <spPr>
        <a:prstGeom xmlns:a="http://schemas.openxmlformats.org/drawingml/2006/main" prst="rect"/>
      </spPr>
    </pic>
    <clientData/>
  </twoCellAnchor>
  <twoCellAnchor editAs="twoCell">
    <from>
      <col>0</col>
      <colOff>85725</colOff>
      <row>569</row>
      <rowOff>85725</rowOff>
    </from>
    <to>
      <col>1</col>
      <colOff>-85725</colOff>
      <row>570</row>
      <rowOff>-85725</rowOff>
    </to>
    <pic>
      <nvPicPr>
        <cNvPr id="566" name="Image 566" descr="Picture"/>
        <cNvPicPr/>
      </nvPicPr>
      <blipFill>
        <a:blip xmlns:a="http://schemas.openxmlformats.org/drawingml/2006/main" xmlns:r="http://schemas.openxmlformats.org/officeDocument/2006/relationships" cstate="print" r:embed="rId566"/>
        <a:stretch xmlns:a="http://schemas.openxmlformats.org/drawingml/2006/main">
          <a:fillRect/>
        </a:stretch>
      </blipFill>
      <spPr>
        <a:prstGeom xmlns:a="http://schemas.openxmlformats.org/drawingml/2006/main" prst="rect"/>
      </spPr>
    </pic>
    <clientData/>
  </twoCellAnchor>
  <twoCellAnchor editAs="twoCell">
    <from>
      <col>0</col>
      <colOff>85725</colOff>
      <row>570</row>
      <rowOff>85725</rowOff>
    </from>
    <to>
      <col>1</col>
      <colOff>-85725</colOff>
      <row>571</row>
      <rowOff>-85725</rowOff>
    </to>
    <pic>
      <nvPicPr>
        <cNvPr id="567" name="Image 567" descr="Picture"/>
        <cNvPicPr/>
      </nvPicPr>
      <blipFill>
        <a:blip xmlns:a="http://schemas.openxmlformats.org/drawingml/2006/main" xmlns:r="http://schemas.openxmlformats.org/officeDocument/2006/relationships" cstate="print" r:embed="rId567"/>
        <a:stretch xmlns:a="http://schemas.openxmlformats.org/drawingml/2006/main">
          <a:fillRect/>
        </a:stretch>
      </blipFill>
      <spPr>
        <a:prstGeom xmlns:a="http://schemas.openxmlformats.org/drawingml/2006/main" prst="rect"/>
      </spPr>
    </pic>
    <clientData/>
  </twoCellAnchor>
  <twoCellAnchor editAs="twoCell">
    <from>
      <col>0</col>
      <colOff>85725</colOff>
      <row>571</row>
      <rowOff>85725</rowOff>
    </from>
    <to>
      <col>1</col>
      <colOff>-85725</colOff>
      <row>572</row>
      <rowOff>-85725</rowOff>
    </to>
    <pic>
      <nvPicPr>
        <cNvPr id="568" name="Image 568" descr="Picture"/>
        <cNvPicPr/>
      </nvPicPr>
      <blipFill>
        <a:blip xmlns:a="http://schemas.openxmlformats.org/drawingml/2006/main" xmlns:r="http://schemas.openxmlformats.org/officeDocument/2006/relationships" cstate="print" r:embed="rId568"/>
        <a:stretch xmlns:a="http://schemas.openxmlformats.org/drawingml/2006/main">
          <a:fillRect/>
        </a:stretch>
      </blipFill>
      <spPr>
        <a:prstGeom xmlns:a="http://schemas.openxmlformats.org/drawingml/2006/main" prst="rect"/>
      </spPr>
    </pic>
    <clientData/>
  </twoCellAnchor>
  <twoCellAnchor editAs="twoCell">
    <from>
      <col>0</col>
      <colOff>85725</colOff>
      <row>572</row>
      <rowOff>85725</rowOff>
    </from>
    <to>
      <col>1</col>
      <colOff>-85725</colOff>
      <row>573</row>
      <rowOff>-85725</rowOff>
    </to>
    <pic>
      <nvPicPr>
        <cNvPr id="569" name="Image 569" descr="Picture"/>
        <cNvPicPr/>
      </nvPicPr>
      <blipFill>
        <a:blip xmlns:a="http://schemas.openxmlformats.org/drawingml/2006/main" xmlns:r="http://schemas.openxmlformats.org/officeDocument/2006/relationships" cstate="print" r:embed="rId569"/>
        <a:stretch xmlns:a="http://schemas.openxmlformats.org/drawingml/2006/main">
          <a:fillRect/>
        </a:stretch>
      </blipFill>
      <spPr>
        <a:prstGeom xmlns:a="http://schemas.openxmlformats.org/drawingml/2006/main" prst="rect"/>
      </spPr>
    </pic>
    <clientData/>
  </twoCellAnchor>
  <twoCellAnchor editAs="twoCell">
    <from>
      <col>0</col>
      <colOff>85725</colOff>
      <row>573</row>
      <rowOff>85725</rowOff>
    </from>
    <to>
      <col>1</col>
      <colOff>-85725</colOff>
      <row>574</row>
      <rowOff>-85725</rowOff>
    </to>
    <pic>
      <nvPicPr>
        <cNvPr id="570" name="Image 570" descr="Picture"/>
        <cNvPicPr/>
      </nvPicPr>
      <blipFill>
        <a:blip xmlns:a="http://schemas.openxmlformats.org/drawingml/2006/main" xmlns:r="http://schemas.openxmlformats.org/officeDocument/2006/relationships" cstate="print" r:embed="rId570"/>
        <a:stretch xmlns:a="http://schemas.openxmlformats.org/drawingml/2006/main">
          <a:fillRect/>
        </a:stretch>
      </blipFill>
      <spPr>
        <a:prstGeom xmlns:a="http://schemas.openxmlformats.org/drawingml/2006/main" prst="rect"/>
      </spPr>
    </pic>
    <clientData/>
  </twoCellAnchor>
  <twoCellAnchor editAs="twoCell">
    <from>
      <col>0</col>
      <colOff>85725</colOff>
      <row>574</row>
      <rowOff>85725</rowOff>
    </from>
    <to>
      <col>1</col>
      <colOff>-85725</colOff>
      <row>575</row>
      <rowOff>-85725</rowOff>
    </to>
    <pic>
      <nvPicPr>
        <cNvPr id="571" name="Image 571" descr="Picture"/>
        <cNvPicPr/>
      </nvPicPr>
      <blipFill>
        <a:blip xmlns:a="http://schemas.openxmlformats.org/drawingml/2006/main" xmlns:r="http://schemas.openxmlformats.org/officeDocument/2006/relationships" cstate="print" r:embed="rId571"/>
        <a:stretch xmlns:a="http://schemas.openxmlformats.org/drawingml/2006/main">
          <a:fillRect/>
        </a:stretch>
      </blipFill>
      <spPr>
        <a:prstGeom xmlns:a="http://schemas.openxmlformats.org/drawingml/2006/main" prst="rect"/>
      </spPr>
    </pic>
    <clientData/>
  </twoCellAnchor>
  <twoCellAnchor editAs="twoCell">
    <from>
      <col>0</col>
      <colOff>85725</colOff>
      <row>575</row>
      <rowOff>85725</rowOff>
    </from>
    <to>
      <col>1</col>
      <colOff>-85725</colOff>
      <row>576</row>
      <rowOff>-85725</rowOff>
    </to>
    <pic>
      <nvPicPr>
        <cNvPr id="572" name="Image 572" descr="Picture"/>
        <cNvPicPr/>
      </nvPicPr>
      <blipFill>
        <a:blip xmlns:a="http://schemas.openxmlformats.org/drawingml/2006/main" xmlns:r="http://schemas.openxmlformats.org/officeDocument/2006/relationships" cstate="print" r:embed="rId572"/>
        <a:stretch xmlns:a="http://schemas.openxmlformats.org/drawingml/2006/main">
          <a:fillRect/>
        </a:stretch>
      </blipFill>
      <spPr>
        <a:prstGeom xmlns:a="http://schemas.openxmlformats.org/drawingml/2006/main" prst="rect"/>
      </spPr>
    </pic>
    <clientData/>
  </twoCellAnchor>
  <twoCellAnchor editAs="twoCell">
    <from>
      <col>0</col>
      <colOff>85725</colOff>
      <row>576</row>
      <rowOff>85725</rowOff>
    </from>
    <to>
      <col>1</col>
      <colOff>-85725</colOff>
      <row>577</row>
      <rowOff>-85725</rowOff>
    </to>
    <pic>
      <nvPicPr>
        <cNvPr id="573" name="Image 573" descr="Picture"/>
        <cNvPicPr/>
      </nvPicPr>
      <blipFill>
        <a:blip xmlns:a="http://schemas.openxmlformats.org/drawingml/2006/main" xmlns:r="http://schemas.openxmlformats.org/officeDocument/2006/relationships" cstate="print" r:embed="rId573"/>
        <a:stretch xmlns:a="http://schemas.openxmlformats.org/drawingml/2006/main">
          <a:fillRect/>
        </a:stretch>
      </blipFill>
      <spPr>
        <a:prstGeom xmlns:a="http://schemas.openxmlformats.org/drawingml/2006/main" prst="rect"/>
      </spPr>
    </pic>
    <clientData/>
  </twoCellAnchor>
  <twoCellAnchor editAs="twoCell">
    <from>
      <col>0</col>
      <colOff>85725</colOff>
      <row>577</row>
      <rowOff>85725</rowOff>
    </from>
    <to>
      <col>1</col>
      <colOff>-85725</colOff>
      <row>578</row>
      <rowOff>-85725</rowOff>
    </to>
    <pic>
      <nvPicPr>
        <cNvPr id="574" name="Image 574" descr="Picture"/>
        <cNvPicPr/>
      </nvPicPr>
      <blipFill>
        <a:blip xmlns:a="http://schemas.openxmlformats.org/drawingml/2006/main" xmlns:r="http://schemas.openxmlformats.org/officeDocument/2006/relationships" cstate="print" r:embed="rId574"/>
        <a:stretch xmlns:a="http://schemas.openxmlformats.org/drawingml/2006/main">
          <a:fillRect/>
        </a:stretch>
      </blipFill>
      <spPr>
        <a:prstGeom xmlns:a="http://schemas.openxmlformats.org/drawingml/2006/main" prst="rect"/>
      </spPr>
    </pic>
    <clientData/>
  </twoCellAnchor>
  <twoCellAnchor editAs="twoCell">
    <from>
      <col>0</col>
      <colOff>85725</colOff>
      <row>578</row>
      <rowOff>85725</rowOff>
    </from>
    <to>
      <col>1</col>
      <colOff>-85725</colOff>
      <row>579</row>
      <rowOff>-85725</rowOff>
    </to>
    <pic>
      <nvPicPr>
        <cNvPr id="575" name="Image 575" descr="Picture"/>
        <cNvPicPr/>
      </nvPicPr>
      <blipFill>
        <a:blip xmlns:a="http://schemas.openxmlformats.org/drawingml/2006/main" xmlns:r="http://schemas.openxmlformats.org/officeDocument/2006/relationships" cstate="print" r:embed="rId575"/>
        <a:stretch xmlns:a="http://schemas.openxmlformats.org/drawingml/2006/main">
          <a:fillRect/>
        </a:stretch>
      </blipFill>
      <spPr>
        <a:prstGeom xmlns:a="http://schemas.openxmlformats.org/drawingml/2006/main" prst="rect"/>
      </spPr>
    </pic>
    <clientData/>
  </twoCellAnchor>
  <twoCellAnchor editAs="twoCell">
    <from>
      <col>0</col>
      <colOff>85725</colOff>
      <row>579</row>
      <rowOff>85725</rowOff>
    </from>
    <to>
      <col>1</col>
      <colOff>-85725</colOff>
      <row>580</row>
      <rowOff>-85725</rowOff>
    </to>
    <pic>
      <nvPicPr>
        <cNvPr id="576" name="Image 576" descr="Picture"/>
        <cNvPicPr/>
      </nvPicPr>
      <blipFill>
        <a:blip xmlns:a="http://schemas.openxmlformats.org/drawingml/2006/main" xmlns:r="http://schemas.openxmlformats.org/officeDocument/2006/relationships" cstate="print" r:embed="rId576"/>
        <a:stretch xmlns:a="http://schemas.openxmlformats.org/drawingml/2006/main">
          <a:fillRect/>
        </a:stretch>
      </blipFill>
      <spPr>
        <a:prstGeom xmlns:a="http://schemas.openxmlformats.org/drawingml/2006/main" prst="rect"/>
      </spPr>
    </pic>
    <clientData/>
  </twoCellAnchor>
  <twoCellAnchor editAs="twoCell">
    <from>
      <col>0</col>
      <colOff>85725</colOff>
      <row>580</row>
      <rowOff>85725</rowOff>
    </from>
    <to>
      <col>1</col>
      <colOff>-85725</colOff>
      <row>581</row>
      <rowOff>-85725</rowOff>
    </to>
    <pic>
      <nvPicPr>
        <cNvPr id="577" name="Image 577" descr="Picture"/>
        <cNvPicPr/>
      </nvPicPr>
      <blipFill>
        <a:blip xmlns:a="http://schemas.openxmlformats.org/drawingml/2006/main" xmlns:r="http://schemas.openxmlformats.org/officeDocument/2006/relationships" cstate="print" r:embed="rId577"/>
        <a:stretch xmlns:a="http://schemas.openxmlformats.org/drawingml/2006/main">
          <a:fillRect/>
        </a:stretch>
      </blipFill>
      <spPr>
        <a:prstGeom xmlns:a="http://schemas.openxmlformats.org/drawingml/2006/main" prst="rect"/>
      </spPr>
    </pic>
    <clientData/>
  </twoCellAnchor>
  <twoCellAnchor editAs="twoCell">
    <from>
      <col>0</col>
      <colOff>85725</colOff>
      <row>581</row>
      <rowOff>85725</rowOff>
    </from>
    <to>
      <col>1</col>
      <colOff>-85725</colOff>
      <row>582</row>
      <rowOff>-85725</rowOff>
    </to>
    <pic>
      <nvPicPr>
        <cNvPr id="578" name="Image 578" descr="Picture"/>
        <cNvPicPr/>
      </nvPicPr>
      <blipFill>
        <a:blip xmlns:a="http://schemas.openxmlformats.org/drawingml/2006/main" xmlns:r="http://schemas.openxmlformats.org/officeDocument/2006/relationships" cstate="print" r:embed="rId578"/>
        <a:stretch xmlns:a="http://schemas.openxmlformats.org/drawingml/2006/main">
          <a:fillRect/>
        </a:stretch>
      </blipFill>
      <spPr>
        <a:prstGeom xmlns:a="http://schemas.openxmlformats.org/drawingml/2006/main" prst="rect"/>
      </spPr>
    </pic>
    <clientData/>
  </twoCellAnchor>
  <twoCellAnchor editAs="twoCell">
    <from>
      <col>0</col>
      <colOff>85725</colOff>
      <row>582</row>
      <rowOff>85725</rowOff>
    </from>
    <to>
      <col>1</col>
      <colOff>-85725</colOff>
      <row>583</row>
      <rowOff>-85725</rowOff>
    </to>
    <pic>
      <nvPicPr>
        <cNvPr id="579" name="Image 579" descr="Picture"/>
        <cNvPicPr/>
      </nvPicPr>
      <blipFill>
        <a:blip xmlns:a="http://schemas.openxmlformats.org/drawingml/2006/main" xmlns:r="http://schemas.openxmlformats.org/officeDocument/2006/relationships" cstate="print" r:embed="rId579"/>
        <a:stretch xmlns:a="http://schemas.openxmlformats.org/drawingml/2006/main">
          <a:fillRect/>
        </a:stretch>
      </blipFill>
      <spPr>
        <a:prstGeom xmlns:a="http://schemas.openxmlformats.org/drawingml/2006/main" prst="rect"/>
      </spPr>
    </pic>
    <clientData/>
  </twoCellAnchor>
  <twoCellAnchor editAs="twoCell">
    <from>
      <col>0</col>
      <colOff>85725</colOff>
      <row>583</row>
      <rowOff>85725</rowOff>
    </from>
    <to>
      <col>1</col>
      <colOff>-85725</colOff>
      <row>584</row>
      <rowOff>-85725</rowOff>
    </to>
    <pic>
      <nvPicPr>
        <cNvPr id="580" name="Image 580" descr="Picture"/>
        <cNvPicPr/>
      </nvPicPr>
      <blipFill>
        <a:blip xmlns:a="http://schemas.openxmlformats.org/drawingml/2006/main" xmlns:r="http://schemas.openxmlformats.org/officeDocument/2006/relationships" cstate="print" r:embed="rId580"/>
        <a:stretch xmlns:a="http://schemas.openxmlformats.org/drawingml/2006/main">
          <a:fillRect/>
        </a:stretch>
      </blipFill>
      <spPr>
        <a:prstGeom xmlns:a="http://schemas.openxmlformats.org/drawingml/2006/main" prst="rect"/>
      </spPr>
    </pic>
    <clientData/>
  </twoCellAnchor>
  <twoCellAnchor editAs="twoCell">
    <from>
      <col>0</col>
      <colOff>85725</colOff>
      <row>584</row>
      <rowOff>85725</rowOff>
    </from>
    <to>
      <col>1</col>
      <colOff>-85725</colOff>
      <row>585</row>
      <rowOff>-85725</rowOff>
    </to>
    <pic>
      <nvPicPr>
        <cNvPr id="581" name="Image 581" descr="Picture"/>
        <cNvPicPr/>
      </nvPicPr>
      <blipFill>
        <a:blip xmlns:a="http://schemas.openxmlformats.org/drawingml/2006/main" xmlns:r="http://schemas.openxmlformats.org/officeDocument/2006/relationships" cstate="print" r:embed="rId581"/>
        <a:stretch xmlns:a="http://schemas.openxmlformats.org/drawingml/2006/main">
          <a:fillRect/>
        </a:stretch>
      </blipFill>
      <spPr>
        <a:prstGeom xmlns:a="http://schemas.openxmlformats.org/drawingml/2006/main" prst="rect"/>
      </spPr>
    </pic>
    <clientData/>
  </twoCellAnchor>
  <twoCellAnchor editAs="twoCell">
    <from>
      <col>0</col>
      <colOff>85725</colOff>
      <row>585</row>
      <rowOff>85725</rowOff>
    </from>
    <to>
      <col>1</col>
      <colOff>-85725</colOff>
      <row>586</row>
      <rowOff>-85725</rowOff>
    </to>
    <pic>
      <nvPicPr>
        <cNvPr id="582" name="Image 582" descr="Picture"/>
        <cNvPicPr/>
      </nvPicPr>
      <blipFill>
        <a:blip xmlns:a="http://schemas.openxmlformats.org/drawingml/2006/main" xmlns:r="http://schemas.openxmlformats.org/officeDocument/2006/relationships" cstate="print" r:embed="rId582"/>
        <a:stretch xmlns:a="http://schemas.openxmlformats.org/drawingml/2006/main">
          <a:fillRect/>
        </a:stretch>
      </blipFill>
      <spPr>
        <a:prstGeom xmlns:a="http://schemas.openxmlformats.org/drawingml/2006/main" prst="rect"/>
      </spPr>
    </pic>
    <clientData/>
  </twoCellAnchor>
  <twoCellAnchor editAs="twoCell">
    <from>
      <col>0</col>
      <colOff>85725</colOff>
      <row>586</row>
      <rowOff>85725</rowOff>
    </from>
    <to>
      <col>1</col>
      <colOff>-85725</colOff>
      <row>587</row>
      <rowOff>-85725</rowOff>
    </to>
    <pic>
      <nvPicPr>
        <cNvPr id="583" name="Image 583" descr="Picture"/>
        <cNvPicPr/>
      </nvPicPr>
      <blipFill>
        <a:blip xmlns:a="http://schemas.openxmlformats.org/drawingml/2006/main" xmlns:r="http://schemas.openxmlformats.org/officeDocument/2006/relationships" cstate="print" r:embed="rId583"/>
        <a:stretch xmlns:a="http://schemas.openxmlformats.org/drawingml/2006/main">
          <a:fillRect/>
        </a:stretch>
      </blipFill>
      <spPr>
        <a:prstGeom xmlns:a="http://schemas.openxmlformats.org/drawingml/2006/main" prst="rect"/>
      </spPr>
    </pic>
    <clientData/>
  </twoCellAnchor>
  <twoCellAnchor editAs="twoCell">
    <from>
      <col>0</col>
      <colOff>85725</colOff>
      <row>587</row>
      <rowOff>85725</rowOff>
    </from>
    <to>
      <col>1</col>
      <colOff>-85725</colOff>
      <row>588</row>
      <rowOff>-85725</rowOff>
    </to>
    <pic>
      <nvPicPr>
        <cNvPr id="584" name="Image 584" descr="Picture"/>
        <cNvPicPr/>
      </nvPicPr>
      <blipFill>
        <a:blip xmlns:a="http://schemas.openxmlformats.org/drawingml/2006/main" xmlns:r="http://schemas.openxmlformats.org/officeDocument/2006/relationships" cstate="print" r:embed="rId584"/>
        <a:stretch xmlns:a="http://schemas.openxmlformats.org/drawingml/2006/main">
          <a:fillRect/>
        </a:stretch>
      </blipFill>
      <spPr>
        <a:prstGeom xmlns:a="http://schemas.openxmlformats.org/drawingml/2006/main" prst="rect"/>
      </spPr>
    </pic>
    <clientData/>
  </twoCellAnchor>
  <twoCellAnchor editAs="twoCell">
    <from>
      <col>0</col>
      <colOff>85725</colOff>
      <row>588</row>
      <rowOff>85725</rowOff>
    </from>
    <to>
      <col>1</col>
      <colOff>-85725</colOff>
      <row>589</row>
      <rowOff>-85725</rowOff>
    </to>
    <pic>
      <nvPicPr>
        <cNvPr id="585" name="Image 585" descr="Picture"/>
        <cNvPicPr/>
      </nvPicPr>
      <blipFill>
        <a:blip xmlns:a="http://schemas.openxmlformats.org/drawingml/2006/main" xmlns:r="http://schemas.openxmlformats.org/officeDocument/2006/relationships" cstate="print" r:embed="rId585"/>
        <a:stretch xmlns:a="http://schemas.openxmlformats.org/drawingml/2006/main">
          <a:fillRect/>
        </a:stretch>
      </blipFill>
      <spPr>
        <a:prstGeom xmlns:a="http://schemas.openxmlformats.org/drawingml/2006/main" prst="rect"/>
      </spPr>
    </pic>
    <clientData/>
  </twoCellAnchor>
  <twoCellAnchor editAs="twoCell">
    <from>
      <col>0</col>
      <colOff>85725</colOff>
      <row>589</row>
      <rowOff>85725</rowOff>
    </from>
    <to>
      <col>1</col>
      <colOff>-85725</colOff>
      <row>590</row>
      <rowOff>-85725</rowOff>
    </to>
    <pic>
      <nvPicPr>
        <cNvPr id="586" name="Image 586" descr="Picture"/>
        <cNvPicPr/>
      </nvPicPr>
      <blipFill>
        <a:blip xmlns:a="http://schemas.openxmlformats.org/drawingml/2006/main" xmlns:r="http://schemas.openxmlformats.org/officeDocument/2006/relationships" cstate="print" r:embed="rId586"/>
        <a:stretch xmlns:a="http://schemas.openxmlformats.org/drawingml/2006/main">
          <a:fillRect/>
        </a:stretch>
      </blipFill>
      <spPr>
        <a:prstGeom xmlns:a="http://schemas.openxmlformats.org/drawingml/2006/main" prst="rect"/>
      </spPr>
    </pic>
    <clientData/>
  </twoCellAnchor>
  <twoCellAnchor editAs="twoCell">
    <from>
      <col>0</col>
      <colOff>85725</colOff>
      <row>590</row>
      <rowOff>85725</rowOff>
    </from>
    <to>
      <col>1</col>
      <colOff>-85725</colOff>
      <row>591</row>
      <rowOff>-85725</rowOff>
    </to>
    <pic>
      <nvPicPr>
        <cNvPr id="587" name="Image 587" descr="Picture"/>
        <cNvPicPr/>
      </nvPicPr>
      <blipFill>
        <a:blip xmlns:a="http://schemas.openxmlformats.org/drawingml/2006/main" xmlns:r="http://schemas.openxmlformats.org/officeDocument/2006/relationships" cstate="print" r:embed="rId587"/>
        <a:stretch xmlns:a="http://schemas.openxmlformats.org/drawingml/2006/main">
          <a:fillRect/>
        </a:stretch>
      </blipFill>
      <spPr>
        <a:prstGeom xmlns:a="http://schemas.openxmlformats.org/drawingml/2006/main" prst="rect"/>
      </spPr>
    </pic>
    <clientData/>
  </twoCellAnchor>
  <twoCellAnchor editAs="twoCell">
    <from>
      <col>0</col>
      <colOff>85725</colOff>
      <row>591</row>
      <rowOff>85725</rowOff>
    </from>
    <to>
      <col>1</col>
      <colOff>-85725</colOff>
      <row>592</row>
      <rowOff>-85725</rowOff>
    </to>
    <pic>
      <nvPicPr>
        <cNvPr id="588" name="Image 588" descr="Picture"/>
        <cNvPicPr/>
      </nvPicPr>
      <blipFill>
        <a:blip xmlns:a="http://schemas.openxmlformats.org/drawingml/2006/main" xmlns:r="http://schemas.openxmlformats.org/officeDocument/2006/relationships" cstate="print" r:embed="rId588"/>
        <a:stretch xmlns:a="http://schemas.openxmlformats.org/drawingml/2006/main">
          <a:fillRect/>
        </a:stretch>
      </blipFill>
      <spPr>
        <a:prstGeom xmlns:a="http://schemas.openxmlformats.org/drawingml/2006/main" prst="rect"/>
      </spPr>
    </pic>
    <clientData/>
  </twoCellAnchor>
  <twoCellAnchor editAs="twoCell">
    <from>
      <col>0</col>
      <colOff>85725</colOff>
      <row>592</row>
      <rowOff>85725</rowOff>
    </from>
    <to>
      <col>1</col>
      <colOff>-85725</colOff>
      <row>593</row>
      <rowOff>-85725</rowOff>
    </to>
    <pic>
      <nvPicPr>
        <cNvPr id="589" name="Image 589" descr="Picture"/>
        <cNvPicPr/>
      </nvPicPr>
      <blipFill>
        <a:blip xmlns:a="http://schemas.openxmlformats.org/drawingml/2006/main" xmlns:r="http://schemas.openxmlformats.org/officeDocument/2006/relationships" cstate="print" r:embed="rId589"/>
        <a:stretch xmlns:a="http://schemas.openxmlformats.org/drawingml/2006/main">
          <a:fillRect/>
        </a:stretch>
      </blipFill>
      <spPr>
        <a:prstGeom xmlns:a="http://schemas.openxmlformats.org/drawingml/2006/main" prst="rect"/>
      </spPr>
    </pic>
    <clientData/>
  </twoCellAnchor>
  <twoCellAnchor editAs="twoCell">
    <from>
      <col>0</col>
      <colOff>85725</colOff>
      <row>593</row>
      <rowOff>85725</rowOff>
    </from>
    <to>
      <col>1</col>
      <colOff>-85725</colOff>
      <row>594</row>
      <rowOff>-85725</rowOff>
    </to>
    <pic>
      <nvPicPr>
        <cNvPr id="590" name="Image 590" descr="Picture"/>
        <cNvPicPr/>
      </nvPicPr>
      <blipFill>
        <a:blip xmlns:a="http://schemas.openxmlformats.org/drawingml/2006/main" xmlns:r="http://schemas.openxmlformats.org/officeDocument/2006/relationships" cstate="print" r:embed="rId590"/>
        <a:stretch xmlns:a="http://schemas.openxmlformats.org/drawingml/2006/main">
          <a:fillRect/>
        </a:stretch>
      </blipFill>
      <spPr>
        <a:prstGeom xmlns:a="http://schemas.openxmlformats.org/drawingml/2006/main" prst="rect"/>
      </spPr>
    </pic>
    <clientData/>
  </twoCellAnchor>
  <twoCellAnchor editAs="twoCell">
    <from>
      <col>0</col>
      <colOff>85725</colOff>
      <row>594</row>
      <rowOff>85725</rowOff>
    </from>
    <to>
      <col>1</col>
      <colOff>-85725</colOff>
      <row>595</row>
      <rowOff>-85725</rowOff>
    </to>
    <pic>
      <nvPicPr>
        <cNvPr id="591" name="Image 591" descr="Picture"/>
        <cNvPicPr/>
      </nvPicPr>
      <blipFill>
        <a:blip xmlns:a="http://schemas.openxmlformats.org/drawingml/2006/main" xmlns:r="http://schemas.openxmlformats.org/officeDocument/2006/relationships" cstate="print" r:embed="rId591"/>
        <a:stretch xmlns:a="http://schemas.openxmlformats.org/drawingml/2006/main">
          <a:fillRect/>
        </a:stretch>
      </blipFill>
      <spPr>
        <a:prstGeom xmlns:a="http://schemas.openxmlformats.org/drawingml/2006/main" prst="rect"/>
      </spPr>
    </pic>
    <clientData/>
  </twoCellAnchor>
  <twoCellAnchor editAs="twoCell">
    <from>
      <col>0</col>
      <colOff>85725</colOff>
      <row>595</row>
      <rowOff>85725</rowOff>
    </from>
    <to>
      <col>1</col>
      <colOff>-85725</colOff>
      <row>596</row>
      <rowOff>-85725</rowOff>
    </to>
    <pic>
      <nvPicPr>
        <cNvPr id="592" name="Image 592" descr="Picture"/>
        <cNvPicPr/>
      </nvPicPr>
      <blipFill>
        <a:blip xmlns:a="http://schemas.openxmlformats.org/drawingml/2006/main" xmlns:r="http://schemas.openxmlformats.org/officeDocument/2006/relationships" cstate="print" r:embed="rId592"/>
        <a:stretch xmlns:a="http://schemas.openxmlformats.org/drawingml/2006/main">
          <a:fillRect/>
        </a:stretch>
      </blipFill>
      <spPr>
        <a:prstGeom xmlns:a="http://schemas.openxmlformats.org/drawingml/2006/main" prst="rect"/>
      </spPr>
    </pic>
    <clientData/>
  </twoCellAnchor>
  <twoCellAnchor editAs="twoCell">
    <from>
      <col>0</col>
      <colOff>85725</colOff>
      <row>596</row>
      <rowOff>85725</rowOff>
    </from>
    <to>
      <col>1</col>
      <colOff>-85725</colOff>
      <row>597</row>
      <rowOff>-85725</rowOff>
    </to>
    <pic>
      <nvPicPr>
        <cNvPr id="593" name="Image 593" descr="Picture"/>
        <cNvPicPr/>
      </nvPicPr>
      <blipFill>
        <a:blip xmlns:a="http://schemas.openxmlformats.org/drawingml/2006/main" xmlns:r="http://schemas.openxmlformats.org/officeDocument/2006/relationships" cstate="print" r:embed="rId593"/>
        <a:stretch xmlns:a="http://schemas.openxmlformats.org/drawingml/2006/main">
          <a:fillRect/>
        </a:stretch>
      </blipFill>
      <spPr>
        <a:prstGeom xmlns:a="http://schemas.openxmlformats.org/drawingml/2006/main" prst="rect"/>
      </spPr>
    </pic>
    <clientData/>
  </twoCellAnchor>
  <twoCellAnchor editAs="twoCell">
    <from>
      <col>0</col>
      <colOff>85725</colOff>
      <row>597</row>
      <rowOff>85725</rowOff>
    </from>
    <to>
      <col>1</col>
      <colOff>-85725</colOff>
      <row>598</row>
      <rowOff>-85725</rowOff>
    </to>
    <pic>
      <nvPicPr>
        <cNvPr id="594" name="Image 594" descr="Picture"/>
        <cNvPicPr/>
      </nvPicPr>
      <blipFill>
        <a:blip xmlns:a="http://schemas.openxmlformats.org/drawingml/2006/main" xmlns:r="http://schemas.openxmlformats.org/officeDocument/2006/relationships" cstate="print" r:embed="rId594"/>
        <a:stretch xmlns:a="http://schemas.openxmlformats.org/drawingml/2006/main">
          <a:fillRect/>
        </a:stretch>
      </blipFill>
      <spPr>
        <a:prstGeom xmlns:a="http://schemas.openxmlformats.org/drawingml/2006/main" prst="rect"/>
      </spPr>
    </pic>
    <clientData/>
  </twoCellAnchor>
  <twoCellAnchor editAs="twoCell">
    <from>
      <col>0</col>
      <colOff>85725</colOff>
      <row>598</row>
      <rowOff>85725</rowOff>
    </from>
    <to>
      <col>1</col>
      <colOff>-85725</colOff>
      <row>599</row>
      <rowOff>-85725</rowOff>
    </to>
    <pic>
      <nvPicPr>
        <cNvPr id="595" name="Image 595" descr="Picture"/>
        <cNvPicPr/>
      </nvPicPr>
      <blipFill>
        <a:blip xmlns:a="http://schemas.openxmlformats.org/drawingml/2006/main" xmlns:r="http://schemas.openxmlformats.org/officeDocument/2006/relationships" cstate="print" r:embed="rId595"/>
        <a:stretch xmlns:a="http://schemas.openxmlformats.org/drawingml/2006/main">
          <a:fillRect/>
        </a:stretch>
      </blipFill>
      <spPr>
        <a:prstGeom xmlns:a="http://schemas.openxmlformats.org/drawingml/2006/main" prst="rect"/>
      </spPr>
    </pic>
    <clientData/>
  </twoCellAnchor>
  <twoCellAnchor editAs="twoCell">
    <from>
      <col>0</col>
      <colOff>85725</colOff>
      <row>599</row>
      <rowOff>85725</rowOff>
    </from>
    <to>
      <col>1</col>
      <colOff>-85725</colOff>
      <row>600</row>
      <rowOff>-85725</rowOff>
    </to>
    <pic>
      <nvPicPr>
        <cNvPr id="596" name="Image 596" descr="Picture"/>
        <cNvPicPr/>
      </nvPicPr>
      <blipFill>
        <a:blip xmlns:a="http://schemas.openxmlformats.org/drawingml/2006/main" xmlns:r="http://schemas.openxmlformats.org/officeDocument/2006/relationships" cstate="print" r:embed="rId596"/>
        <a:stretch xmlns:a="http://schemas.openxmlformats.org/drawingml/2006/main">
          <a:fillRect/>
        </a:stretch>
      </blipFill>
      <spPr>
        <a:prstGeom xmlns:a="http://schemas.openxmlformats.org/drawingml/2006/main" prst="rect"/>
      </spPr>
    </pic>
    <clientData/>
  </twoCellAnchor>
  <twoCellAnchor editAs="twoCell">
    <from>
      <col>0</col>
      <colOff>85725</colOff>
      <row>600</row>
      <rowOff>85725</rowOff>
    </from>
    <to>
      <col>1</col>
      <colOff>-85725</colOff>
      <row>601</row>
      <rowOff>-85725</rowOff>
    </to>
    <pic>
      <nvPicPr>
        <cNvPr id="597" name="Image 597" descr="Picture"/>
        <cNvPicPr/>
      </nvPicPr>
      <blipFill>
        <a:blip xmlns:a="http://schemas.openxmlformats.org/drawingml/2006/main" xmlns:r="http://schemas.openxmlformats.org/officeDocument/2006/relationships" cstate="print" r:embed="rId597"/>
        <a:stretch xmlns:a="http://schemas.openxmlformats.org/drawingml/2006/main">
          <a:fillRect/>
        </a:stretch>
      </blipFill>
      <spPr>
        <a:prstGeom xmlns:a="http://schemas.openxmlformats.org/drawingml/2006/main" prst="rect"/>
      </spPr>
    </pic>
    <clientData/>
  </twoCellAnchor>
  <twoCellAnchor editAs="twoCell">
    <from>
      <col>0</col>
      <colOff>85725</colOff>
      <row>601</row>
      <rowOff>85725</rowOff>
    </from>
    <to>
      <col>1</col>
      <colOff>-85725</colOff>
      <row>602</row>
      <rowOff>-85725</rowOff>
    </to>
    <pic>
      <nvPicPr>
        <cNvPr id="598" name="Image 598" descr="Picture"/>
        <cNvPicPr/>
      </nvPicPr>
      <blipFill>
        <a:blip xmlns:a="http://schemas.openxmlformats.org/drawingml/2006/main" xmlns:r="http://schemas.openxmlformats.org/officeDocument/2006/relationships" cstate="print" r:embed="rId598"/>
        <a:stretch xmlns:a="http://schemas.openxmlformats.org/drawingml/2006/main">
          <a:fillRect/>
        </a:stretch>
      </blipFill>
      <spPr>
        <a:prstGeom xmlns:a="http://schemas.openxmlformats.org/drawingml/2006/main" prst="rect"/>
      </spPr>
    </pic>
    <clientData/>
  </twoCellAnchor>
  <twoCellAnchor editAs="twoCell">
    <from>
      <col>0</col>
      <colOff>85725</colOff>
      <row>602</row>
      <rowOff>85725</rowOff>
    </from>
    <to>
      <col>1</col>
      <colOff>-85725</colOff>
      <row>603</row>
      <rowOff>-85725</rowOff>
    </to>
    <pic>
      <nvPicPr>
        <cNvPr id="599" name="Image 599" descr="Picture"/>
        <cNvPicPr/>
      </nvPicPr>
      <blipFill>
        <a:blip xmlns:a="http://schemas.openxmlformats.org/drawingml/2006/main" xmlns:r="http://schemas.openxmlformats.org/officeDocument/2006/relationships" cstate="print" r:embed="rId599"/>
        <a:stretch xmlns:a="http://schemas.openxmlformats.org/drawingml/2006/main">
          <a:fillRect/>
        </a:stretch>
      </blipFill>
      <spPr>
        <a:prstGeom xmlns:a="http://schemas.openxmlformats.org/drawingml/2006/main" prst="rect"/>
      </spPr>
    </pic>
    <clientData/>
  </twoCellAnchor>
  <twoCellAnchor editAs="twoCell">
    <from>
      <col>0</col>
      <colOff>85725</colOff>
      <row>603</row>
      <rowOff>85725</rowOff>
    </from>
    <to>
      <col>1</col>
      <colOff>-85725</colOff>
      <row>604</row>
      <rowOff>-85725</rowOff>
    </to>
    <pic>
      <nvPicPr>
        <cNvPr id="600" name="Image 600" descr="Picture"/>
        <cNvPicPr/>
      </nvPicPr>
      <blipFill>
        <a:blip xmlns:a="http://schemas.openxmlformats.org/drawingml/2006/main" xmlns:r="http://schemas.openxmlformats.org/officeDocument/2006/relationships" cstate="print" r:embed="rId600"/>
        <a:stretch xmlns:a="http://schemas.openxmlformats.org/drawingml/2006/main">
          <a:fillRect/>
        </a:stretch>
      </blipFill>
      <spPr>
        <a:prstGeom xmlns:a="http://schemas.openxmlformats.org/drawingml/2006/main" prst="rect"/>
      </spPr>
    </pic>
    <clientData/>
  </twoCellAnchor>
  <twoCellAnchor editAs="twoCell">
    <from>
      <col>0</col>
      <colOff>85725</colOff>
      <row>604</row>
      <rowOff>85725</rowOff>
    </from>
    <to>
      <col>1</col>
      <colOff>-85725</colOff>
      <row>605</row>
      <rowOff>-85725</rowOff>
    </to>
    <pic>
      <nvPicPr>
        <cNvPr id="601" name="Image 601" descr="Picture"/>
        <cNvPicPr/>
      </nvPicPr>
      <blipFill>
        <a:blip xmlns:a="http://schemas.openxmlformats.org/drawingml/2006/main" xmlns:r="http://schemas.openxmlformats.org/officeDocument/2006/relationships" cstate="print" r:embed="rId601"/>
        <a:stretch xmlns:a="http://schemas.openxmlformats.org/drawingml/2006/main">
          <a:fillRect/>
        </a:stretch>
      </blipFill>
      <spPr>
        <a:prstGeom xmlns:a="http://schemas.openxmlformats.org/drawingml/2006/main" prst="rect"/>
      </spPr>
    </pic>
    <clientData/>
  </twoCellAnchor>
  <twoCellAnchor editAs="twoCell">
    <from>
      <col>0</col>
      <colOff>85725</colOff>
      <row>605</row>
      <rowOff>85725</rowOff>
    </from>
    <to>
      <col>1</col>
      <colOff>-85725</colOff>
      <row>606</row>
      <rowOff>-85725</rowOff>
    </to>
    <pic>
      <nvPicPr>
        <cNvPr id="602" name="Image 602" descr="Picture"/>
        <cNvPicPr/>
      </nvPicPr>
      <blipFill>
        <a:blip xmlns:a="http://schemas.openxmlformats.org/drawingml/2006/main" xmlns:r="http://schemas.openxmlformats.org/officeDocument/2006/relationships" cstate="print" r:embed="rId602"/>
        <a:stretch xmlns:a="http://schemas.openxmlformats.org/drawingml/2006/main">
          <a:fillRect/>
        </a:stretch>
      </blipFill>
      <spPr>
        <a:prstGeom xmlns:a="http://schemas.openxmlformats.org/drawingml/2006/main" prst="rect"/>
      </spPr>
    </pic>
    <clientData/>
  </twoCellAnchor>
  <twoCellAnchor editAs="twoCell">
    <from>
      <col>0</col>
      <colOff>85725</colOff>
      <row>608</row>
      <rowOff>85725</rowOff>
    </from>
    <to>
      <col>1</col>
      <colOff>-85725</colOff>
      <row>609</row>
      <rowOff>-85725</rowOff>
    </to>
    <pic>
      <nvPicPr>
        <cNvPr id="603" name="Image 603" descr="Picture"/>
        <cNvPicPr/>
      </nvPicPr>
      <blipFill>
        <a:blip xmlns:a="http://schemas.openxmlformats.org/drawingml/2006/main" xmlns:r="http://schemas.openxmlformats.org/officeDocument/2006/relationships" cstate="print" r:embed="rId603"/>
        <a:stretch xmlns:a="http://schemas.openxmlformats.org/drawingml/2006/main">
          <a:fillRect/>
        </a:stretch>
      </blipFill>
      <spPr>
        <a:prstGeom xmlns:a="http://schemas.openxmlformats.org/drawingml/2006/main" prst="rect"/>
      </spPr>
    </pic>
    <clientData/>
  </twoCellAnchor>
  <twoCellAnchor editAs="twoCell">
    <from>
      <col>0</col>
      <colOff>85725</colOff>
      <row>609</row>
      <rowOff>85725</rowOff>
    </from>
    <to>
      <col>1</col>
      <colOff>-85725</colOff>
      <row>610</row>
      <rowOff>-85725</rowOff>
    </to>
    <pic>
      <nvPicPr>
        <cNvPr id="604" name="Image 604" descr="Picture"/>
        <cNvPicPr/>
      </nvPicPr>
      <blipFill>
        <a:blip xmlns:a="http://schemas.openxmlformats.org/drawingml/2006/main" xmlns:r="http://schemas.openxmlformats.org/officeDocument/2006/relationships" cstate="print" r:embed="rId604"/>
        <a:stretch xmlns:a="http://schemas.openxmlformats.org/drawingml/2006/main">
          <a:fillRect/>
        </a:stretch>
      </blipFill>
      <spPr>
        <a:prstGeom xmlns:a="http://schemas.openxmlformats.org/drawingml/2006/main" prst="rect"/>
      </spPr>
    </pic>
    <clientData/>
  </twoCellAnchor>
  <twoCellAnchor editAs="twoCell">
    <from>
      <col>0</col>
      <colOff>85725</colOff>
      <row>610</row>
      <rowOff>85725</rowOff>
    </from>
    <to>
      <col>1</col>
      <colOff>-85725</colOff>
      <row>611</row>
      <rowOff>-85725</rowOff>
    </to>
    <pic>
      <nvPicPr>
        <cNvPr id="605" name="Image 605" descr="Picture"/>
        <cNvPicPr/>
      </nvPicPr>
      <blipFill>
        <a:blip xmlns:a="http://schemas.openxmlformats.org/drawingml/2006/main" xmlns:r="http://schemas.openxmlformats.org/officeDocument/2006/relationships" cstate="print" r:embed="rId605"/>
        <a:stretch xmlns:a="http://schemas.openxmlformats.org/drawingml/2006/main">
          <a:fillRect/>
        </a:stretch>
      </blipFill>
      <spPr>
        <a:prstGeom xmlns:a="http://schemas.openxmlformats.org/drawingml/2006/main" prst="rect"/>
      </spPr>
    </pic>
    <clientData/>
  </twoCellAnchor>
  <twoCellAnchor editAs="twoCell">
    <from>
      <col>0</col>
      <colOff>85725</colOff>
      <row>611</row>
      <rowOff>85725</rowOff>
    </from>
    <to>
      <col>1</col>
      <colOff>-85725</colOff>
      <row>612</row>
      <rowOff>-85725</rowOff>
    </to>
    <pic>
      <nvPicPr>
        <cNvPr id="606" name="Image 606" descr="Picture"/>
        <cNvPicPr/>
      </nvPicPr>
      <blipFill>
        <a:blip xmlns:a="http://schemas.openxmlformats.org/drawingml/2006/main" xmlns:r="http://schemas.openxmlformats.org/officeDocument/2006/relationships" cstate="print" r:embed="rId606"/>
        <a:stretch xmlns:a="http://schemas.openxmlformats.org/drawingml/2006/main">
          <a:fillRect/>
        </a:stretch>
      </blipFill>
      <spPr>
        <a:prstGeom xmlns:a="http://schemas.openxmlformats.org/drawingml/2006/main" prst="rect"/>
      </spPr>
    </pic>
    <clientData/>
  </twoCellAnchor>
  <twoCellAnchor editAs="twoCell">
    <from>
      <col>0</col>
      <colOff>85725</colOff>
      <row>612</row>
      <rowOff>85725</rowOff>
    </from>
    <to>
      <col>1</col>
      <colOff>-85725</colOff>
      <row>613</row>
      <rowOff>-85725</rowOff>
    </to>
    <pic>
      <nvPicPr>
        <cNvPr id="607" name="Image 607" descr="Picture"/>
        <cNvPicPr/>
      </nvPicPr>
      <blipFill>
        <a:blip xmlns:a="http://schemas.openxmlformats.org/drawingml/2006/main" xmlns:r="http://schemas.openxmlformats.org/officeDocument/2006/relationships" cstate="print" r:embed="rId607"/>
        <a:stretch xmlns:a="http://schemas.openxmlformats.org/drawingml/2006/main">
          <a:fillRect/>
        </a:stretch>
      </blipFill>
      <spPr>
        <a:prstGeom xmlns:a="http://schemas.openxmlformats.org/drawingml/2006/main" prst="rect"/>
      </spPr>
    </pic>
    <clientData/>
  </twoCellAnchor>
  <twoCellAnchor editAs="twoCell">
    <from>
      <col>0</col>
      <colOff>85725</colOff>
      <row>613</row>
      <rowOff>85725</rowOff>
    </from>
    <to>
      <col>1</col>
      <colOff>-85725</colOff>
      <row>614</row>
      <rowOff>-85725</rowOff>
    </to>
    <pic>
      <nvPicPr>
        <cNvPr id="608" name="Image 608" descr="Picture"/>
        <cNvPicPr/>
      </nvPicPr>
      <blipFill>
        <a:blip xmlns:a="http://schemas.openxmlformats.org/drawingml/2006/main" xmlns:r="http://schemas.openxmlformats.org/officeDocument/2006/relationships" cstate="print" r:embed="rId608"/>
        <a:stretch xmlns:a="http://schemas.openxmlformats.org/drawingml/2006/main">
          <a:fillRect/>
        </a:stretch>
      </blipFill>
      <spPr>
        <a:prstGeom xmlns:a="http://schemas.openxmlformats.org/drawingml/2006/main" prst="rect"/>
      </spPr>
    </pic>
    <clientData/>
  </twoCellAnchor>
  <twoCellAnchor editAs="twoCell">
    <from>
      <col>0</col>
      <colOff>85725</colOff>
      <row>614</row>
      <rowOff>85725</rowOff>
    </from>
    <to>
      <col>1</col>
      <colOff>-85725</colOff>
      <row>615</row>
      <rowOff>-85725</rowOff>
    </to>
    <pic>
      <nvPicPr>
        <cNvPr id="609" name="Image 609" descr="Picture"/>
        <cNvPicPr/>
      </nvPicPr>
      <blipFill>
        <a:blip xmlns:a="http://schemas.openxmlformats.org/drawingml/2006/main" xmlns:r="http://schemas.openxmlformats.org/officeDocument/2006/relationships" cstate="print" r:embed="rId609"/>
        <a:stretch xmlns:a="http://schemas.openxmlformats.org/drawingml/2006/main">
          <a:fillRect/>
        </a:stretch>
      </blipFill>
      <spPr>
        <a:prstGeom xmlns:a="http://schemas.openxmlformats.org/drawingml/2006/main" prst="rect"/>
      </spPr>
    </pic>
    <clientData/>
  </twoCellAnchor>
  <twoCellAnchor editAs="twoCell">
    <from>
      <col>0</col>
      <colOff>85725</colOff>
      <row>615</row>
      <rowOff>85725</rowOff>
    </from>
    <to>
      <col>1</col>
      <colOff>-85725</colOff>
      <row>616</row>
      <rowOff>-85725</rowOff>
    </to>
    <pic>
      <nvPicPr>
        <cNvPr id="610" name="Image 610" descr="Picture"/>
        <cNvPicPr/>
      </nvPicPr>
      <blipFill>
        <a:blip xmlns:a="http://schemas.openxmlformats.org/drawingml/2006/main" xmlns:r="http://schemas.openxmlformats.org/officeDocument/2006/relationships" cstate="print" r:embed="rId610"/>
        <a:stretch xmlns:a="http://schemas.openxmlformats.org/drawingml/2006/main">
          <a:fillRect/>
        </a:stretch>
      </blipFill>
      <spPr>
        <a:prstGeom xmlns:a="http://schemas.openxmlformats.org/drawingml/2006/main" prst="rect"/>
      </spPr>
    </pic>
    <clientData/>
  </twoCellAnchor>
  <twoCellAnchor editAs="twoCell">
    <from>
      <col>0</col>
      <colOff>85725</colOff>
      <row>616</row>
      <rowOff>85725</rowOff>
    </from>
    <to>
      <col>1</col>
      <colOff>-85725</colOff>
      <row>617</row>
      <rowOff>-85725</rowOff>
    </to>
    <pic>
      <nvPicPr>
        <cNvPr id="611" name="Image 611" descr="Picture"/>
        <cNvPicPr/>
      </nvPicPr>
      <blipFill>
        <a:blip xmlns:a="http://schemas.openxmlformats.org/drawingml/2006/main" xmlns:r="http://schemas.openxmlformats.org/officeDocument/2006/relationships" cstate="print" r:embed="rId611"/>
        <a:stretch xmlns:a="http://schemas.openxmlformats.org/drawingml/2006/main">
          <a:fillRect/>
        </a:stretch>
      </blipFill>
      <spPr>
        <a:prstGeom xmlns:a="http://schemas.openxmlformats.org/drawingml/2006/main" prst="rect"/>
      </spPr>
    </pic>
    <clientData/>
  </twoCellAnchor>
  <twoCellAnchor editAs="twoCell">
    <from>
      <col>0</col>
      <colOff>85725</colOff>
      <row>617</row>
      <rowOff>85725</rowOff>
    </from>
    <to>
      <col>1</col>
      <colOff>-85725</colOff>
      <row>618</row>
      <rowOff>-85725</rowOff>
    </to>
    <pic>
      <nvPicPr>
        <cNvPr id="612" name="Image 612" descr="Picture"/>
        <cNvPicPr/>
      </nvPicPr>
      <blipFill>
        <a:blip xmlns:a="http://schemas.openxmlformats.org/drawingml/2006/main" xmlns:r="http://schemas.openxmlformats.org/officeDocument/2006/relationships" cstate="print" r:embed="rId612"/>
        <a:stretch xmlns:a="http://schemas.openxmlformats.org/drawingml/2006/main">
          <a:fillRect/>
        </a:stretch>
      </blipFill>
      <spPr>
        <a:prstGeom xmlns:a="http://schemas.openxmlformats.org/drawingml/2006/main" prst="rect"/>
      </spPr>
    </pic>
    <clientData/>
  </twoCellAnchor>
  <twoCellAnchor editAs="twoCell">
    <from>
      <col>0</col>
      <colOff>85725</colOff>
      <row>618</row>
      <rowOff>85725</rowOff>
    </from>
    <to>
      <col>1</col>
      <colOff>-85725</colOff>
      <row>619</row>
      <rowOff>-85725</rowOff>
    </to>
    <pic>
      <nvPicPr>
        <cNvPr id="613" name="Image 613" descr="Picture"/>
        <cNvPicPr/>
      </nvPicPr>
      <blipFill>
        <a:blip xmlns:a="http://schemas.openxmlformats.org/drawingml/2006/main" xmlns:r="http://schemas.openxmlformats.org/officeDocument/2006/relationships" cstate="print" r:embed="rId613"/>
        <a:stretch xmlns:a="http://schemas.openxmlformats.org/drawingml/2006/main">
          <a:fillRect/>
        </a:stretch>
      </blipFill>
      <spPr>
        <a:prstGeom xmlns:a="http://schemas.openxmlformats.org/drawingml/2006/main" prst="rect"/>
      </spPr>
    </pic>
    <clientData/>
  </twoCellAnchor>
  <twoCellAnchor editAs="twoCell">
    <from>
      <col>0</col>
      <colOff>85725</colOff>
      <row>619</row>
      <rowOff>85725</rowOff>
    </from>
    <to>
      <col>1</col>
      <colOff>-85725</colOff>
      <row>620</row>
      <rowOff>-85725</rowOff>
    </to>
    <pic>
      <nvPicPr>
        <cNvPr id="614" name="Image 614" descr="Picture"/>
        <cNvPicPr/>
      </nvPicPr>
      <blipFill>
        <a:blip xmlns:a="http://schemas.openxmlformats.org/drawingml/2006/main" xmlns:r="http://schemas.openxmlformats.org/officeDocument/2006/relationships" cstate="print" r:embed="rId614"/>
        <a:stretch xmlns:a="http://schemas.openxmlformats.org/drawingml/2006/main">
          <a:fillRect/>
        </a:stretch>
      </blipFill>
      <spPr>
        <a:prstGeom xmlns:a="http://schemas.openxmlformats.org/drawingml/2006/main" prst="rect"/>
      </spPr>
    </pic>
    <clientData/>
  </twoCellAnchor>
  <twoCellAnchor editAs="twoCell">
    <from>
      <col>0</col>
      <colOff>85725</colOff>
      <row>620</row>
      <rowOff>85725</rowOff>
    </from>
    <to>
      <col>1</col>
      <colOff>-85725</colOff>
      <row>621</row>
      <rowOff>-85725</rowOff>
    </to>
    <pic>
      <nvPicPr>
        <cNvPr id="615" name="Image 615" descr="Picture"/>
        <cNvPicPr/>
      </nvPicPr>
      <blipFill>
        <a:blip xmlns:a="http://schemas.openxmlformats.org/drawingml/2006/main" xmlns:r="http://schemas.openxmlformats.org/officeDocument/2006/relationships" cstate="print" r:embed="rId615"/>
        <a:stretch xmlns:a="http://schemas.openxmlformats.org/drawingml/2006/main">
          <a:fillRect/>
        </a:stretch>
      </blipFill>
      <spPr>
        <a:prstGeom xmlns:a="http://schemas.openxmlformats.org/drawingml/2006/main" prst="rect"/>
      </spPr>
    </pic>
    <clientData/>
  </twoCellAnchor>
  <twoCellAnchor editAs="twoCell">
    <from>
      <col>0</col>
      <colOff>85725</colOff>
      <row>621</row>
      <rowOff>85725</rowOff>
    </from>
    <to>
      <col>1</col>
      <colOff>-85725</colOff>
      <row>622</row>
      <rowOff>-85725</rowOff>
    </to>
    <pic>
      <nvPicPr>
        <cNvPr id="616" name="Image 616" descr="Picture"/>
        <cNvPicPr/>
      </nvPicPr>
      <blipFill>
        <a:blip xmlns:a="http://schemas.openxmlformats.org/drawingml/2006/main" xmlns:r="http://schemas.openxmlformats.org/officeDocument/2006/relationships" cstate="print" r:embed="rId616"/>
        <a:stretch xmlns:a="http://schemas.openxmlformats.org/drawingml/2006/main">
          <a:fillRect/>
        </a:stretch>
      </blipFill>
      <spPr>
        <a:prstGeom xmlns:a="http://schemas.openxmlformats.org/drawingml/2006/main" prst="rect"/>
      </spPr>
    </pic>
    <clientData/>
  </twoCellAnchor>
  <twoCellAnchor editAs="twoCell">
    <from>
      <col>0</col>
      <colOff>85725</colOff>
      <row>622</row>
      <rowOff>85725</rowOff>
    </from>
    <to>
      <col>1</col>
      <colOff>-85725</colOff>
      <row>623</row>
      <rowOff>-85725</rowOff>
    </to>
    <pic>
      <nvPicPr>
        <cNvPr id="617" name="Image 617" descr="Picture"/>
        <cNvPicPr/>
      </nvPicPr>
      <blipFill>
        <a:blip xmlns:a="http://schemas.openxmlformats.org/drawingml/2006/main" xmlns:r="http://schemas.openxmlformats.org/officeDocument/2006/relationships" cstate="print" r:embed="rId617"/>
        <a:stretch xmlns:a="http://schemas.openxmlformats.org/drawingml/2006/main">
          <a:fillRect/>
        </a:stretch>
      </blipFill>
      <spPr>
        <a:prstGeom xmlns:a="http://schemas.openxmlformats.org/drawingml/2006/main" prst="rect"/>
      </spPr>
    </pic>
    <clientData/>
  </twoCellAnchor>
  <twoCellAnchor editAs="twoCell">
    <from>
      <col>0</col>
      <colOff>85725</colOff>
      <row>624</row>
      <rowOff>85725</rowOff>
    </from>
    <to>
      <col>1</col>
      <colOff>-85725</colOff>
      <row>625</row>
      <rowOff>-85725</rowOff>
    </to>
    <pic>
      <nvPicPr>
        <cNvPr id="618" name="Image 618" descr="Picture"/>
        <cNvPicPr/>
      </nvPicPr>
      <blipFill>
        <a:blip xmlns:a="http://schemas.openxmlformats.org/drawingml/2006/main" xmlns:r="http://schemas.openxmlformats.org/officeDocument/2006/relationships" cstate="print" r:embed="rId618"/>
        <a:stretch xmlns:a="http://schemas.openxmlformats.org/drawingml/2006/main">
          <a:fillRect/>
        </a:stretch>
      </blipFill>
      <spPr>
        <a:prstGeom xmlns:a="http://schemas.openxmlformats.org/drawingml/2006/main" prst="rect"/>
      </spPr>
    </pic>
    <clientData/>
  </twoCellAnchor>
  <twoCellAnchor editAs="twoCell">
    <from>
      <col>0</col>
      <colOff>85725</colOff>
      <row>625</row>
      <rowOff>85725</rowOff>
    </from>
    <to>
      <col>1</col>
      <colOff>-85725</colOff>
      <row>626</row>
      <rowOff>-85725</rowOff>
    </to>
    <pic>
      <nvPicPr>
        <cNvPr id="619" name="Image 619" descr="Picture"/>
        <cNvPicPr/>
      </nvPicPr>
      <blipFill>
        <a:blip xmlns:a="http://schemas.openxmlformats.org/drawingml/2006/main" xmlns:r="http://schemas.openxmlformats.org/officeDocument/2006/relationships" cstate="print" r:embed="rId619"/>
        <a:stretch xmlns:a="http://schemas.openxmlformats.org/drawingml/2006/main">
          <a:fillRect/>
        </a:stretch>
      </blipFill>
      <spPr>
        <a:prstGeom xmlns:a="http://schemas.openxmlformats.org/drawingml/2006/main" prst="rect"/>
      </spPr>
    </pic>
    <clientData/>
  </twoCellAnchor>
  <twoCellAnchor editAs="twoCell">
    <from>
      <col>0</col>
      <colOff>85725</colOff>
      <row>626</row>
      <rowOff>85725</rowOff>
    </from>
    <to>
      <col>1</col>
      <colOff>-85725</colOff>
      <row>627</row>
      <rowOff>-85725</rowOff>
    </to>
    <pic>
      <nvPicPr>
        <cNvPr id="620" name="Image 620" descr="Picture"/>
        <cNvPicPr/>
      </nvPicPr>
      <blipFill>
        <a:blip xmlns:a="http://schemas.openxmlformats.org/drawingml/2006/main" xmlns:r="http://schemas.openxmlformats.org/officeDocument/2006/relationships" cstate="print" r:embed="rId620"/>
        <a:stretch xmlns:a="http://schemas.openxmlformats.org/drawingml/2006/main">
          <a:fillRect/>
        </a:stretch>
      </blipFill>
      <spPr>
        <a:prstGeom xmlns:a="http://schemas.openxmlformats.org/drawingml/2006/main" prst="rect"/>
      </spPr>
    </pic>
    <clientData/>
  </twoCellAnchor>
  <twoCellAnchor editAs="twoCell">
    <from>
      <col>0</col>
      <colOff>85725</colOff>
      <row>627</row>
      <rowOff>85725</rowOff>
    </from>
    <to>
      <col>1</col>
      <colOff>-85725</colOff>
      <row>628</row>
      <rowOff>-85725</rowOff>
    </to>
    <pic>
      <nvPicPr>
        <cNvPr id="621" name="Image 621" descr="Picture"/>
        <cNvPicPr/>
      </nvPicPr>
      <blipFill>
        <a:blip xmlns:a="http://schemas.openxmlformats.org/drawingml/2006/main" xmlns:r="http://schemas.openxmlformats.org/officeDocument/2006/relationships" cstate="print" r:embed="rId621"/>
        <a:stretch xmlns:a="http://schemas.openxmlformats.org/drawingml/2006/main">
          <a:fillRect/>
        </a:stretch>
      </blipFill>
      <spPr>
        <a:prstGeom xmlns:a="http://schemas.openxmlformats.org/drawingml/2006/main" prst="rect"/>
      </spPr>
    </pic>
    <clientData/>
  </twoCellAnchor>
  <twoCellAnchor editAs="twoCell">
    <from>
      <col>0</col>
      <colOff>85725</colOff>
      <row>628</row>
      <rowOff>85725</rowOff>
    </from>
    <to>
      <col>1</col>
      <colOff>-85725</colOff>
      <row>629</row>
      <rowOff>-85725</rowOff>
    </to>
    <pic>
      <nvPicPr>
        <cNvPr id="622" name="Image 622" descr="Picture"/>
        <cNvPicPr/>
      </nvPicPr>
      <blipFill>
        <a:blip xmlns:a="http://schemas.openxmlformats.org/drawingml/2006/main" xmlns:r="http://schemas.openxmlformats.org/officeDocument/2006/relationships" cstate="print" r:embed="rId622"/>
        <a:stretch xmlns:a="http://schemas.openxmlformats.org/drawingml/2006/main">
          <a:fillRect/>
        </a:stretch>
      </blipFill>
      <spPr>
        <a:prstGeom xmlns:a="http://schemas.openxmlformats.org/drawingml/2006/main" prst="rect"/>
      </spPr>
    </pic>
    <clientData/>
  </twoCellAnchor>
  <twoCellAnchor editAs="twoCell">
    <from>
      <col>0</col>
      <colOff>85725</colOff>
      <row>629</row>
      <rowOff>85725</rowOff>
    </from>
    <to>
      <col>1</col>
      <colOff>-85725</colOff>
      <row>630</row>
      <rowOff>-85725</rowOff>
    </to>
    <pic>
      <nvPicPr>
        <cNvPr id="623" name="Image 623" descr="Picture"/>
        <cNvPicPr/>
      </nvPicPr>
      <blipFill>
        <a:blip xmlns:a="http://schemas.openxmlformats.org/drawingml/2006/main" xmlns:r="http://schemas.openxmlformats.org/officeDocument/2006/relationships" cstate="print" r:embed="rId623"/>
        <a:stretch xmlns:a="http://schemas.openxmlformats.org/drawingml/2006/main">
          <a:fillRect/>
        </a:stretch>
      </blipFill>
      <spPr>
        <a:prstGeom xmlns:a="http://schemas.openxmlformats.org/drawingml/2006/main" prst="rect"/>
      </spPr>
    </pic>
    <clientData/>
  </twoCellAnchor>
  <twoCellAnchor editAs="twoCell">
    <from>
      <col>0</col>
      <colOff>85725</colOff>
      <row>630</row>
      <rowOff>85725</rowOff>
    </from>
    <to>
      <col>1</col>
      <colOff>-85725</colOff>
      <row>631</row>
      <rowOff>-85725</rowOff>
    </to>
    <pic>
      <nvPicPr>
        <cNvPr id="624" name="Image 624" descr="Picture"/>
        <cNvPicPr/>
      </nvPicPr>
      <blipFill>
        <a:blip xmlns:a="http://schemas.openxmlformats.org/drawingml/2006/main" xmlns:r="http://schemas.openxmlformats.org/officeDocument/2006/relationships" cstate="print" r:embed="rId624"/>
        <a:stretch xmlns:a="http://schemas.openxmlformats.org/drawingml/2006/main">
          <a:fillRect/>
        </a:stretch>
      </blipFill>
      <spPr>
        <a:prstGeom xmlns:a="http://schemas.openxmlformats.org/drawingml/2006/main" prst="rect"/>
      </spPr>
    </pic>
    <clientData/>
  </twoCellAnchor>
  <twoCellAnchor editAs="twoCell">
    <from>
      <col>0</col>
      <colOff>85725</colOff>
      <row>631</row>
      <rowOff>85725</rowOff>
    </from>
    <to>
      <col>1</col>
      <colOff>-85725</colOff>
      <row>632</row>
      <rowOff>-85725</rowOff>
    </to>
    <pic>
      <nvPicPr>
        <cNvPr id="625" name="Image 625" descr="Picture"/>
        <cNvPicPr/>
      </nvPicPr>
      <blipFill>
        <a:blip xmlns:a="http://schemas.openxmlformats.org/drawingml/2006/main" xmlns:r="http://schemas.openxmlformats.org/officeDocument/2006/relationships" cstate="print" r:embed="rId625"/>
        <a:stretch xmlns:a="http://schemas.openxmlformats.org/drawingml/2006/main">
          <a:fillRect/>
        </a:stretch>
      </blipFill>
      <spPr>
        <a:prstGeom xmlns:a="http://schemas.openxmlformats.org/drawingml/2006/main" prst="rect"/>
      </spPr>
    </pic>
    <clientData/>
  </twoCellAnchor>
  <twoCellAnchor editAs="twoCell">
    <from>
      <col>0</col>
      <colOff>85725</colOff>
      <row>632</row>
      <rowOff>85725</rowOff>
    </from>
    <to>
      <col>1</col>
      <colOff>-85725</colOff>
      <row>633</row>
      <rowOff>-85725</rowOff>
    </to>
    <pic>
      <nvPicPr>
        <cNvPr id="626" name="Image 626" descr="Picture"/>
        <cNvPicPr/>
      </nvPicPr>
      <blipFill>
        <a:blip xmlns:a="http://schemas.openxmlformats.org/drawingml/2006/main" xmlns:r="http://schemas.openxmlformats.org/officeDocument/2006/relationships" cstate="print" r:embed="rId626"/>
        <a:stretch xmlns:a="http://schemas.openxmlformats.org/drawingml/2006/main">
          <a:fillRect/>
        </a:stretch>
      </blipFill>
      <spPr>
        <a:prstGeom xmlns:a="http://schemas.openxmlformats.org/drawingml/2006/main" prst="rect"/>
      </spPr>
    </pic>
    <clientData/>
  </twoCellAnchor>
  <twoCellAnchor editAs="twoCell">
    <from>
      <col>0</col>
      <colOff>85725</colOff>
      <row>633</row>
      <rowOff>85725</rowOff>
    </from>
    <to>
      <col>1</col>
      <colOff>-85725</colOff>
      <row>634</row>
      <rowOff>-85725</rowOff>
    </to>
    <pic>
      <nvPicPr>
        <cNvPr id="627" name="Image 627" descr="Picture"/>
        <cNvPicPr/>
      </nvPicPr>
      <blipFill>
        <a:blip xmlns:a="http://schemas.openxmlformats.org/drawingml/2006/main" xmlns:r="http://schemas.openxmlformats.org/officeDocument/2006/relationships" cstate="print" r:embed="rId627"/>
        <a:stretch xmlns:a="http://schemas.openxmlformats.org/drawingml/2006/main">
          <a:fillRect/>
        </a:stretch>
      </blipFill>
      <spPr>
        <a:prstGeom xmlns:a="http://schemas.openxmlformats.org/drawingml/2006/main" prst="rect"/>
      </spPr>
    </pic>
    <clientData/>
  </twoCellAnchor>
  <twoCellAnchor editAs="twoCell">
    <from>
      <col>0</col>
      <colOff>85725</colOff>
      <row>634</row>
      <rowOff>85725</rowOff>
    </from>
    <to>
      <col>1</col>
      <colOff>-85725</colOff>
      <row>635</row>
      <rowOff>-85725</rowOff>
    </to>
    <pic>
      <nvPicPr>
        <cNvPr id="628" name="Image 628" descr="Picture"/>
        <cNvPicPr/>
      </nvPicPr>
      <blipFill>
        <a:blip xmlns:a="http://schemas.openxmlformats.org/drawingml/2006/main" xmlns:r="http://schemas.openxmlformats.org/officeDocument/2006/relationships" cstate="print" r:embed="rId628"/>
        <a:stretch xmlns:a="http://schemas.openxmlformats.org/drawingml/2006/main">
          <a:fillRect/>
        </a:stretch>
      </blipFill>
      <spPr>
        <a:prstGeom xmlns:a="http://schemas.openxmlformats.org/drawingml/2006/main" prst="rect"/>
      </spPr>
    </pic>
    <clientData/>
  </twoCellAnchor>
  <twoCellAnchor editAs="twoCell">
    <from>
      <col>0</col>
      <colOff>85725</colOff>
      <row>635</row>
      <rowOff>85725</rowOff>
    </from>
    <to>
      <col>1</col>
      <colOff>-85725</colOff>
      <row>636</row>
      <rowOff>-85725</rowOff>
    </to>
    <pic>
      <nvPicPr>
        <cNvPr id="629" name="Image 629" descr="Picture"/>
        <cNvPicPr/>
      </nvPicPr>
      <blipFill>
        <a:blip xmlns:a="http://schemas.openxmlformats.org/drawingml/2006/main" xmlns:r="http://schemas.openxmlformats.org/officeDocument/2006/relationships" cstate="print" r:embed="rId629"/>
        <a:stretch xmlns:a="http://schemas.openxmlformats.org/drawingml/2006/main">
          <a:fillRect/>
        </a:stretch>
      </blipFill>
      <spPr>
        <a:prstGeom xmlns:a="http://schemas.openxmlformats.org/drawingml/2006/main" prst="rect"/>
      </spPr>
    </pic>
    <clientData/>
  </twoCellAnchor>
  <twoCellAnchor editAs="twoCell">
    <from>
      <col>0</col>
      <colOff>85725</colOff>
      <row>636</row>
      <rowOff>85725</rowOff>
    </from>
    <to>
      <col>1</col>
      <colOff>-85725</colOff>
      <row>637</row>
      <rowOff>-85725</rowOff>
    </to>
    <pic>
      <nvPicPr>
        <cNvPr id="630" name="Image 630" descr="Picture"/>
        <cNvPicPr/>
      </nvPicPr>
      <blipFill>
        <a:blip xmlns:a="http://schemas.openxmlformats.org/drawingml/2006/main" xmlns:r="http://schemas.openxmlformats.org/officeDocument/2006/relationships" cstate="print" r:embed="rId630"/>
        <a:stretch xmlns:a="http://schemas.openxmlformats.org/drawingml/2006/main">
          <a:fillRect/>
        </a:stretch>
      </blipFill>
      <spPr>
        <a:prstGeom xmlns:a="http://schemas.openxmlformats.org/drawingml/2006/main" prst="rect"/>
      </spPr>
    </pic>
    <clientData/>
  </twoCellAnchor>
  <twoCellAnchor editAs="twoCell">
    <from>
      <col>0</col>
      <colOff>85725</colOff>
      <row>637</row>
      <rowOff>85725</rowOff>
    </from>
    <to>
      <col>1</col>
      <colOff>-85725</colOff>
      <row>638</row>
      <rowOff>-85725</rowOff>
    </to>
    <pic>
      <nvPicPr>
        <cNvPr id="631" name="Image 631" descr="Picture"/>
        <cNvPicPr/>
      </nvPicPr>
      <blipFill>
        <a:blip xmlns:a="http://schemas.openxmlformats.org/drawingml/2006/main" xmlns:r="http://schemas.openxmlformats.org/officeDocument/2006/relationships" cstate="print" r:embed="rId631"/>
        <a:stretch xmlns:a="http://schemas.openxmlformats.org/drawingml/2006/main">
          <a:fillRect/>
        </a:stretch>
      </blipFill>
      <spPr>
        <a:prstGeom xmlns:a="http://schemas.openxmlformats.org/drawingml/2006/main" prst="rect"/>
      </spPr>
    </pic>
    <clientData/>
  </twoCellAnchor>
  <twoCellAnchor editAs="twoCell">
    <from>
      <col>0</col>
      <colOff>85725</colOff>
      <row>638</row>
      <rowOff>85725</rowOff>
    </from>
    <to>
      <col>1</col>
      <colOff>-85725</colOff>
      <row>639</row>
      <rowOff>-85725</rowOff>
    </to>
    <pic>
      <nvPicPr>
        <cNvPr id="632" name="Image 632" descr="Picture"/>
        <cNvPicPr/>
      </nvPicPr>
      <blipFill>
        <a:blip xmlns:a="http://schemas.openxmlformats.org/drawingml/2006/main" xmlns:r="http://schemas.openxmlformats.org/officeDocument/2006/relationships" cstate="print" r:embed="rId632"/>
        <a:stretch xmlns:a="http://schemas.openxmlformats.org/drawingml/2006/main">
          <a:fillRect/>
        </a:stretch>
      </blipFill>
      <spPr>
        <a:prstGeom xmlns:a="http://schemas.openxmlformats.org/drawingml/2006/main" prst="rect"/>
      </spPr>
    </pic>
    <clientData/>
  </twoCellAnchor>
  <twoCellAnchor editAs="twoCell">
    <from>
      <col>0</col>
      <colOff>85725</colOff>
      <row>639</row>
      <rowOff>85725</rowOff>
    </from>
    <to>
      <col>1</col>
      <colOff>-85725</colOff>
      <row>640</row>
      <rowOff>-85725</rowOff>
    </to>
    <pic>
      <nvPicPr>
        <cNvPr id="633" name="Image 633" descr="Picture"/>
        <cNvPicPr/>
      </nvPicPr>
      <blipFill>
        <a:blip xmlns:a="http://schemas.openxmlformats.org/drawingml/2006/main" xmlns:r="http://schemas.openxmlformats.org/officeDocument/2006/relationships" cstate="print" r:embed="rId633"/>
        <a:stretch xmlns:a="http://schemas.openxmlformats.org/drawingml/2006/main">
          <a:fillRect/>
        </a:stretch>
      </blipFill>
      <spPr>
        <a:prstGeom xmlns:a="http://schemas.openxmlformats.org/drawingml/2006/main" prst="rect"/>
      </spPr>
    </pic>
    <clientData/>
  </twoCellAnchor>
  <twoCellAnchor editAs="twoCell">
    <from>
      <col>0</col>
      <colOff>85725</colOff>
      <row>640</row>
      <rowOff>85725</rowOff>
    </from>
    <to>
      <col>1</col>
      <colOff>-85725</colOff>
      <row>641</row>
      <rowOff>-85725</rowOff>
    </to>
    <pic>
      <nvPicPr>
        <cNvPr id="634" name="Image 634" descr="Picture"/>
        <cNvPicPr/>
      </nvPicPr>
      <blipFill>
        <a:blip xmlns:a="http://schemas.openxmlformats.org/drawingml/2006/main" xmlns:r="http://schemas.openxmlformats.org/officeDocument/2006/relationships" cstate="print" r:embed="rId634"/>
        <a:stretch xmlns:a="http://schemas.openxmlformats.org/drawingml/2006/main">
          <a:fillRect/>
        </a:stretch>
      </blipFill>
      <spPr>
        <a:prstGeom xmlns:a="http://schemas.openxmlformats.org/drawingml/2006/main" prst="rect"/>
      </spPr>
    </pic>
    <clientData/>
  </twoCellAnchor>
  <twoCellAnchor editAs="twoCell">
    <from>
      <col>0</col>
      <colOff>85725</colOff>
      <row>641</row>
      <rowOff>85725</rowOff>
    </from>
    <to>
      <col>1</col>
      <colOff>-85725</colOff>
      <row>642</row>
      <rowOff>-85725</rowOff>
    </to>
    <pic>
      <nvPicPr>
        <cNvPr id="635" name="Image 635" descr="Picture"/>
        <cNvPicPr/>
      </nvPicPr>
      <blipFill>
        <a:blip xmlns:a="http://schemas.openxmlformats.org/drawingml/2006/main" xmlns:r="http://schemas.openxmlformats.org/officeDocument/2006/relationships" cstate="print" r:embed="rId635"/>
        <a:stretch xmlns:a="http://schemas.openxmlformats.org/drawingml/2006/main">
          <a:fillRect/>
        </a:stretch>
      </blipFill>
      <spPr>
        <a:prstGeom xmlns:a="http://schemas.openxmlformats.org/drawingml/2006/main" prst="rect"/>
      </spPr>
    </pic>
    <clientData/>
  </twoCellAnchor>
  <twoCellAnchor editAs="twoCell">
    <from>
      <col>0</col>
      <colOff>85725</colOff>
      <row>642</row>
      <rowOff>85725</rowOff>
    </from>
    <to>
      <col>1</col>
      <colOff>-85725</colOff>
      <row>643</row>
      <rowOff>-85725</rowOff>
    </to>
    <pic>
      <nvPicPr>
        <cNvPr id="636" name="Image 636" descr="Picture"/>
        <cNvPicPr/>
      </nvPicPr>
      <blipFill>
        <a:blip xmlns:a="http://schemas.openxmlformats.org/drawingml/2006/main" xmlns:r="http://schemas.openxmlformats.org/officeDocument/2006/relationships" cstate="print" r:embed="rId636"/>
        <a:stretch xmlns:a="http://schemas.openxmlformats.org/drawingml/2006/main">
          <a:fillRect/>
        </a:stretch>
      </blipFill>
      <spPr>
        <a:prstGeom xmlns:a="http://schemas.openxmlformats.org/drawingml/2006/main" prst="rect"/>
      </spPr>
    </pic>
    <clientData/>
  </twoCellAnchor>
  <twoCellAnchor editAs="twoCell">
    <from>
      <col>0</col>
      <colOff>85725</colOff>
      <row>643</row>
      <rowOff>85725</rowOff>
    </from>
    <to>
      <col>1</col>
      <colOff>-85725</colOff>
      <row>644</row>
      <rowOff>-85725</rowOff>
    </to>
    <pic>
      <nvPicPr>
        <cNvPr id="637" name="Image 637" descr="Picture"/>
        <cNvPicPr/>
      </nvPicPr>
      <blipFill>
        <a:blip xmlns:a="http://schemas.openxmlformats.org/drawingml/2006/main" xmlns:r="http://schemas.openxmlformats.org/officeDocument/2006/relationships" cstate="print" r:embed="rId637"/>
        <a:stretch xmlns:a="http://schemas.openxmlformats.org/drawingml/2006/main">
          <a:fillRect/>
        </a:stretch>
      </blipFill>
      <spPr>
        <a:prstGeom xmlns:a="http://schemas.openxmlformats.org/drawingml/2006/main" prst="rect"/>
      </spPr>
    </pic>
    <clientData/>
  </twoCellAnchor>
  <twoCellAnchor editAs="twoCell">
    <from>
      <col>0</col>
      <colOff>85725</colOff>
      <row>644</row>
      <rowOff>85725</rowOff>
    </from>
    <to>
      <col>1</col>
      <colOff>-85725</colOff>
      <row>645</row>
      <rowOff>-85725</rowOff>
    </to>
    <pic>
      <nvPicPr>
        <cNvPr id="638" name="Image 638" descr="Picture"/>
        <cNvPicPr/>
      </nvPicPr>
      <blipFill>
        <a:blip xmlns:a="http://schemas.openxmlformats.org/drawingml/2006/main" xmlns:r="http://schemas.openxmlformats.org/officeDocument/2006/relationships" cstate="print" r:embed="rId638"/>
        <a:stretch xmlns:a="http://schemas.openxmlformats.org/drawingml/2006/main">
          <a:fillRect/>
        </a:stretch>
      </blipFill>
      <spPr>
        <a:prstGeom xmlns:a="http://schemas.openxmlformats.org/drawingml/2006/main" prst="rect"/>
      </spPr>
    </pic>
    <clientData/>
  </twoCellAnchor>
  <twoCellAnchor editAs="twoCell">
    <from>
      <col>0</col>
      <colOff>85725</colOff>
      <row>645</row>
      <rowOff>85725</rowOff>
    </from>
    <to>
      <col>1</col>
      <colOff>-85725</colOff>
      <row>646</row>
      <rowOff>-85725</rowOff>
    </to>
    <pic>
      <nvPicPr>
        <cNvPr id="639" name="Image 639" descr="Picture"/>
        <cNvPicPr/>
      </nvPicPr>
      <blipFill>
        <a:blip xmlns:a="http://schemas.openxmlformats.org/drawingml/2006/main" xmlns:r="http://schemas.openxmlformats.org/officeDocument/2006/relationships" cstate="print" r:embed="rId639"/>
        <a:stretch xmlns:a="http://schemas.openxmlformats.org/drawingml/2006/main">
          <a:fillRect/>
        </a:stretch>
      </blipFill>
      <spPr>
        <a:prstGeom xmlns:a="http://schemas.openxmlformats.org/drawingml/2006/main" prst="rect"/>
      </spPr>
    </pic>
    <clientData/>
  </twoCellAnchor>
  <twoCellAnchor editAs="twoCell">
    <from>
      <col>0</col>
      <colOff>85725</colOff>
      <row>646</row>
      <rowOff>85725</rowOff>
    </from>
    <to>
      <col>1</col>
      <colOff>-85725</colOff>
      <row>647</row>
      <rowOff>-85725</rowOff>
    </to>
    <pic>
      <nvPicPr>
        <cNvPr id="640" name="Image 640" descr="Picture"/>
        <cNvPicPr/>
      </nvPicPr>
      <blipFill>
        <a:blip xmlns:a="http://schemas.openxmlformats.org/drawingml/2006/main" xmlns:r="http://schemas.openxmlformats.org/officeDocument/2006/relationships" cstate="print" r:embed="rId640"/>
        <a:stretch xmlns:a="http://schemas.openxmlformats.org/drawingml/2006/main">
          <a:fillRect/>
        </a:stretch>
      </blipFill>
      <spPr>
        <a:prstGeom xmlns:a="http://schemas.openxmlformats.org/drawingml/2006/main" prst="rect"/>
      </spPr>
    </pic>
    <clientData/>
  </twoCellAnchor>
  <twoCellAnchor editAs="twoCell">
    <from>
      <col>0</col>
      <colOff>85725</colOff>
      <row>647</row>
      <rowOff>85725</rowOff>
    </from>
    <to>
      <col>1</col>
      <colOff>-85725</colOff>
      <row>648</row>
      <rowOff>-85725</rowOff>
    </to>
    <pic>
      <nvPicPr>
        <cNvPr id="641" name="Image 641" descr="Picture"/>
        <cNvPicPr/>
      </nvPicPr>
      <blipFill>
        <a:blip xmlns:a="http://schemas.openxmlformats.org/drawingml/2006/main" xmlns:r="http://schemas.openxmlformats.org/officeDocument/2006/relationships" cstate="print" r:embed="rId641"/>
        <a:stretch xmlns:a="http://schemas.openxmlformats.org/drawingml/2006/main">
          <a:fillRect/>
        </a:stretch>
      </blipFill>
      <spPr>
        <a:prstGeom xmlns:a="http://schemas.openxmlformats.org/drawingml/2006/main" prst="rect"/>
      </spPr>
    </pic>
    <clientData/>
  </twoCellAnchor>
  <twoCellAnchor editAs="twoCell">
    <from>
      <col>0</col>
      <colOff>85725</colOff>
      <row>648</row>
      <rowOff>85725</rowOff>
    </from>
    <to>
      <col>1</col>
      <colOff>-85725</colOff>
      <row>649</row>
      <rowOff>-85725</rowOff>
    </to>
    <pic>
      <nvPicPr>
        <cNvPr id="642" name="Image 642" descr="Picture"/>
        <cNvPicPr/>
      </nvPicPr>
      <blipFill>
        <a:blip xmlns:a="http://schemas.openxmlformats.org/drawingml/2006/main" xmlns:r="http://schemas.openxmlformats.org/officeDocument/2006/relationships" cstate="print" r:embed="rId642"/>
        <a:stretch xmlns:a="http://schemas.openxmlformats.org/drawingml/2006/main">
          <a:fillRect/>
        </a:stretch>
      </blipFill>
      <spPr>
        <a:prstGeom xmlns:a="http://schemas.openxmlformats.org/drawingml/2006/main" prst="rect"/>
      </spPr>
    </pic>
    <clientData/>
  </twoCellAnchor>
  <twoCellAnchor editAs="twoCell">
    <from>
      <col>0</col>
      <colOff>85725</colOff>
      <row>649</row>
      <rowOff>85725</rowOff>
    </from>
    <to>
      <col>1</col>
      <colOff>-85725</colOff>
      <row>650</row>
      <rowOff>-85725</rowOff>
    </to>
    <pic>
      <nvPicPr>
        <cNvPr id="643" name="Image 643" descr="Picture"/>
        <cNvPicPr/>
      </nvPicPr>
      <blipFill>
        <a:blip xmlns:a="http://schemas.openxmlformats.org/drawingml/2006/main" xmlns:r="http://schemas.openxmlformats.org/officeDocument/2006/relationships" cstate="print" r:embed="rId643"/>
        <a:stretch xmlns:a="http://schemas.openxmlformats.org/drawingml/2006/main">
          <a:fillRect/>
        </a:stretch>
      </blipFill>
      <spPr>
        <a:prstGeom xmlns:a="http://schemas.openxmlformats.org/drawingml/2006/main" prst="rect"/>
      </spPr>
    </pic>
    <clientData/>
  </twoCellAnchor>
  <twoCellAnchor editAs="twoCell">
    <from>
      <col>0</col>
      <colOff>85725</colOff>
      <row>650</row>
      <rowOff>85725</rowOff>
    </from>
    <to>
      <col>1</col>
      <colOff>-85725</colOff>
      <row>651</row>
      <rowOff>-85725</rowOff>
    </to>
    <pic>
      <nvPicPr>
        <cNvPr id="644" name="Image 644" descr="Picture"/>
        <cNvPicPr/>
      </nvPicPr>
      <blipFill>
        <a:blip xmlns:a="http://schemas.openxmlformats.org/drawingml/2006/main" xmlns:r="http://schemas.openxmlformats.org/officeDocument/2006/relationships" cstate="print" r:embed="rId644"/>
        <a:stretch xmlns:a="http://schemas.openxmlformats.org/drawingml/2006/main">
          <a:fillRect/>
        </a:stretch>
      </blipFill>
      <spPr>
        <a:prstGeom xmlns:a="http://schemas.openxmlformats.org/drawingml/2006/main" prst="rect"/>
      </spPr>
    </pic>
    <clientData/>
  </twoCellAnchor>
  <twoCellAnchor editAs="twoCell">
    <from>
      <col>0</col>
      <colOff>85725</colOff>
      <row>651</row>
      <rowOff>85725</rowOff>
    </from>
    <to>
      <col>1</col>
      <colOff>-85725</colOff>
      <row>652</row>
      <rowOff>-85725</rowOff>
    </to>
    <pic>
      <nvPicPr>
        <cNvPr id="645" name="Image 645" descr="Picture"/>
        <cNvPicPr/>
      </nvPicPr>
      <blipFill>
        <a:blip xmlns:a="http://schemas.openxmlformats.org/drawingml/2006/main" xmlns:r="http://schemas.openxmlformats.org/officeDocument/2006/relationships" cstate="print" r:embed="rId645"/>
        <a:stretch xmlns:a="http://schemas.openxmlformats.org/drawingml/2006/main">
          <a:fillRect/>
        </a:stretch>
      </blipFill>
      <spPr>
        <a:prstGeom xmlns:a="http://schemas.openxmlformats.org/drawingml/2006/main" prst="rect"/>
      </spPr>
    </pic>
    <clientData/>
  </twoCellAnchor>
  <twoCellAnchor editAs="twoCell">
    <from>
      <col>0</col>
      <colOff>85725</colOff>
      <row>652</row>
      <rowOff>85725</rowOff>
    </from>
    <to>
      <col>1</col>
      <colOff>-85725</colOff>
      <row>653</row>
      <rowOff>-85725</rowOff>
    </to>
    <pic>
      <nvPicPr>
        <cNvPr id="646" name="Image 646" descr="Picture"/>
        <cNvPicPr/>
      </nvPicPr>
      <blipFill>
        <a:blip xmlns:a="http://schemas.openxmlformats.org/drawingml/2006/main" xmlns:r="http://schemas.openxmlformats.org/officeDocument/2006/relationships" cstate="print" r:embed="rId646"/>
        <a:stretch xmlns:a="http://schemas.openxmlformats.org/drawingml/2006/main">
          <a:fillRect/>
        </a:stretch>
      </blipFill>
      <spPr>
        <a:prstGeom xmlns:a="http://schemas.openxmlformats.org/drawingml/2006/main" prst="rect"/>
      </spPr>
    </pic>
    <clientData/>
  </twoCellAnchor>
  <twoCellAnchor editAs="twoCell">
    <from>
      <col>0</col>
      <colOff>85725</colOff>
      <row>653</row>
      <rowOff>85725</rowOff>
    </from>
    <to>
      <col>1</col>
      <colOff>-85725</colOff>
      <row>654</row>
      <rowOff>-85725</rowOff>
    </to>
    <pic>
      <nvPicPr>
        <cNvPr id="647" name="Image 647" descr="Picture"/>
        <cNvPicPr/>
      </nvPicPr>
      <blipFill>
        <a:blip xmlns:a="http://schemas.openxmlformats.org/drawingml/2006/main" xmlns:r="http://schemas.openxmlformats.org/officeDocument/2006/relationships" cstate="print" r:embed="rId647"/>
        <a:stretch xmlns:a="http://schemas.openxmlformats.org/drawingml/2006/main">
          <a:fillRect/>
        </a:stretch>
      </blipFill>
      <spPr>
        <a:prstGeom xmlns:a="http://schemas.openxmlformats.org/drawingml/2006/main" prst="rect"/>
      </spPr>
    </pic>
    <clientData/>
  </twoCellAnchor>
  <twoCellAnchor editAs="twoCell">
    <from>
      <col>0</col>
      <colOff>85725</colOff>
      <row>654</row>
      <rowOff>85725</rowOff>
    </from>
    <to>
      <col>1</col>
      <colOff>-85725</colOff>
      <row>655</row>
      <rowOff>-85725</rowOff>
    </to>
    <pic>
      <nvPicPr>
        <cNvPr id="648" name="Image 648" descr="Picture"/>
        <cNvPicPr/>
      </nvPicPr>
      <blipFill>
        <a:blip xmlns:a="http://schemas.openxmlformats.org/drawingml/2006/main" xmlns:r="http://schemas.openxmlformats.org/officeDocument/2006/relationships" cstate="print" r:embed="rId648"/>
        <a:stretch xmlns:a="http://schemas.openxmlformats.org/drawingml/2006/main">
          <a:fillRect/>
        </a:stretch>
      </blipFill>
      <spPr>
        <a:prstGeom xmlns:a="http://schemas.openxmlformats.org/drawingml/2006/main" prst="rect"/>
      </spPr>
    </pic>
    <clientData/>
  </twoCellAnchor>
  <twoCellAnchor editAs="twoCell">
    <from>
      <col>0</col>
      <colOff>85725</colOff>
      <row>655</row>
      <rowOff>85725</rowOff>
    </from>
    <to>
      <col>1</col>
      <colOff>-85725</colOff>
      <row>656</row>
      <rowOff>-85725</rowOff>
    </to>
    <pic>
      <nvPicPr>
        <cNvPr id="649" name="Image 649" descr="Picture"/>
        <cNvPicPr/>
      </nvPicPr>
      <blipFill>
        <a:blip xmlns:a="http://schemas.openxmlformats.org/drawingml/2006/main" xmlns:r="http://schemas.openxmlformats.org/officeDocument/2006/relationships" cstate="print" r:embed="rId649"/>
        <a:stretch xmlns:a="http://schemas.openxmlformats.org/drawingml/2006/main">
          <a:fillRect/>
        </a:stretch>
      </blipFill>
      <spPr>
        <a:prstGeom xmlns:a="http://schemas.openxmlformats.org/drawingml/2006/main" prst="rect"/>
      </spPr>
    </pic>
    <clientData/>
  </twoCellAnchor>
  <twoCellAnchor editAs="twoCell">
    <from>
      <col>0</col>
      <colOff>85725</colOff>
      <row>656</row>
      <rowOff>85725</rowOff>
    </from>
    <to>
      <col>1</col>
      <colOff>-85725</colOff>
      <row>657</row>
      <rowOff>-85725</rowOff>
    </to>
    <pic>
      <nvPicPr>
        <cNvPr id="650" name="Image 650" descr="Picture"/>
        <cNvPicPr/>
      </nvPicPr>
      <blipFill>
        <a:blip xmlns:a="http://schemas.openxmlformats.org/drawingml/2006/main" xmlns:r="http://schemas.openxmlformats.org/officeDocument/2006/relationships" cstate="print" r:embed="rId650"/>
        <a:stretch xmlns:a="http://schemas.openxmlformats.org/drawingml/2006/main">
          <a:fillRect/>
        </a:stretch>
      </blipFill>
      <spPr>
        <a:prstGeom xmlns:a="http://schemas.openxmlformats.org/drawingml/2006/main" prst="rect"/>
      </spPr>
    </pic>
    <clientData/>
  </twoCellAnchor>
  <twoCellAnchor editAs="twoCell">
    <from>
      <col>0</col>
      <colOff>85725</colOff>
      <row>657</row>
      <rowOff>85725</rowOff>
    </from>
    <to>
      <col>1</col>
      <colOff>-85725</colOff>
      <row>658</row>
      <rowOff>-85725</rowOff>
    </to>
    <pic>
      <nvPicPr>
        <cNvPr id="651" name="Image 651" descr="Picture"/>
        <cNvPicPr/>
      </nvPicPr>
      <blipFill>
        <a:blip xmlns:a="http://schemas.openxmlformats.org/drawingml/2006/main" xmlns:r="http://schemas.openxmlformats.org/officeDocument/2006/relationships" cstate="print" r:embed="rId651"/>
        <a:stretch xmlns:a="http://schemas.openxmlformats.org/drawingml/2006/main">
          <a:fillRect/>
        </a:stretch>
      </blipFill>
      <spPr>
        <a:prstGeom xmlns:a="http://schemas.openxmlformats.org/drawingml/2006/main" prst="rect"/>
      </spPr>
    </pic>
    <clientData/>
  </twoCellAnchor>
  <twoCellAnchor editAs="twoCell">
    <from>
      <col>0</col>
      <colOff>85725</colOff>
      <row>658</row>
      <rowOff>85725</rowOff>
    </from>
    <to>
      <col>1</col>
      <colOff>-85725</colOff>
      <row>659</row>
      <rowOff>-85725</rowOff>
    </to>
    <pic>
      <nvPicPr>
        <cNvPr id="652" name="Image 652" descr="Picture"/>
        <cNvPicPr/>
      </nvPicPr>
      <blipFill>
        <a:blip xmlns:a="http://schemas.openxmlformats.org/drawingml/2006/main" xmlns:r="http://schemas.openxmlformats.org/officeDocument/2006/relationships" cstate="print" r:embed="rId652"/>
        <a:stretch xmlns:a="http://schemas.openxmlformats.org/drawingml/2006/main">
          <a:fillRect/>
        </a:stretch>
      </blipFill>
      <spPr>
        <a:prstGeom xmlns:a="http://schemas.openxmlformats.org/drawingml/2006/main" prst="rect"/>
      </spPr>
    </pic>
    <clientData/>
  </twoCellAnchor>
  <twoCellAnchor editAs="twoCell">
    <from>
      <col>0</col>
      <colOff>85725</colOff>
      <row>659</row>
      <rowOff>85725</rowOff>
    </from>
    <to>
      <col>1</col>
      <colOff>-85725</colOff>
      <row>660</row>
      <rowOff>-85725</rowOff>
    </to>
    <pic>
      <nvPicPr>
        <cNvPr id="653" name="Image 653" descr="Picture"/>
        <cNvPicPr/>
      </nvPicPr>
      <blipFill>
        <a:blip xmlns:a="http://schemas.openxmlformats.org/drawingml/2006/main" xmlns:r="http://schemas.openxmlformats.org/officeDocument/2006/relationships" cstate="print" r:embed="rId653"/>
        <a:stretch xmlns:a="http://schemas.openxmlformats.org/drawingml/2006/main">
          <a:fillRect/>
        </a:stretch>
      </blipFill>
      <spPr>
        <a:prstGeom xmlns:a="http://schemas.openxmlformats.org/drawingml/2006/main" prst="rect"/>
      </spPr>
    </pic>
    <clientData/>
  </twoCellAnchor>
  <twoCellAnchor editAs="twoCell">
    <from>
      <col>0</col>
      <colOff>85725</colOff>
      <row>660</row>
      <rowOff>85725</rowOff>
    </from>
    <to>
      <col>1</col>
      <colOff>-85725</colOff>
      <row>661</row>
      <rowOff>-85725</rowOff>
    </to>
    <pic>
      <nvPicPr>
        <cNvPr id="654" name="Image 654" descr="Picture"/>
        <cNvPicPr/>
      </nvPicPr>
      <blipFill>
        <a:blip xmlns:a="http://schemas.openxmlformats.org/drawingml/2006/main" xmlns:r="http://schemas.openxmlformats.org/officeDocument/2006/relationships" cstate="print" r:embed="rId654"/>
        <a:stretch xmlns:a="http://schemas.openxmlformats.org/drawingml/2006/main">
          <a:fillRect/>
        </a:stretch>
      </blipFill>
      <spPr>
        <a:prstGeom xmlns:a="http://schemas.openxmlformats.org/drawingml/2006/main" prst="rect"/>
      </spPr>
    </pic>
    <clientData/>
  </twoCellAnchor>
  <twoCellAnchor editAs="twoCell">
    <from>
      <col>0</col>
      <colOff>85725</colOff>
      <row>661</row>
      <rowOff>85725</rowOff>
    </from>
    <to>
      <col>1</col>
      <colOff>-85725</colOff>
      <row>662</row>
      <rowOff>-85725</rowOff>
    </to>
    <pic>
      <nvPicPr>
        <cNvPr id="655" name="Image 655" descr="Picture"/>
        <cNvPicPr/>
      </nvPicPr>
      <blipFill>
        <a:blip xmlns:a="http://schemas.openxmlformats.org/drawingml/2006/main" xmlns:r="http://schemas.openxmlformats.org/officeDocument/2006/relationships" cstate="print" r:embed="rId655"/>
        <a:stretch xmlns:a="http://schemas.openxmlformats.org/drawingml/2006/main">
          <a:fillRect/>
        </a:stretch>
      </blipFill>
      <spPr>
        <a:prstGeom xmlns:a="http://schemas.openxmlformats.org/drawingml/2006/main" prst="rect"/>
      </spPr>
    </pic>
    <clientData/>
  </twoCellAnchor>
  <twoCellAnchor editAs="twoCell">
    <from>
      <col>0</col>
      <colOff>85725</colOff>
      <row>662</row>
      <rowOff>85725</rowOff>
    </from>
    <to>
      <col>1</col>
      <colOff>-85725</colOff>
      <row>663</row>
      <rowOff>-85725</rowOff>
    </to>
    <pic>
      <nvPicPr>
        <cNvPr id="656" name="Image 656" descr="Picture"/>
        <cNvPicPr/>
      </nvPicPr>
      <blipFill>
        <a:blip xmlns:a="http://schemas.openxmlformats.org/drawingml/2006/main" xmlns:r="http://schemas.openxmlformats.org/officeDocument/2006/relationships" cstate="print" r:embed="rId656"/>
        <a:stretch xmlns:a="http://schemas.openxmlformats.org/drawingml/2006/main">
          <a:fillRect/>
        </a:stretch>
      </blipFill>
      <spPr>
        <a:prstGeom xmlns:a="http://schemas.openxmlformats.org/drawingml/2006/main" prst="rect"/>
      </spPr>
    </pic>
    <clientData/>
  </twoCellAnchor>
  <twoCellAnchor editAs="twoCell">
    <from>
      <col>0</col>
      <colOff>85725</colOff>
      <row>663</row>
      <rowOff>85725</rowOff>
    </from>
    <to>
      <col>1</col>
      <colOff>-85725</colOff>
      <row>664</row>
      <rowOff>-85725</rowOff>
    </to>
    <pic>
      <nvPicPr>
        <cNvPr id="657" name="Image 657" descr="Picture"/>
        <cNvPicPr/>
      </nvPicPr>
      <blipFill>
        <a:blip xmlns:a="http://schemas.openxmlformats.org/drawingml/2006/main" xmlns:r="http://schemas.openxmlformats.org/officeDocument/2006/relationships" cstate="print" r:embed="rId657"/>
        <a:stretch xmlns:a="http://schemas.openxmlformats.org/drawingml/2006/main">
          <a:fillRect/>
        </a:stretch>
      </blipFill>
      <spPr>
        <a:prstGeom xmlns:a="http://schemas.openxmlformats.org/drawingml/2006/main" prst="rect"/>
      </spPr>
    </pic>
    <clientData/>
  </twoCellAnchor>
  <twoCellAnchor editAs="twoCell">
    <from>
      <col>0</col>
      <colOff>85725</colOff>
      <row>664</row>
      <rowOff>85725</rowOff>
    </from>
    <to>
      <col>1</col>
      <colOff>-85725</colOff>
      <row>665</row>
      <rowOff>-85725</rowOff>
    </to>
    <pic>
      <nvPicPr>
        <cNvPr id="658" name="Image 658" descr="Picture"/>
        <cNvPicPr/>
      </nvPicPr>
      <blipFill>
        <a:blip xmlns:a="http://schemas.openxmlformats.org/drawingml/2006/main" xmlns:r="http://schemas.openxmlformats.org/officeDocument/2006/relationships" cstate="print" r:embed="rId658"/>
        <a:stretch xmlns:a="http://schemas.openxmlformats.org/drawingml/2006/main">
          <a:fillRect/>
        </a:stretch>
      </blipFill>
      <spPr>
        <a:prstGeom xmlns:a="http://schemas.openxmlformats.org/drawingml/2006/main" prst="rect"/>
      </spPr>
    </pic>
    <clientData/>
  </twoCellAnchor>
  <twoCellAnchor editAs="twoCell">
    <from>
      <col>0</col>
      <colOff>85725</colOff>
      <row>665</row>
      <rowOff>85725</rowOff>
    </from>
    <to>
      <col>1</col>
      <colOff>-85725</colOff>
      <row>666</row>
      <rowOff>-85725</rowOff>
    </to>
    <pic>
      <nvPicPr>
        <cNvPr id="659" name="Image 659" descr="Picture"/>
        <cNvPicPr/>
      </nvPicPr>
      <blipFill>
        <a:blip xmlns:a="http://schemas.openxmlformats.org/drawingml/2006/main" xmlns:r="http://schemas.openxmlformats.org/officeDocument/2006/relationships" cstate="print" r:embed="rId659"/>
        <a:stretch xmlns:a="http://schemas.openxmlformats.org/drawingml/2006/main">
          <a:fillRect/>
        </a:stretch>
      </blipFill>
      <spPr>
        <a:prstGeom xmlns:a="http://schemas.openxmlformats.org/drawingml/2006/main" prst="rect"/>
      </spPr>
    </pic>
    <clientData/>
  </twoCellAnchor>
  <twoCellAnchor editAs="twoCell">
    <from>
      <col>0</col>
      <colOff>85725</colOff>
      <row>666</row>
      <rowOff>85725</rowOff>
    </from>
    <to>
      <col>1</col>
      <colOff>-85725</colOff>
      <row>667</row>
      <rowOff>-85725</rowOff>
    </to>
    <pic>
      <nvPicPr>
        <cNvPr id="660" name="Image 660" descr="Picture"/>
        <cNvPicPr/>
      </nvPicPr>
      <blipFill>
        <a:blip xmlns:a="http://schemas.openxmlformats.org/drawingml/2006/main" xmlns:r="http://schemas.openxmlformats.org/officeDocument/2006/relationships" cstate="print" r:embed="rId660"/>
        <a:stretch xmlns:a="http://schemas.openxmlformats.org/drawingml/2006/main">
          <a:fillRect/>
        </a:stretch>
      </blipFill>
      <spPr>
        <a:prstGeom xmlns:a="http://schemas.openxmlformats.org/drawingml/2006/main" prst="rect"/>
      </spPr>
    </pic>
    <clientData/>
  </twoCellAnchor>
  <twoCellAnchor editAs="twoCell">
    <from>
      <col>0</col>
      <colOff>85725</colOff>
      <row>667</row>
      <rowOff>85725</rowOff>
    </from>
    <to>
      <col>1</col>
      <colOff>-85725</colOff>
      <row>668</row>
      <rowOff>-85725</rowOff>
    </to>
    <pic>
      <nvPicPr>
        <cNvPr id="661" name="Image 661" descr="Picture"/>
        <cNvPicPr/>
      </nvPicPr>
      <blipFill>
        <a:blip xmlns:a="http://schemas.openxmlformats.org/drawingml/2006/main" xmlns:r="http://schemas.openxmlformats.org/officeDocument/2006/relationships" cstate="print" r:embed="rId661"/>
        <a:stretch xmlns:a="http://schemas.openxmlformats.org/drawingml/2006/main">
          <a:fillRect/>
        </a:stretch>
      </blipFill>
      <spPr>
        <a:prstGeom xmlns:a="http://schemas.openxmlformats.org/drawingml/2006/main" prst="rect"/>
      </spPr>
    </pic>
    <clientData/>
  </twoCellAnchor>
  <twoCellAnchor editAs="twoCell">
    <from>
      <col>0</col>
      <colOff>85725</colOff>
      <row>668</row>
      <rowOff>85725</rowOff>
    </from>
    <to>
      <col>1</col>
      <colOff>-85725</colOff>
      <row>669</row>
      <rowOff>-85725</rowOff>
    </to>
    <pic>
      <nvPicPr>
        <cNvPr id="662" name="Image 662" descr="Picture"/>
        <cNvPicPr/>
      </nvPicPr>
      <blipFill>
        <a:blip xmlns:a="http://schemas.openxmlformats.org/drawingml/2006/main" xmlns:r="http://schemas.openxmlformats.org/officeDocument/2006/relationships" cstate="print" r:embed="rId662"/>
        <a:stretch xmlns:a="http://schemas.openxmlformats.org/drawingml/2006/main">
          <a:fillRect/>
        </a:stretch>
      </blipFill>
      <spPr>
        <a:prstGeom xmlns:a="http://schemas.openxmlformats.org/drawingml/2006/main" prst="rect"/>
      </spPr>
    </pic>
    <clientData/>
  </twoCellAnchor>
  <twoCellAnchor editAs="twoCell">
    <from>
      <col>0</col>
      <colOff>85725</colOff>
      <row>669</row>
      <rowOff>85725</rowOff>
    </from>
    <to>
      <col>1</col>
      <colOff>-85725</colOff>
      <row>670</row>
      <rowOff>-85725</rowOff>
    </to>
    <pic>
      <nvPicPr>
        <cNvPr id="663" name="Image 663" descr="Picture"/>
        <cNvPicPr/>
      </nvPicPr>
      <blipFill>
        <a:blip xmlns:a="http://schemas.openxmlformats.org/drawingml/2006/main" xmlns:r="http://schemas.openxmlformats.org/officeDocument/2006/relationships" cstate="print" r:embed="rId663"/>
        <a:stretch xmlns:a="http://schemas.openxmlformats.org/drawingml/2006/main">
          <a:fillRect/>
        </a:stretch>
      </blipFill>
      <spPr>
        <a:prstGeom xmlns:a="http://schemas.openxmlformats.org/drawingml/2006/main" prst="rect"/>
      </spPr>
    </pic>
    <clientData/>
  </twoCellAnchor>
  <twoCellAnchor editAs="twoCell">
    <from>
      <col>0</col>
      <colOff>85725</colOff>
      <row>670</row>
      <rowOff>85725</rowOff>
    </from>
    <to>
      <col>1</col>
      <colOff>-85725</colOff>
      <row>671</row>
      <rowOff>-85725</rowOff>
    </to>
    <pic>
      <nvPicPr>
        <cNvPr id="664" name="Image 664" descr="Picture"/>
        <cNvPicPr/>
      </nvPicPr>
      <blipFill>
        <a:blip xmlns:a="http://schemas.openxmlformats.org/drawingml/2006/main" xmlns:r="http://schemas.openxmlformats.org/officeDocument/2006/relationships" cstate="print" r:embed="rId664"/>
        <a:stretch xmlns:a="http://schemas.openxmlformats.org/drawingml/2006/main">
          <a:fillRect/>
        </a:stretch>
      </blipFill>
      <spPr>
        <a:prstGeom xmlns:a="http://schemas.openxmlformats.org/drawingml/2006/main" prst="rect"/>
      </spPr>
    </pic>
    <clientData/>
  </twoCellAnchor>
  <twoCellAnchor editAs="twoCell">
    <from>
      <col>0</col>
      <colOff>85725</colOff>
      <row>671</row>
      <rowOff>85725</rowOff>
    </from>
    <to>
      <col>1</col>
      <colOff>-85725</colOff>
      <row>672</row>
      <rowOff>-85725</rowOff>
    </to>
    <pic>
      <nvPicPr>
        <cNvPr id="665" name="Image 665" descr="Picture"/>
        <cNvPicPr/>
      </nvPicPr>
      <blipFill>
        <a:blip xmlns:a="http://schemas.openxmlformats.org/drawingml/2006/main" xmlns:r="http://schemas.openxmlformats.org/officeDocument/2006/relationships" cstate="print" r:embed="rId665"/>
        <a:stretch xmlns:a="http://schemas.openxmlformats.org/drawingml/2006/main">
          <a:fillRect/>
        </a:stretch>
      </blipFill>
      <spPr>
        <a:prstGeom xmlns:a="http://schemas.openxmlformats.org/drawingml/2006/main" prst="rect"/>
      </spPr>
    </pic>
    <clientData/>
  </twoCellAnchor>
  <twoCellAnchor editAs="twoCell">
    <from>
      <col>0</col>
      <colOff>85725</colOff>
      <row>672</row>
      <rowOff>85725</rowOff>
    </from>
    <to>
      <col>1</col>
      <colOff>-85725</colOff>
      <row>673</row>
      <rowOff>-85725</rowOff>
    </to>
    <pic>
      <nvPicPr>
        <cNvPr id="666" name="Image 666" descr="Picture"/>
        <cNvPicPr/>
      </nvPicPr>
      <blipFill>
        <a:blip xmlns:a="http://schemas.openxmlformats.org/drawingml/2006/main" xmlns:r="http://schemas.openxmlformats.org/officeDocument/2006/relationships" cstate="print" r:embed="rId666"/>
        <a:stretch xmlns:a="http://schemas.openxmlformats.org/drawingml/2006/main">
          <a:fillRect/>
        </a:stretch>
      </blipFill>
      <spPr>
        <a:prstGeom xmlns:a="http://schemas.openxmlformats.org/drawingml/2006/main" prst="rect"/>
      </spPr>
    </pic>
    <clientData/>
  </twoCellAnchor>
  <twoCellAnchor editAs="twoCell">
    <from>
      <col>0</col>
      <colOff>85725</colOff>
      <row>673</row>
      <rowOff>85725</rowOff>
    </from>
    <to>
      <col>1</col>
      <colOff>-85725</colOff>
      <row>674</row>
      <rowOff>-85725</rowOff>
    </to>
    <pic>
      <nvPicPr>
        <cNvPr id="667" name="Image 667" descr="Picture"/>
        <cNvPicPr/>
      </nvPicPr>
      <blipFill>
        <a:blip xmlns:a="http://schemas.openxmlformats.org/drawingml/2006/main" xmlns:r="http://schemas.openxmlformats.org/officeDocument/2006/relationships" cstate="print" r:embed="rId667"/>
        <a:stretch xmlns:a="http://schemas.openxmlformats.org/drawingml/2006/main">
          <a:fillRect/>
        </a:stretch>
      </blipFill>
      <spPr>
        <a:prstGeom xmlns:a="http://schemas.openxmlformats.org/drawingml/2006/main" prst="rect"/>
      </spPr>
    </pic>
    <clientData/>
  </twoCellAnchor>
  <twoCellAnchor editAs="twoCell">
    <from>
      <col>0</col>
      <colOff>85725</colOff>
      <row>674</row>
      <rowOff>85725</rowOff>
    </from>
    <to>
      <col>1</col>
      <colOff>-85725</colOff>
      <row>675</row>
      <rowOff>-85725</rowOff>
    </to>
    <pic>
      <nvPicPr>
        <cNvPr id="668" name="Image 668" descr="Picture"/>
        <cNvPicPr/>
      </nvPicPr>
      <blipFill>
        <a:blip xmlns:a="http://schemas.openxmlformats.org/drawingml/2006/main" xmlns:r="http://schemas.openxmlformats.org/officeDocument/2006/relationships" cstate="print" r:embed="rId668"/>
        <a:stretch xmlns:a="http://schemas.openxmlformats.org/drawingml/2006/main">
          <a:fillRect/>
        </a:stretch>
      </blipFill>
      <spPr>
        <a:prstGeom xmlns:a="http://schemas.openxmlformats.org/drawingml/2006/main" prst="rect"/>
      </spPr>
    </pic>
    <clientData/>
  </twoCellAnchor>
  <twoCellAnchor editAs="twoCell">
    <from>
      <col>0</col>
      <colOff>85725</colOff>
      <row>675</row>
      <rowOff>85725</rowOff>
    </from>
    <to>
      <col>1</col>
      <colOff>-85725</colOff>
      <row>676</row>
      <rowOff>-85725</rowOff>
    </to>
    <pic>
      <nvPicPr>
        <cNvPr id="669" name="Image 669" descr="Picture"/>
        <cNvPicPr/>
      </nvPicPr>
      <blipFill>
        <a:blip xmlns:a="http://schemas.openxmlformats.org/drawingml/2006/main" xmlns:r="http://schemas.openxmlformats.org/officeDocument/2006/relationships" cstate="print" r:embed="rId669"/>
        <a:stretch xmlns:a="http://schemas.openxmlformats.org/drawingml/2006/main">
          <a:fillRect/>
        </a:stretch>
      </blipFill>
      <spPr>
        <a:prstGeom xmlns:a="http://schemas.openxmlformats.org/drawingml/2006/main" prst="rect"/>
      </spPr>
    </pic>
    <clientData/>
  </twoCellAnchor>
  <twoCellAnchor editAs="twoCell">
    <from>
      <col>0</col>
      <colOff>85725</colOff>
      <row>676</row>
      <rowOff>85725</rowOff>
    </from>
    <to>
      <col>1</col>
      <colOff>-85725</colOff>
      <row>677</row>
      <rowOff>-85725</rowOff>
    </to>
    <pic>
      <nvPicPr>
        <cNvPr id="670" name="Image 670" descr="Picture"/>
        <cNvPicPr/>
      </nvPicPr>
      <blipFill>
        <a:blip xmlns:a="http://schemas.openxmlformats.org/drawingml/2006/main" xmlns:r="http://schemas.openxmlformats.org/officeDocument/2006/relationships" cstate="print" r:embed="rId670"/>
        <a:stretch xmlns:a="http://schemas.openxmlformats.org/drawingml/2006/main">
          <a:fillRect/>
        </a:stretch>
      </blipFill>
      <spPr>
        <a:prstGeom xmlns:a="http://schemas.openxmlformats.org/drawingml/2006/main" prst="rect"/>
      </spPr>
    </pic>
    <clientData/>
  </twoCellAnchor>
  <twoCellAnchor editAs="twoCell">
    <from>
      <col>0</col>
      <colOff>85725</colOff>
      <row>677</row>
      <rowOff>85725</rowOff>
    </from>
    <to>
      <col>1</col>
      <colOff>-85725</colOff>
      <row>678</row>
      <rowOff>-85725</rowOff>
    </to>
    <pic>
      <nvPicPr>
        <cNvPr id="671" name="Image 671" descr="Picture"/>
        <cNvPicPr/>
      </nvPicPr>
      <blipFill>
        <a:blip xmlns:a="http://schemas.openxmlformats.org/drawingml/2006/main" xmlns:r="http://schemas.openxmlformats.org/officeDocument/2006/relationships" cstate="print" r:embed="rId671"/>
        <a:stretch xmlns:a="http://schemas.openxmlformats.org/drawingml/2006/main">
          <a:fillRect/>
        </a:stretch>
      </blipFill>
      <spPr>
        <a:prstGeom xmlns:a="http://schemas.openxmlformats.org/drawingml/2006/main" prst="rect"/>
      </spPr>
    </pic>
    <clientData/>
  </twoCellAnchor>
  <twoCellAnchor editAs="twoCell">
    <from>
      <col>0</col>
      <colOff>85725</colOff>
      <row>678</row>
      <rowOff>85725</rowOff>
    </from>
    <to>
      <col>1</col>
      <colOff>-85725</colOff>
      <row>679</row>
      <rowOff>-85725</rowOff>
    </to>
    <pic>
      <nvPicPr>
        <cNvPr id="672" name="Image 672" descr="Picture"/>
        <cNvPicPr/>
      </nvPicPr>
      <blipFill>
        <a:blip xmlns:a="http://schemas.openxmlformats.org/drawingml/2006/main" xmlns:r="http://schemas.openxmlformats.org/officeDocument/2006/relationships" cstate="print" r:embed="rId672"/>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6" t="inlineStr">
        <is>
          <t xml:space="preserve">  Preis_geprüft</t>
        </is>
      </c>
      <c r="B19" s="5" t="inlineStr">
        <is>
          <t>„offen“ = Preis ist noch geschätzt und muss kontrolliert werden (dunkelgrau hinterlegt). Nach der Kontrolle „ok“ eintragen. Filter auf „offen“ zeigt die Prüfliste. Artikel mit „offen“ gehen nicht in den Webkatalog.</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679"/>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2" customWidth="1" min="21" max="21"/>
    <col width="17" customWidth="1" min="22" max="22"/>
    <col width="16" customWidth="1" min="23" max="23"/>
    <col width="9" customWidth="1" min="24" max="24"/>
    <col width="12" customWidth="1" min="25" max="25"/>
    <col width="12" customWidth="1" min="26" max="26"/>
    <col width="14" customWidth="1" min="27" max="27"/>
    <col width="14" customWidth="1" min="28" max="28"/>
    <col width="14" customWidth="1" min="29" max="29"/>
    <col width="22" customWidth="1" min="30" max="30"/>
    <col hidden="1" outlineLevel="1" width="17" customWidth="1" min="31" max="31"/>
    <col hidden="1" outlineLevel="1" width="14" customWidth="1" min="32" max="32"/>
    <col hidden="1" outlineLevel="1" width="14" customWidth="1" min="33" max="33"/>
    <col hidden="1" outlineLevel="1" width="24" customWidth="1" min="34" max="34"/>
    <col hidden="1" outlineLevel="1" width="14" customWidth="1" min="35" max="35"/>
    <col hidden="1" outlineLevel="1" width="11" customWidth="1" min="36" max="36"/>
    <col hidden="1" outlineLevel="1" width="13" customWidth="1" min="37" max="37"/>
    <col hidden="1" outlineLevel="1" width="13" customWidth="1" min="38" max="38"/>
    <col width="40" customWidth="1" min="39" max="39"/>
    <col width="32" customWidth="1" min="40" max="40"/>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9" t="n"/>
      <c r="W1" s="12" t="inlineStr">
        <is>
          <t>VERMARKTUNG</t>
        </is>
      </c>
      <c r="X1" s="9" t="n"/>
      <c r="Y1" s="9" t="n"/>
      <c r="Z1" s="9" t="n"/>
      <c r="AA1" s="9" t="n"/>
      <c r="AB1" s="9" t="n"/>
      <c r="AC1" s="9" t="n"/>
      <c r="AD1" s="9" t="n"/>
      <c r="AE1" s="11" t="inlineStr">
        <is>
          <t>VERKAUF</t>
        </is>
      </c>
      <c r="AF1" s="9" t="n"/>
      <c r="AG1" s="9" t="n"/>
      <c r="AH1" s="9" t="n"/>
      <c r="AI1" s="10" t="inlineStr">
        <is>
          <t>KAUFMÄNNISCH</t>
        </is>
      </c>
      <c r="AJ1" s="9" t="n"/>
      <c r="AK1" s="9" t="n"/>
      <c r="AL1" s="9" t="n"/>
      <c r="AM1" s="13" t="inlineStr">
        <is>
          <t>NOTIZEN</t>
        </is>
      </c>
      <c r="AN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5" t="inlineStr">
        <is>
          <t>Preis_geprüft</t>
        </is>
      </c>
      <c r="V2" s="14" t="inlineStr">
        <is>
          <t>Positionswert_netto</t>
        </is>
      </c>
      <c r="W2" s="14" t="inlineStr">
        <is>
          <t>Versand</t>
        </is>
      </c>
      <c r="X2" s="14" t="inlineStr">
        <is>
          <t>Foto</t>
        </is>
      </c>
      <c r="Y2" s="15" t="inlineStr">
        <is>
          <t>Im_Katalog</t>
        </is>
      </c>
      <c r="Z2" s="15" t="inlineStr">
        <is>
          <t>Status</t>
        </is>
      </c>
      <c r="AA2" s="15" t="inlineStr">
        <is>
          <t>Marke</t>
        </is>
      </c>
      <c r="AB2" s="15" t="inlineStr">
        <is>
          <t>Bündel</t>
        </is>
      </c>
      <c r="AC2" s="15" t="inlineStr">
        <is>
          <t>Kanal</t>
        </is>
      </c>
      <c r="AD2" s="15" t="inlineStr">
        <is>
          <t>Reserviert_für</t>
        </is>
      </c>
      <c r="AE2" s="15" t="inlineStr">
        <is>
          <t>Verkaufspreis_netto</t>
        </is>
      </c>
      <c r="AF2" s="14" t="inlineStr">
        <is>
          <t>Umsatz_netto</t>
        </is>
      </c>
      <c r="AG2" s="15" t="inlineStr">
        <is>
          <t>Verkaufsdatum</t>
        </is>
      </c>
      <c r="AH2" s="15" t="inlineStr">
        <is>
          <t>Käufer</t>
        </is>
      </c>
      <c r="AI2" s="15" t="inlineStr">
        <is>
          <t>Rechnungsnr</t>
        </is>
      </c>
      <c r="AJ2" s="15" t="inlineStr">
        <is>
          <t>Zahlung</t>
        </is>
      </c>
      <c r="AK2" s="15" t="inlineStr">
        <is>
          <t>Zahlart</t>
        </is>
      </c>
      <c r="AL2" s="15" t="inlineStr">
        <is>
          <t>Abholtermin</t>
        </is>
      </c>
      <c r="AM2" s="14" t="inlineStr">
        <is>
          <t>Mengenhinweis</t>
        </is>
      </c>
      <c r="AN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19" t="inlineStr">
        <is>
          <t>ok</t>
        </is>
      </c>
      <c r="V3" s="22">
        <f>O3*S3</f>
        <v/>
      </c>
      <c r="W3" s="16" t="inlineStr">
        <is>
          <t>nur Abholung</t>
        </is>
      </c>
      <c r="X3" s="16" t="inlineStr">
        <is>
          <t>F-062</t>
        </is>
      </c>
      <c r="Y3" s="19" t="inlineStr">
        <is>
          <t>ja</t>
        </is>
      </c>
      <c r="Z3" s="19" t="inlineStr">
        <is>
          <t>reserviert</t>
        </is>
      </c>
      <c r="AA3" s="19" t="n"/>
      <c r="AB3" s="19" t="n"/>
      <c r="AC3" s="19" t="inlineStr">
        <is>
          <t>Webkatalog</t>
        </is>
      </c>
      <c r="AD3" s="19" t="inlineStr">
        <is>
          <t>Ann - Katrin Fischer</t>
        </is>
      </c>
      <c r="AE3" s="21" t="n"/>
      <c r="AF3" s="22">
        <f>IF(N3="","",N3*AE3)</f>
        <v/>
      </c>
      <c r="AG3" s="19" t="n"/>
      <c r="AH3" s="19" t="n"/>
      <c r="AI3" s="19" t="n"/>
      <c r="AJ3" s="19" t="n"/>
      <c r="AK3" s="19" t="n"/>
      <c r="AL3" s="19" t="inlineStr">
        <is>
          <t>22.10.2026 15:00</t>
        </is>
      </c>
      <c r="AM3" s="18" t="inlineStr">
        <is>
          <t>1 Set Körbe. Ohne Regal</t>
        </is>
      </c>
      <c r="AN3" s="23" t="inlineStr">
        <is>
          <t>Notiz aus der ersten Liste: 1 Regal mit 6 Körben im Bild · Webkatalog: Barzahlung</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19" t="n"/>
      <c r="V4" s="22">
        <f>O4*S4</f>
        <v/>
      </c>
      <c r="W4" s="16" t="inlineStr">
        <is>
          <t>nur Abholung</t>
        </is>
      </c>
      <c r="X4" s="16" t="inlineStr">
        <is>
          <t>F-063</t>
        </is>
      </c>
      <c r="Y4" s="19" t="inlineStr">
        <is>
          <t>ja</t>
        </is>
      </c>
      <c r="Z4" s="19" t="inlineStr">
        <is>
          <t>verfügbar</t>
        </is>
      </c>
      <c r="AA4" s="19" t="n"/>
      <c r="AB4" s="19" t="n"/>
      <c r="AC4" s="19" t="n"/>
      <c r="AD4" s="19" t="n"/>
      <c r="AE4" s="21" t="n"/>
      <c r="AF4" s="22">
        <f>IF(N4="","",N4*AE4)</f>
        <v/>
      </c>
      <c r="AG4" s="19" t="n"/>
      <c r="AH4" s="19" t="n"/>
      <c r="AI4" s="19" t="n"/>
      <c r="AJ4" s="19" t="n"/>
      <c r="AK4" s="19" t="n"/>
      <c r="AL4" s="19" t="n"/>
      <c r="AM4" s="18" t="n"/>
      <c r="AN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19" t="inlineStr">
        <is>
          <t>ok</t>
        </is>
      </c>
      <c r="V5" s="22">
        <f>O5*S5</f>
        <v/>
      </c>
      <c r="W5" s="16" t="inlineStr">
        <is>
          <t>nur Abholung</t>
        </is>
      </c>
      <c r="X5" s="16" t="inlineStr">
        <is>
          <t>F-065</t>
        </is>
      </c>
      <c r="Y5" s="19" t="inlineStr">
        <is>
          <t>ja</t>
        </is>
      </c>
      <c r="Z5" s="19" t="inlineStr">
        <is>
          <t>verfügbar</t>
        </is>
      </c>
      <c r="AA5" s="19" t="n"/>
      <c r="AB5" s="19" t="n"/>
      <c r="AC5" s="19" t="n"/>
      <c r="AD5" s="19" t="n"/>
      <c r="AE5" s="21" t="n"/>
      <c r="AF5" s="22">
        <f>IF(N5="","",N5*AE5)</f>
        <v/>
      </c>
      <c r="AG5" s="19" t="n"/>
      <c r="AH5" s="19" t="n"/>
      <c r="AI5" s="19" t="n"/>
      <c r="AJ5" s="19" t="n"/>
      <c r="AK5" s="19" t="n"/>
      <c r="AL5" s="19" t="n"/>
      <c r="AM5" s="18" t="inlineStr">
        <is>
          <t>div. Farben der Farbpalette, teilweise bereits angebraucht</t>
        </is>
      </c>
      <c r="AN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entfällt</t>
        </is>
      </c>
      <c r="Q6" s="19" t="n"/>
      <c r="R6" s="21" t="n"/>
      <c r="S6" s="21" t="n">
        <v>48</v>
      </c>
      <c r="T6" s="19" t="inlineStr">
        <is>
          <t>Fix</t>
        </is>
      </c>
      <c r="U6" s="19" t="inlineStr">
        <is>
          <t>ok</t>
        </is>
      </c>
      <c r="V6" s="22">
        <f>O6*S6</f>
        <v/>
      </c>
      <c r="W6" s="16" t="inlineStr">
        <is>
          <t>nur Abholung</t>
        </is>
      </c>
      <c r="X6" s="16" t="inlineStr">
        <is>
          <t>F-546</t>
        </is>
      </c>
      <c r="Y6" s="19" t="inlineStr">
        <is>
          <t>ja</t>
        </is>
      </c>
      <c r="Z6" s="19" t="inlineStr">
        <is>
          <t>verfügbar</t>
        </is>
      </c>
      <c r="AA6" s="19" t="n"/>
      <c r="AB6" s="19" t="n"/>
      <c r="AC6" s="19" t="n"/>
      <c r="AD6" s="19" t="n"/>
      <c r="AE6" s="21" t="n"/>
      <c r="AF6" s="22">
        <f>IF(N6="","",N6*AE6)</f>
        <v/>
      </c>
      <c r="AG6" s="19" t="n"/>
      <c r="AH6" s="19" t="n"/>
      <c r="AI6" s="19" t="n"/>
      <c r="AJ6" s="19" t="n"/>
      <c r="AK6" s="19" t="n"/>
      <c r="AL6" s="19" t="n"/>
      <c r="AM6" s="18" t="n"/>
      <c r="AN6" s="23" t="inlineStr">
        <is>
          <t>13.10.2026: auf Wunsch der Nutzerin aus dem Katalog (entfällt).</t>
        </is>
      </c>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v>1</v>
      </c>
      <c r="O7" s="20">
        <f>F7-IF(N7="",0,N7)</f>
        <v/>
      </c>
      <c r="P7" s="19" t="inlineStr">
        <is>
          <t>ja</t>
        </is>
      </c>
      <c r="Q7" s="19" t="n"/>
      <c r="R7" s="21" t="n"/>
      <c r="S7" s="21" t="n">
        <v>50</v>
      </c>
      <c r="T7" s="19" t="inlineStr">
        <is>
          <t>Fix</t>
        </is>
      </c>
      <c r="U7" s="19" t="inlineStr">
        <is>
          <t>ok</t>
        </is>
      </c>
      <c r="V7" s="22">
        <f>O7*S7</f>
        <v/>
      </c>
      <c r="W7" s="16" t="inlineStr">
        <is>
          <t>nur Abholung</t>
        </is>
      </c>
      <c r="X7" s="16" t="inlineStr">
        <is>
          <t>F-070</t>
        </is>
      </c>
      <c r="Y7" s="19" t="inlineStr">
        <is>
          <t>ja</t>
        </is>
      </c>
      <c r="Z7" s="19" t="inlineStr">
        <is>
          <t>verkauft</t>
        </is>
      </c>
      <c r="AA7" s="19" t="n"/>
      <c r="AB7" s="19" t="n"/>
      <c r="AC7" s="19" t="inlineStr">
        <is>
          <t>Webkatalog</t>
        </is>
      </c>
      <c r="AD7" s="19" t="n"/>
      <c r="AE7" s="21" t="n">
        <v>50</v>
      </c>
      <c r="AF7" s="22">
        <f>IF(N7="","",N7*AE7)</f>
        <v/>
      </c>
      <c r="AG7" s="19" t="inlineStr">
        <is>
          <t>14.10.2026</t>
        </is>
      </c>
      <c r="AH7" s="19" t="inlineStr">
        <is>
          <t>Maren Kipp</t>
        </is>
      </c>
      <c r="AI7" s="19" t="inlineStr">
        <is>
          <t>4000114</t>
        </is>
      </c>
      <c r="AJ7" s="19" t="inlineStr">
        <is>
          <t>bezahlt</t>
        </is>
      </c>
      <c r="AK7" s="19" t="n"/>
      <c r="AL7" s="19" t="inlineStr">
        <is>
          <t>09.11.2026 08:00</t>
        </is>
      </c>
      <c r="AM7" s="18" t="n"/>
      <c r="AN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19" t="inlineStr">
        <is>
          <t>ok</t>
        </is>
      </c>
      <c r="V8" s="22">
        <f>O8*S8</f>
        <v/>
      </c>
      <c r="W8" s="16" t="inlineStr">
        <is>
          <t>nur Abholung</t>
        </is>
      </c>
      <c r="X8" s="16" t="inlineStr">
        <is>
          <t>F-555</t>
        </is>
      </c>
      <c r="Y8" s="19" t="inlineStr">
        <is>
          <t>ja</t>
        </is>
      </c>
      <c r="Z8" s="19" t="inlineStr">
        <is>
          <t>verfügbar</t>
        </is>
      </c>
      <c r="AA8" s="19" t="n"/>
      <c r="AB8" s="19" t="n"/>
      <c r="AC8" s="19" t="n"/>
      <c r="AD8" s="19" t="n"/>
      <c r="AE8" s="21" t="n"/>
      <c r="AF8" s="22">
        <f>IF(N8="","",N8*AE8)</f>
        <v/>
      </c>
      <c r="AG8" s="19" t="n"/>
      <c r="AH8" s="19" t="n"/>
      <c r="AI8" s="19" t="n"/>
      <c r="AJ8" s="19" t="n"/>
      <c r="AK8" s="19" t="n"/>
      <c r="AL8" s="19" t="n"/>
      <c r="AM8" s="18" t="inlineStr">
        <is>
          <t>verschiedene Farben und Größen</t>
        </is>
      </c>
      <c r="AN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19" t="inlineStr">
        <is>
          <t>ok</t>
        </is>
      </c>
      <c r="V9" s="22">
        <f>O9*S9</f>
        <v/>
      </c>
      <c r="W9" s="16" t="inlineStr">
        <is>
          <t>nur Abholung</t>
        </is>
      </c>
      <c r="X9" s="16" t="inlineStr">
        <is>
          <t>F-044</t>
        </is>
      </c>
      <c r="Y9" s="19" t="inlineStr">
        <is>
          <t>ja</t>
        </is>
      </c>
      <c r="Z9" s="19" t="inlineStr">
        <is>
          <t>verfügbar</t>
        </is>
      </c>
      <c r="AA9" s="19" t="n"/>
      <c r="AB9" s="19" t="n"/>
      <c r="AC9" s="19" t="n"/>
      <c r="AD9" s="19" t="n"/>
      <c r="AE9" s="21" t="n"/>
      <c r="AF9" s="22">
        <f>IF(N9="","",N9*AE9)</f>
        <v/>
      </c>
      <c r="AG9" s="19" t="n"/>
      <c r="AH9" s="19" t="n"/>
      <c r="AI9" s="19" t="n"/>
      <c r="AJ9" s="19" t="n"/>
      <c r="AK9" s="19" t="n"/>
      <c r="AL9" s="19" t="n"/>
      <c r="AM9" s="18" t="n"/>
      <c r="AN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19" t="inlineStr">
        <is>
          <t>ok</t>
        </is>
      </c>
      <c r="V10" s="22">
        <f>O10*S10</f>
        <v/>
      </c>
      <c r="W10" s="16" t="inlineStr">
        <is>
          <t>nur Abholung</t>
        </is>
      </c>
      <c r="X10" s="16" t="inlineStr">
        <is>
          <t>F-045</t>
        </is>
      </c>
      <c r="Y10" s="19" t="inlineStr">
        <is>
          <t>ja</t>
        </is>
      </c>
      <c r="Z10" s="19" t="inlineStr">
        <is>
          <t>verfügbar</t>
        </is>
      </c>
      <c r="AA10" s="19" t="n"/>
      <c r="AB10" s="19" t="n"/>
      <c r="AC10" s="19" t="n"/>
      <c r="AD10" s="19" t="n"/>
      <c r="AE10" s="21" t="n"/>
      <c r="AF10" s="22">
        <f>IF(N10="","",N10*AE10)</f>
        <v/>
      </c>
      <c r="AG10" s="19" t="n"/>
      <c r="AH10" s="19" t="n"/>
      <c r="AI10" s="19" t="n"/>
      <c r="AJ10" s="19" t="n"/>
      <c r="AK10" s="19" t="n"/>
      <c r="AL10" s="19" t="n"/>
      <c r="AM10" s="18" t="n"/>
      <c r="AN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19" t="inlineStr">
        <is>
          <t>ok</t>
        </is>
      </c>
      <c r="V11" s="22">
        <f>O11*S11</f>
        <v/>
      </c>
      <c r="W11" s="16" t="inlineStr">
        <is>
          <t>nur Abholung</t>
        </is>
      </c>
      <c r="X11" s="16" t="inlineStr">
        <is>
          <t>F-046</t>
        </is>
      </c>
      <c r="Y11" s="19" t="inlineStr">
        <is>
          <t>ja</t>
        </is>
      </c>
      <c r="Z11" s="19" t="inlineStr">
        <is>
          <t>verfügbar</t>
        </is>
      </c>
      <c r="AA11" s="19" t="n"/>
      <c r="AB11" s="19" t="n"/>
      <c r="AC11" s="19" t="n"/>
      <c r="AD11" s="19" t="n"/>
      <c r="AE11" s="21" t="n"/>
      <c r="AF11" s="22">
        <f>IF(N11="","",N11*AE11)</f>
        <v/>
      </c>
      <c r="AG11" s="19" t="n"/>
      <c r="AH11" s="19" t="n"/>
      <c r="AI11" s="19" t="n"/>
      <c r="AJ11" s="19" t="n"/>
      <c r="AK11" s="19" t="n"/>
      <c r="AL11" s="19" t="n"/>
      <c r="AM11" s="18" t="n"/>
      <c r="AN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19" t="inlineStr">
        <is>
          <t>ok</t>
        </is>
      </c>
      <c r="V12" s="22">
        <f>O12*S12</f>
        <v/>
      </c>
      <c r="W12" s="16" t="inlineStr">
        <is>
          <t>nur Abholung</t>
        </is>
      </c>
      <c r="X12" s="16" t="inlineStr">
        <is>
          <t>F-047</t>
        </is>
      </c>
      <c r="Y12" s="19" t="inlineStr">
        <is>
          <t>ja</t>
        </is>
      </c>
      <c r="Z12" s="19" t="inlineStr">
        <is>
          <t>verfügbar</t>
        </is>
      </c>
      <c r="AA12" s="19" t="inlineStr">
        <is>
          <t>USM Haller</t>
        </is>
      </c>
      <c r="AB12" s="19" t="inlineStr">
        <is>
          <t>Designklassiker</t>
        </is>
      </c>
      <c r="AC12" s="19" t="n"/>
      <c r="AD12" s="19" t="n"/>
      <c r="AE12" s="21" t="n"/>
      <c r="AF12" s="22">
        <f>IF(N12="","",N12*AE12)</f>
        <v/>
      </c>
      <c r="AG12" s="19" t="n"/>
      <c r="AH12" s="19" t="n"/>
      <c r="AI12" s="19" t="n"/>
      <c r="AJ12" s="19" t="n"/>
      <c r="AK12" s="19" t="n"/>
      <c r="AL12" s="19" t="n"/>
      <c r="AM12" s="18" t="n"/>
      <c r="AN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19" t="inlineStr">
        <is>
          <t>ok</t>
        </is>
      </c>
      <c r="V13" s="22">
        <f>O13*S13</f>
        <v/>
      </c>
      <c r="W13" s="16" t="inlineStr">
        <is>
          <t>nur Abholung</t>
        </is>
      </c>
      <c r="X13" s="16" t="inlineStr">
        <is>
          <t>F-048</t>
        </is>
      </c>
      <c r="Y13" s="19" t="inlineStr">
        <is>
          <t>ja</t>
        </is>
      </c>
      <c r="Z13" s="19" t="inlineStr">
        <is>
          <t>verfügbar</t>
        </is>
      </c>
      <c r="AA13" s="19" t="inlineStr">
        <is>
          <t>Kartell</t>
        </is>
      </c>
      <c r="AB13" s="19" t="inlineStr">
        <is>
          <t>Designklassiker</t>
        </is>
      </c>
      <c r="AC13" s="19" t="n"/>
      <c r="AD13" s="19" t="n"/>
      <c r="AE13" s="21" t="n"/>
      <c r="AF13" s="22">
        <f>IF(N13="","",N13*AE13)</f>
        <v/>
      </c>
      <c r="AG13" s="19" t="n"/>
      <c r="AH13" s="19" t="n"/>
      <c r="AI13" s="19" t="n"/>
      <c r="AJ13" s="19" t="n"/>
      <c r="AK13" s="19" t="n"/>
      <c r="AL13" s="19" t="n"/>
      <c r="AM13" s="18" t="inlineStr">
        <is>
          <t>insgesamt 4 Stück</t>
        </is>
      </c>
      <c r="AN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19" t="inlineStr">
        <is>
          <t>ok</t>
        </is>
      </c>
      <c r="V14" s="22">
        <f>O14*S14</f>
        <v/>
      </c>
      <c r="W14" s="16" t="inlineStr">
        <is>
          <t>nur Abholung</t>
        </is>
      </c>
      <c r="X14" s="16" t="inlineStr">
        <is>
          <t>F-057</t>
        </is>
      </c>
      <c r="Y14" s="19" t="inlineStr">
        <is>
          <t>ja</t>
        </is>
      </c>
      <c r="Z14" s="19" t="inlineStr">
        <is>
          <t>verfügbar</t>
        </is>
      </c>
      <c r="AA14" s="19" t="n"/>
      <c r="AB14" s="19" t="n"/>
      <c r="AC14" s="19" t="n"/>
      <c r="AD14" s="19" t="n"/>
      <c r="AE14" s="21" t="n"/>
      <c r="AF14" s="22">
        <f>IF(N14="","",N14*AE14)</f>
        <v/>
      </c>
      <c r="AG14" s="19" t="n"/>
      <c r="AH14" s="19" t="n"/>
      <c r="AI14" s="19" t="n"/>
      <c r="AJ14" s="19" t="n"/>
      <c r="AK14" s="19" t="n"/>
      <c r="AL14" s="19" t="n"/>
      <c r="AM14" s="18" t="n"/>
      <c r="AN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19" t="inlineStr">
        <is>
          <t>ok</t>
        </is>
      </c>
      <c r="V15" s="22">
        <f>O15*S15</f>
        <v/>
      </c>
      <c r="W15" s="16" t="inlineStr">
        <is>
          <t>nur Abholung</t>
        </is>
      </c>
      <c r="X15" s="16" t="inlineStr">
        <is>
          <t>F-058</t>
        </is>
      </c>
      <c r="Y15" s="19" t="inlineStr">
        <is>
          <t>ja</t>
        </is>
      </c>
      <c r="Z15" s="19" t="inlineStr">
        <is>
          <t>verfügbar</t>
        </is>
      </c>
      <c r="AA15" s="19" t="n"/>
      <c r="AB15" s="19" t="n"/>
      <c r="AC15" s="19" t="n"/>
      <c r="AD15" s="19" t="n"/>
      <c r="AE15" s="21" t="n"/>
      <c r="AF15" s="22">
        <f>IF(N15="","",N15*AE15)</f>
        <v/>
      </c>
      <c r="AG15" s="19" t="n"/>
      <c r="AH15" s="19" t="n"/>
      <c r="AI15" s="19" t="n"/>
      <c r="AJ15" s="19" t="n"/>
      <c r="AK15" s="19" t="n"/>
      <c r="AL15" s="19" t="n"/>
      <c r="AM15" s="18" t="n"/>
      <c r="AN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mit Nackenkissen; Sitzteil ausziehbar als Fußauflage;  Lehne verstellbar</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19" t="inlineStr">
        <is>
          <t>ok</t>
        </is>
      </c>
      <c r="V16" s="22">
        <f>O16*S16</f>
        <v/>
      </c>
      <c r="W16" s="16" t="inlineStr">
        <is>
          <t>nur Abholung</t>
        </is>
      </c>
      <c r="X16" s="16" t="inlineStr">
        <is>
          <t>F-591</t>
        </is>
      </c>
      <c r="Y16" s="19" t="inlineStr">
        <is>
          <t>ja</t>
        </is>
      </c>
      <c r="Z16" s="19" t="inlineStr">
        <is>
          <t>verfügbar</t>
        </is>
      </c>
      <c r="AA16" s="19" t="n"/>
      <c r="AB16" s="19" t="n"/>
      <c r="AC16" s="19" t="n"/>
      <c r="AD16" s="19" t="n"/>
      <c r="AE16" s="21" t="n"/>
      <c r="AF16" s="22">
        <f>IF(N16="","",N16*AE16)</f>
        <v/>
      </c>
      <c r="AG16" s="19" t="n"/>
      <c r="AH16" s="19" t="n"/>
      <c r="AI16" s="19" t="n"/>
      <c r="AJ16" s="19" t="n"/>
      <c r="AK16" s="19" t="n"/>
      <c r="AL16" s="19" t="n"/>
      <c r="AM16" s="18" t="n"/>
      <c r="AN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19" t="inlineStr">
        <is>
          <t>ok</t>
        </is>
      </c>
      <c r="V17" s="22">
        <f>O17*S17</f>
        <v/>
      </c>
      <c r="W17" s="16" t="inlineStr">
        <is>
          <t>nur Abholung</t>
        </is>
      </c>
      <c r="X17" s="16" t="inlineStr">
        <is>
          <t>F-592</t>
        </is>
      </c>
      <c r="Y17" s="19" t="inlineStr">
        <is>
          <t>ja</t>
        </is>
      </c>
      <c r="Z17" s="19" t="inlineStr">
        <is>
          <t>verfügbar</t>
        </is>
      </c>
      <c r="AA17" s="19" t="n"/>
      <c r="AB17" s="19" t="n"/>
      <c r="AC17" s="19" t="n"/>
      <c r="AD17" s="19" t="n"/>
      <c r="AE17" s="21" t="n"/>
      <c r="AF17" s="22">
        <f>IF(N17="","",N17*AE17)</f>
        <v/>
      </c>
      <c r="AG17" s="19" t="n"/>
      <c r="AH17" s="19" t="n"/>
      <c r="AI17" s="19" t="n"/>
      <c r="AJ17" s="19" t="n"/>
      <c r="AK17" s="19" t="n"/>
      <c r="AL17" s="19" t="n"/>
      <c r="AM17" s="18" t="n"/>
      <c r="AN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v>2</v>
      </c>
      <c r="O18" s="20">
        <f>F18-IF(N18="",0,N18)</f>
        <v/>
      </c>
      <c r="P18" s="19" t="inlineStr">
        <is>
          <t>ja</t>
        </is>
      </c>
      <c r="Q18" s="19" t="n"/>
      <c r="R18" s="21" t="n"/>
      <c r="S18" s="21" t="n">
        <v>100</v>
      </c>
      <c r="T18" s="19" t="inlineStr">
        <is>
          <t>Fix</t>
        </is>
      </c>
      <c r="U18" s="19" t="inlineStr">
        <is>
          <t>ok</t>
        </is>
      </c>
      <c r="V18" s="22">
        <f>O18*S18</f>
        <v/>
      </c>
      <c r="W18" s="16" t="inlineStr">
        <is>
          <t>nur Abholung</t>
        </is>
      </c>
      <c r="X18" s="16" t="inlineStr">
        <is>
          <t>F-594</t>
        </is>
      </c>
      <c r="Y18" s="19" t="inlineStr">
        <is>
          <t>ja</t>
        </is>
      </c>
      <c r="Z18" s="19" t="inlineStr">
        <is>
          <t>verkauft</t>
        </is>
      </c>
      <c r="AA18" s="19" t="n"/>
      <c r="AB18" s="19" t="n"/>
      <c r="AC18" s="19" t="inlineStr">
        <is>
          <t>Webkatalog</t>
        </is>
      </c>
      <c r="AD18" s="19" t="n"/>
      <c r="AE18" s="21" t="n">
        <v>100</v>
      </c>
      <c r="AF18" s="22">
        <f>IF(N18="","",N18*AE18)</f>
        <v/>
      </c>
      <c r="AG18" s="19" t="inlineStr">
        <is>
          <t>16.10.2026</t>
        </is>
      </c>
      <c r="AH18" s="19" t="inlineStr">
        <is>
          <t>Christian Migowski, Boos</t>
        </is>
      </c>
      <c r="AI18" s="19" t="inlineStr">
        <is>
          <t>4000135, 4000116</t>
        </is>
      </c>
      <c r="AJ18" s="19" t="inlineStr">
        <is>
          <t>bezahlt</t>
        </is>
      </c>
      <c r="AK18" s="19" t="n"/>
      <c r="AL18" s="19" t="inlineStr">
        <is>
          <t>21.10.2026 07:30, 26.10.2026 08:00</t>
        </is>
      </c>
      <c r="AM18" s="18" t="n"/>
      <c r="AN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v>2</v>
      </c>
      <c r="O19" s="20">
        <f>F19-IF(N19="",0,N19)</f>
        <v/>
      </c>
      <c r="P19" s="19" t="inlineStr">
        <is>
          <t>ja</t>
        </is>
      </c>
      <c r="Q19" s="19" t="n"/>
      <c r="R19" s="21" t="n"/>
      <c r="S19" s="21" t="n">
        <v>30</v>
      </c>
      <c r="T19" s="19" t="inlineStr">
        <is>
          <t>Fix</t>
        </is>
      </c>
      <c r="U19" s="19" t="inlineStr">
        <is>
          <t>ok</t>
        </is>
      </c>
      <c r="V19" s="22">
        <f>O19*S19</f>
        <v/>
      </c>
      <c r="W19" s="16" t="inlineStr">
        <is>
          <t>nur Abholung</t>
        </is>
      </c>
      <c r="X19" s="16" t="inlineStr">
        <is>
          <t>F-056</t>
        </is>
      </c>
      <c r="Y19" s="19" t="inlineStr">
        <is>
          <t>ja</t>
        </is>
      </c>
      <c r="Z19" s="19" t="inlineStr">
        <is>
          <t>verkauft</t>
        </is>
      </c>
      <c r="AA19" s="19" t="n"/>
      <c r="AB19" s="19" t="n"/>
      <c r="AC19" s="19" t="inlineStr">
        <is>
          <t>Webkatalog</t>
        </is>
      </c>
      <c r="AD19" s="19" t="n"/>
      <c r="AE19" s="21" t="n">
        <v>30</v>
      </c>
      <c r="AF19" s="22">
        <f>IF(N19="","",N19*AE19)</f>
        <v/>
      </c>
      <c r="AG19" s="19" t="inlineStr">
        <is>
          <t>16.10.2026</t>
        </is>
      </c>
      <c r="AH19" s="19" t="inlineStr">
        <is>
          <t>Christian Migowski, Boos</t>
        </is>
      </c>
      <c r="AI19" s="19" t="inlineStr">
        <is>
          <t>4000135, 4000116</t>
        </is>
      </c>
      <c r="AJ19" s="19" t="inlineStr">
        <is>
          <t>bezahlt</t>
        </is>
      </c>
      <c r="AK19" s="19" t="n"/>
      <c r="AL19" s="19" t="inlineStr">
        <is>
          <t>21.10.2026 07:30, 26.10.2026 08:00</t>
        </is>
      </c>
      <c r="AM19" s="18" t="n"/>
      <c r="AN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19" t="inlineStr">
        <is>
          <t>ok</t>
        </is>
      </c>
      <c r="V20" s="22">
        <f>O20*S20</f>
        <v/>
      </c>
      <c r="W20" s="16" t="inlineStr">
        <is>
          <t>nur Abholung</t>
        </is>
      </c>
      <c r="X20" s="16" t="inlineStr">
        <is>
          <t>F-593</t>
        </is>
      </c>
      <c r="Y20" s="19" t="inlineStr">
        <is>
          <t>ja</t>
        </is>
      </c>
      <c r="Z20" s="19" t="inlineStr">
        <is>
          <t>verfügbar</t>
        </is>
      </c>
      <c r="AA20" s="19" t="n"/>
      <c r="AB20" s="19" t="n"/>
      <c r="AC20" s="19" t="n"/>
      <c r="AD20" s="19" t="n"/>
      <c r="AE20" s="21" t="n"/>
      <c r="AF20" s="22">
        <f>IF(N20="","",N20*AE20)</f>
        <v/>
      </c>
      <c r="AG20" s="19" t="n"/>
      <c r="AH20" s="19" t="n"/>
      <c r="AI20" s="19" t="n"/>
      <c r="AJ20" s="19" t="n"/>
      <c r="AK20" s="19" t="n"/>
      <c r="AL20" s="19" t="n"/>
      <c r="AM20" s="18" t="n"/>
      <c r="AN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19" t="inlineStr">
        <is>
          <t>ok</t>
        </is>
      </c>
      <c r="V21" s="22">
        <f>O21*S21</f>
        <v/>
      </c>
      <c r="W21" s="16" t="inlineStr">
        <is>
          <t>nur Abholung</t>
        </is>
      </c>
      <c r="X21" s="16" t="inlineStr">
        <is>
          <t>F-061</t>
        </is>
      </c>
      <c r="Y21" s="19" t="inlineStr">
        <is>
          <t>ja</t>
        </is>
      </c>
      <c r="Z21" s="19" t="inlineStr">
        <is>
          <t>verfügbar</t>
        </is>
      </c>
      <c r="AA21" s="19" t="n"/>
      <c r="AB21" s="19" t="n"/>
      <c r="AC21" s="19" t="n"/>
      <c r="AD21" s="19" t="n"/>
      <c r="AE21" s="21" t="n"/>
      <c r="AF21" s="22">
        <f>IF(N21="","",N21*AE21)</f>
        <v/>
      </c>
      <c r="AG21" s="19" t="n"/>
      <c r="AH21" s="19" t="n"/>
      <c r="AI21" s="19" t="n"/>
      <c r="AJ21" s="19" t="n"/>
      <c r="AK21" s="19" t="n"/>
      <c r="AL21" s="19" t="n"/>
      <c r="AM21" s="18" t="n"/>
      <c r="AN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19" t="inlineStr">
        <is>
          <t>ok</t>
        </is>
      </c>
      <c r="V22" s="22">
        <f>O22*S22</f>
        <v/>
      </c>
      <c r="W22" s="16" t="inlineStr">
        <is>
          <t>nur Abholung</t>
        </is>
      </c>
      <c r="X22" s="16" t="inlineStr">
        <is>
          <t>F-055</t>
        </is>
      </c>
      <c r="Y22" s="19" t="inlineStr">
        <is>
          <t>ja</t>
        </is>
      </c>
      <c r="Z22" s="19" t="inlineStr">
        <is>
          <t>verfügbar</t>
        </is>
      </c>
      <c r="AA22" s="19" t="n"/>
      <c r="AB22" s="19" t="n"/>
      <c r="AC22" s="19" t="n"/>
      <c r="AD22" s="19" t="n"/>
      <c r="AE22" s="21" t="n"/>
      <c r="AF22" s="22">
        <f>IF(N22="","",N22*AE22)</f>
        <v/>
      </c>
      <c r="AG22" s="19" t="n"/>
      <c r="AH22" s="19" t="n"/>
      <c r="AI22" s="19" t="n"/>
      <c r="AJ22" s="19" t="n"/>
      <c r="AK22" s="19" t="n"/>
      <c r="AL22" s="19" t="n"/>
      <c r="AM22" s="18" t="n"/>
      <c r="AN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19" t="inlineStr">
        <is>
          <t>ok</t>
        </is>
      </c>
      <c r="V23" s="22">
        <f>O23*S23</f>
        <v/>
      </c>
      <c r="W23" s="16" t="inlineStr">
        <is>
          <t>nur Abholung</t>
        </is>
      </c>
      <c r="X23" s="16" t="inlineStr">
        <is>
          <t>F-051</t>
        </is>
      </c>
      <c r="Y23" s="19" t="inlineStr">
        <is>
          <t>ja</t>
        </is>
      </c>
      <c r="Z23" s="19" t="inlineStr">
        <is>
          <t>verfügbar</t>
        </is>
      </c>
      <c r="AA23" s="19" t="n"/>
      <c r="AB23" s="19" t="n"/>
      <c r="AC23" s="19" t="n"/>
      <c r="AD23" s="19" t="n"/>
      <c r="AE23" s="21" t="n"/>
      <c r="AF23" s="22">
        <f>IF(N23="","",N23*AE23)</f>
        <v/>
      </c>
      <c r="AG23" s="19" t="n"/>
      <c r="AH23" s="19" t="n"/>
      <c r="AI23" s="19" t="n"/>
      <c r="AJ23" s="19" t="n"/>
      <c r="AK23" s="19" t="n"/>
      <c r="AL23" s="19" t="n"/>
      <c r="AM23" s="18" t="n"/>
      <c r="AN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19" t="inlineStr">
        <is>
          <t>ok</t>
        </is>
      </c>
      <c r="V24" s="22">
        <f>O24*S24</f>
        <v/>
      </c>
      <c r="W24" s="16" t="inlineStr">
        <is>
          <t>nur Abholung</t>
        </is>
      </c>
      <c r="X24" s="16" t="inlineStr">
        <is>
          <t>F-053</t>
        </is>
      </c>
      <c r="Y24" s="19" t="inlineStr">
        <is>
          <t>ja</t>
        </is>
      </c>
      <c r="Z24" s="19" t="inlineStr">
        <is>
          <t>verfügbar</t>
        </is>
      </c>
      <c r="AA24" s="19" t="n"/>
      <c r="AB24" s="19" t="n"/>
      <c r="AC24" s="19" t="n"/>
      <c r="AD24" s="19" t="n"/>
      <c r="AE24" s="21" t="n"/>
      <c r="AF24" s="22">
        <f>IF(N24="","",N24*AE24)</f>
        <v/>
      </c>
      <c r="AG24" s="19" t="n"/>
      <c r="AH24" s="19" t="n"/>
      <c r="AI24" s="19" t="n"/>
      <c r="AJ24" s="19" t="n"/>
      <c r="AK24" s="19" t="n"/>
      <c r="AL24" s="19" t="n"/>
      <c r="AM24" s="18" t="n"/>
      <c r="AN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19" t="inlineStr">
        <is>
          <t>ok</t>
        </is>
      </c>
      <c r="V25" s="22">
        <f>O25*S25</f>
        <v/>
      </c>
      <c r="W25" s="16" t="inlineStr">
        <is>
          <t>nur Abholung</t>
        </is>
      </c>
      <c r="X25" s="16" t="inlineStr">
        <is>
          <t>F-054</t>
        </is>
      </c>
      <c r="Y25" s="19" t="inlineStr">
        <is>
          <t>ja</t>
        </is>
      </c>
      <c r="Z25" s="19" t="inlineStr">
        <is>
          <t>verfügbar</t>
        </is>
      </c>
      <c r="AA25" s="19" t="n"/>
      <c r="AB25" s="19" t="n"/>
      <c r="AC25" s="19" t="n"/>
      <c r="AD25" s="19" t="n"/>
      <c r="AE25" s="21" t="n"/>
      <c r="AF25" s="22">
        <f>IF(N25="","",N25*AE25)</f>
        <v/>
      </c>
      <c r="AG25" s="19" t="n"/>
      <c r="AH25" s="19" t="n"/>
      <c r="AI25" s="19" t="n"/>
      <c r="AJ25" s="19" t="n"/>
      <c r="AK25" s="19" t="n"/>
      <c r="AL25" s="19" t="n"/>
      <c r="AM25" s="18" t="inlineStr">
        <is>
          <t>bestehend aus 2 Würfeln</t>
        </is>
      </c>
      <c r="AN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19" t="inlineStr">
        <is>
          <t>ok</t>
        </is>
      </c>
      <c r="V26" s="22">
        <f>O26*S26</f>
        <v/>
      </c>
      <c r="W26" s="16" t="inlineStr">
        <is>
          <t>nur Abholung</t>
        </is>
      </c>
      <c r="X26" s="16" t="inlineStr">
        <is>
          <t>F-042</t>
        </is>
      </c>
      <c r="Y26" s="19" t="inlineStr">
        <is>
          <t>ja</t>
        </is>
      </c>
      <c r="Z26" s="19" t="inlineStr">
        <is>
          <t>verfügbar</t>
        </is>
      </c>
      <c r="AA26" s="19" t="n"/>
      <c r="AB26" s="19" t="n"/>
      <c r="AC26" s="19" t="n"/>
      <c r="AD26" s="19" t="n"/>
      <c r="AE26" s="21" t="n"/>
      <c r="AF26" s="22">
        <f>IF(N26="","",N26*AE26)</f>
        <v/>
      </c>
      <c r="AG26" s="19" t="n"/>
      <c r="AH26" s="19" t="n"/>
      <c r="AI26" s="19" t="n"/>
      <c r="AJ26" s="19" t="n"/>
      <c r="AK26" s="19" t="n"/>
      <c r="AL26" s="19" t="n"/>
      <c r="AM26" s="18" t="n"/>
      <c r="AN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v>1</v>
      </c>
      <c r="O27" s="20">
        <f>F27-IF(N27="",0,N27)</f>
        <v/>
      </c>
      <c r="P27" s="19" t="inlineStr">
        <is>
          <t>ja</t>
        </is>
      </c>
      <c r="Q27" s="19" t="inlineStr">
        <is>
          <t>670012</t>
        </is>
      </c>
      <c r="R27" s="21" t="n">
        <v>1198</v>
      </c>
      <c r="S27" s="21" t="n">
        <v>650</v>
      </c>
      <c r="T27" s="19" t="inlineStr">
        <is>
          <t>VHB</t>
        </is>
      </c>
      <c r="U27" s="19" t="inlineStr">
        <is>
          <t>ok</t>
        </is>
      </c>
      <c r="V27" s="22">
        <f>O27*S27</f>
        <v/>
      </c>
      <c r="W27" s="16" t="inlineStr">
        <is>
          <t>nur Abholung</t>
        </is>
      </c>
      <c r="X27" s="16" t="inlineStr">
        <is>
          <t>F-043</t>
        </is>
      </c>
      <c r="Y27" s="19" t="inlineStr">
        <is>
          <t>ja</t>
        </is>
      </c>
      <c r="Z27" s="19" t="inlineStr">
        <is>
          <t>verkauft</t>
        </is>
      </c>
      <c r="AA27" s="19" t="n"/>
      <c r="AB27" s="19" t="n"/>
      <c r="AC27" s="19" t="inlineStr">
        <is>
          <t>Webkatalog</t>
        </is>
      </c>
      <c r="AD27" s="19" t="n"/>
      <c r="AE27" s="21" t="n">
        <v>600</v>
      </c>
      <c r="AF27" s="22">
        <f>IF(N27="","",N27*AE27)</f>
        <v/>
      </c>
      <c r="AG27" s="19" t="inlineStr">
        <is>
          <t>19.10.2026</t>
        </is>
      </c>
      <c r="AH27" s="19" t="inlineStr">
        <is>
          <t>Hagen Rebholz</t>
        </is>
      </c>
      <c r="AI27" s="19" t="inlineStr">
        <is>
          <t>4000133</t>
        </is>
      </c>
      <c r="AJ27" s="19" t="inlineStr">
        <is>
          <t>bezahlt</t>
        </is>
      </c>
      <c r="AK27" s="19" t="n"/>
      <c r="AL27" s="19" t="inlineStr">
        <is>
          <t>21.10.2026 07:30</t>
        </is>
      </c>
      <c r="AM27" s="18" t="n"/>
      <c r="AN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1</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Set</t>
        </is>
      </c>
      <c r="L28" s="19" t="n"/>
      <c r="M28" s="16" t="inlineStr">
        <is>
          <t>gut</t>
        </is>
      </c>
      <c r="N28" s="17" t="n">
        <v>1</v>
      </c>
      <c r="O28" s="20">
        <f>F28-IF(N28="",0,N28)</f>
        <v/>
      </c>
      <c r="P28" s="19" t="inlineStr">
        <is>
          <t>ja</t>
        </is>
      </c>
      <c r="Q28" s="19" t="n"/>
      <c r="R28" s="21" t="n"/>
      <c r="S28" s="21" t="n">
        <v>400</v>
      </c>
      <c r="T28" s="19" t="inlineStr">
        <is>
          <t>VHB</t>
        </is>
      </c>
      <c r="U28" s="19" t="inlineStr">
        <is>
          <t>ok</t>
        </is>
      </c>
      <c r="V28" s="22">
        <f>O28*S28</f>
        <v/>
      </c>
      <c r="W28" s="16" t="inlineStr">
        <is>
          <t>nur Abholung</t>
        </is>
      </c>
      <c r="X28" s="16" t="inlineStr">
        <is>
          <t>F-021</t>
        </is>
      </c>
      <c r="Y28" s="19" t="inlineStr">
        <is>
          <t>ja</t>
        </is>
      </c>
      <c r="Z28" s="19" t="inlineStr">
        <is>
          <t>verkauft</t>
        </is>
      </c>
      <c r="AA28" s="19" t="n"/>
      <c r="AB28" s="19" t="n"/>
      <c r="AC28" s="19" t="inlineStr">
        <is>
          <t>Webkatalog</t>
        </is>
      </c>
      <c r="AD28" s="19" t="n"/>
      <c r="AE28" s="21" t="n">
        <v>400</v>
      </c>
      <c r="AF28" s="22">
        <f>IF(N28="","",N28*AE28)</f>
        <v/>
      </c>
      <c r="AG28" s="19" t="inlineStr">
        <is>
          <t>19.10.2026</t>
        </is>
      </c>
      <c r="AH28" s="19" t="inlineStr">
        <is>
          <t>Hagen Rebholz</t>
        </is>
      </c>
      <c r="AI28" s="19" t="inlineStr">
        <is>
          <t>4000133</t>
        </is>
      </c>
      <c r="AJ28" s="19" t="inlineStr">
        <is>
          <t>bezahlt</t>
        </is>
      </c>
      <c r="AK28" s="19" t="n"/>
      <c r="AL28" s="19" t="inlineStr">
        <is>
          <t>21.10.2026 07:30</t>
        </is>
      </c>
      <c r="AM28" s="18" t="inlineStr">
        <is>
          <t>Set aus 4 Leuchten (2 × Ø 80 cm, 2 × Ø ca. 60 cm), nur zusammen.</t>
        </is>
      </c>
      <c r="AN28" s="23" t="inlineStr">
        <is>
          <t>16.10.: alle 4 Leuchten als 1 Set für 400 € an Rebholz (#49, RG 4000133).</t>
        </is>
      </c>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19" t="inlineStr">
        <is>
          <t>ok</t>
        </is>
      </c>
      <c r="V29" s="22">
        <f>O29*S29</f>
        <v/>
      </c>
      <c r="W29" s="16" t="inlineStr">
        <is>
          <t>nur Abholung</t>
        </is>
      </c>
      <c r="X29" s="16" t="inlineStr">
        <is>
          <t>F-025</t>
        </is>
      </c>
      <c r="Y29" s="19" t="inlineStr">
        <is>
          <t>ja</t>
        </is>
      </c>
      <c r="Z29" s="19" t="inlineStr">
        <is>
          <t>verfügbar</t>
        </is>
      </c>
      <c r="AA29" s="19" t="n"/>
      <c r="AB29" s="19" t="n"/>
      <c r="AC29" s="19" t="n"/>
      <c r="AD29" s="19" t="n"/>
      <c r="AE29" s="21" t="n"/>
      <c r="AF29" s="22">
        <f>IF(N29="","",N29*AE29)</f>
        <v/>
      </c>
      <c r="AG29" s="19" t="n"/>
      <c r="AH29" s="19" t="n"/>
      <c r="AI29" s="19" t="n"/>
      <c r="AJ29" s="19" t="n"/>
      <c r="AK29" s="19" t="n"/>
      <c r="AL29" s="19" t="n"/>
      <c r="AM29" s="18" t="n"/>
      <c r="AN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19" t="inlineStr">
        <is>
          <t>ok</t>
        </is>
      </c>
      <c r="V30" s="22">
        <f>O30*S30</f>
        <v/>
      </c>
      <c r="W30" s="16" t="inlineStr">
        <is>
          <t>nur Abholung</t>
        </is>
      </c>
      <c r="X30" s="16" t="inlineStr">
        <is>
          <t>F-026</t>
        </is>
      </c>
      <c r="Y30" s="19" t="inlineStr">
        <is>
          <t>ja</t>
        </is>
      </c>
      <c r="Z30" s="19" t="inlineStr">
        <is>
          <t>reserviert</t>
        </is>
      </c>
      <c r="AA30" s="19" t="n"/>
      <c r="AB30" s="19" t="n"/>
      <c r="AC30" s="19" t="inlineStr">
        <is>
          <t>Webkatalog</t>
        </is>
      </c>
      <c r="AD30" s="19" t="inlineStr">
        <is>
          <t>Ricarda König</t>
        </is>
      </c>
      <c r="AE30" s="21" t="n"/>
      <c r="AF30" s="22">
        <f>IF(N30="","",N30*AE30)</f>
        <v/>
      </c>
      <c r="AG30" s="19" t="n"/>
      <c r="AH30" s="19" t="n"/>
      <c r="AI30" s="19" t="inlineStr">
        <is>
          <t>4000143</t>
        </is>
      </c>
      <c r="AJ30" s="19" t="n"/>
      <c r="AK30" s="19" t="n"/>
      <c r="AL30" s="19" t="inlineStr">
        <is>
          <t>16.11.2026 09:00</t>
        </is>
      </c>
      <c r="AM30" s="18" t="n"/>
      <c r="AN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Hersteller MDF Italia "Tense" groß 100x270cm</t>
        </is>
      </c>
      <c r="F31" s="17" t="n">
        <v>1</v>
      </c>
      <c r="G31" s="18" t="inlineStr">
        <is>
          <t>Konferenztisch Hersteller: MDF Italia "Tense",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19" t="n"/>
      <c r="V31" s="22">
        <f>O31*S31</f>
        <v/>
      </c>
      <c r="W31" s="16" t="inlineStr">
        <is>
          <t>nur Abholung</t>
        </is>
      </c>
      <c r="X31" s="16" t="inlineStr">
        <is>
          <t>F-616</t>
        </is>
      </c>
      <c r="Y31" s="19" t="inlineStr">
        <is>
          <t>ja</t>
        </is>
      </c>
      <c r="Z31" s="19" t="inlineStr">
        <is>
          <t>verfügbar</t>
        </is>
      </c>
      <c r="AA31" s="19" t="inlineStr">
        <is>
          <t>MDF Italia</t>
        </is>
      </c>
      <c r="AB31" s="19" t="n"/>
      <c r="AC31" s="19" t="n"/>
      <c r="AD31" s="19" t="n"/>
      <c r="AE31" s="21" t="n"/>
      <c r="AF31" s="22">
        <f>IF(N31="","",N31*AE31)</f>
        <v/>
      </c>
      <c r="AG31" s="19" t="n"/>
      <c r="AH31" s="19" t="n"/>
      <c r="AI31" s="19" t="n"/>
      <c r="AJ31" s="19" t="n"/>
      <c r="AK31" s="19" t="n"/>
      <c r="AL31" s="19" t="n"/>
      <c r="AM31" s="18" t="n"/>
      <c r="AN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19" t="inlineStr">
        <is>
          <t>ok</t>
        </is>
      </c>
      <c r="V32" s="22">
        <f>O32*S32</f>
        <v/>
      </c>
      <c r="W32" s="16" t="inlineStr">
        <is>
          <t>nur Abholung</t>
        </is>
      </c>
      <c r="X32" s="16" t="inlineStr">
        <is>
          <t>F-078</t>
        </is>
      </c>
      <c r="Y32" s="19" t="inlineStr">
        <is>
          <t>ja</t>
        </is>
      </c>
      <c r="Z32" s="19" t="inlineStr">
        <is>
          <t>verfügbar</t>
        </is>
      </c>
      <c r="AA32" s="19" t="n"/>
      <c r="AB32" s="19" t="n"/>
      <c r="AC32" s="19" t="n"/>
      <c r="AD32" s="19" t="n"/>
      <c r="AE32" s="21" t="n"/>
      <c r="AF32" s="22">
        <f>IF(N32="","",N32*AE32)</f>
        <v/>
      </c>
      <c r="AG32" s="19" t="n"/>
      <c r="AH32" s="19" t="n"/>
      <c r="AI32" s="19" t="n"/>
      <c r="AJ32" s="19" t="n"/>
      <c r="AK32" s="19" t="n"/>
      <c r="AL32" s="19" t="n"/>
      <c r="AM32" s="18" t="n"/>
      <c r="AN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19" t="inlineStr">
        <is>
          <t>ok</t>
        </is>
      </c>
      <c r="V33" s="22">
        <f>O33*S33</f>
        <v/>
      </c>
      <c r="W33" s="16" t="inlineStr">
        <is>
          <t>nur Abholung</t>
        </is>
      </c>
      <c r="X33" s="16" t="inlineStr">
        <is>
          <t>F-079</t>
        </is>
      </c>
      <c r="Y33" s="19" t="inlineStr">
        <is>
          <t>ja</t>
        </is>
      </c>
      <c r="Z33" s="19" t="inlineStr">
        <is>
          <t>verfügbar</t>
        </is>
      </c>
      <c r="AA33" s="19" t="n"/>
      <c r="AB33" s="19" t="n"/>
      <c r="AC33" s="19" t="n"/>
      <c r="AD33" s="19" t="n"/>
      <c r="AE33" s="21" t="n"/>
      <c r="AF33" s="22">
        <f>IF(N33="","",N33*AE33)</f>
        <v/>
      </c>
      <c r="AG33" s="19" t="n"/>
      <c r="AH33" s="19" t="n"/>
      <c r="AI33" s="19" t="n"/>
      <c r="AJ33" s="19" t="n"/>
      <c r="AK33" s="19" t="n"/>
      <c r="AL33" s="19" t="n"/>
      <c r="AM33" s="18" t="inlineStr">
        <is>
          <t>inkl. Bepflanzung</t>
        </is>
      </c>
      <c r="AN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19" t="inlineStr">
        <is>
          <t>ok</t>
        </is>
      </c>
      <c r="V34" s="22">
        <f>O34*S34</f>
        <v/>
      </c>
      <c r="W34" s="16" t="inlineStr">
        <is>
          <t>nur Abholung</t>
        </is>
      </c>
      <c r="X34" s="16" t="inlineStr">
        <is>
          <t>F-150</t>
        </is>
      </c>
      <c r="Y34" s="19" t="inlineStr">
        <is>
          <t>ja</t>
        </is>
      </c>
      <c r="Z34" s="19" t="inlineStr">
        <is>
          <t>verfügbar</t>
        </is>
      </c>
      <c r="AA34" s="19" t="inlineStr">
        <is>
          <t>IKEA</t>
        </is>
      </c>
      <c r="AB34" s="19" t="n"/>
      <c r="AC34" s="19" t="n"/>
      <c r="AD34" s="19" t="n"/>
      <c r="AE34" s="21" t="n"/>
      <c r="AF34" s="22">
        <f>IF(N34="","",N34*AE34)</f>
        <v/>
      </c>
      <c r="AG34" s="19" t="n"/>
      <c r="AH34" s="19" t="n"/>
      <c r="AI34" s="19" t="n"/>
      <c r="AJ34" s="19" t="n"/>
      <c r="AK34" s="19" t="n"/>
      <c r="AL34" s="19" t="n"/>
      <c r="AM34" s="18" t="n"/>
      <c r="AN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19" t="inlineStr">
        <is>
          <t>ok</t>
        </is>
      </c>
      <c r="V35" s="22">
        <f>O35*S35</f>
        <v/>
      </c>
      <c r="W35" s="16" t="inlineStr">
        <is>
          <t>nur Abholung</t>
        </is>
      </c>
      <c r="X35" s="16" t="inlineStr">
        <is>
          <t>F-080</t>
        </is>
      </c>
      <c r="Y35" s="19" t="inlineStr">
        <is>
          <t>ja</t>
        </is>
      </c>
      <c r="Z35" s="19" t="inlineStr">
        <is>
          <t>verfügbar</t>
        </is>
      </c>
      <c r="AA35" s="19" t="inlineStr">
        <is>
          <t>IKEA</t>
        </is>
      </c>
      <c r="AB35" s="19" t="n"/>
      <c r="AC35" s="19" t="n"/>
      <c r="AD35" s="19" t="n"/>
      <c r="AE35" s="21" t="n"/>
      <c r="AF35" s="22">
        <f>IF(N35="","",N35*AE35)</f>
        <v/>
      </c>
      <c r="AG35" s="19" t="n"/>
      <c r="AH35" s="19" t="n"/>
      <c r="AI35" s="19" t="n"/>
      <c r="AJ35" s="19" t="n"/>
      <c r="AK35" s="19" t="n"/>
      <c r="AL35" s="19" t="n"/>
      <c r="AM35" s="18" t="n"/>
      <c r="AN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K-117</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19" t="n"/>
      <c r="V36" s="22">
        <f>O36*S36</f>
        <v/>
      </c>
      <c r="W36" s="16" t="inlineStr">
        <is>
          <t>nur Abholung</t>
        </is>
      </c>
      <c r="X36" s="16" t="inlineStr">
        <is>
          <t>F-081</t>
        </is>
      </c>
      <c r="Y36" s="19" t="inlineStr">
        <is>
          <t>nein</t>
        </is>
      </c>
      <c r="Z36" s="19" t="inlineStr">
        <is>
          <t>entfällt</t>
        </is>
      </c>
      <c r="AA36" s="19" t="n"/>
      <c r="AB36" s="19" t="n"/>
      <c r="AC36" s="19" t="n"/>
      <c r="AD36" s="19" t="n"/>
      <c r="AE36" s="21" t="n"/>
      <c r="AF36" s="22">
        <f>IF(N36="","",N36*AE36)</f>
        <v/>
      </c>
      <c r="AG36" s="19" t="n"/>
      <c r="AH36" s="19" t="n"/>
      <c r="AI36" s="19" t="n"/>
      <c r="AJ36" s="19" t="n"/>
      <c r="AK36" s="19" t="n"/>
      <c r="AL36" s="19" t="n"/>
      <c r="AM36" s="18" t="inlineStr">
        <is>
          <t>1 Set im Bild</t>
        </is>
      </c>
      <c r="AN36" s="23" t="inlineStr">
        <is>
          <t>Nicht mehr vorhanden – von der Nutzerin am 23.09.2026 bestaetigt. Frueher BU04-05 / K-117; die Nummer BU04-05 klebt jetzt auf den Hochstuehlen. | 12.10.2026: Nummer BU04-16 an das Steckspielzeug abgegeben (Post-it klebt dort), diese entfallene Position trägt wieder ihre alte Nummer K-117.</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19" t="inlineStr">
        <is>
          <t>ok</t>
        </is>
      </c>
      <c r="V37" s="22">
        <f>O37*S37</f>
        <v/>
      </c>
      <c r="W37" s="16" t="inlineStr">
        <is>
          <t>nur Abholung</t>
        </is>
      </c>
      <c r="X37" s="16" t="inlineStr">
        <is>
          <t>F-082</t>
        </is>
      </c>
      <c r="Y37" s="19" t="inlineStr">
        <is>
          <t>ja</t>
        </is>
      </c>
      <c r="Z37" s="19" t="inlineStr">
        <is>
          <t>verfügbar</t>
        </is>
      </c>
      <c r="AA37" s="19" t="n"/>
      <c r="AB37" s="19" t="n"/>
      <c r="AC37" s="19" t="n"/>
      <c r="AD37" s="19" t="n"/>
      <c r="AE37" s="21" t="n"/>
      <c r="AF37" s="22">
        <f>IF(N37="","",N37*AE37)</f>
        <v/>
      </c>
      <c r="AG37" s="19" t="n"/>
      <c r="AH37" s="19" t="n"/>
      <c r="AI37" s="19" t="n"/>
      <c r="AJ37" s="19" t="n"/>
      <c r="AK37" s="19" t="n"/>
      <c r="AL37" s="19" t="n"/>
      <c r="AM37" s="18" t="n"/>
      <c r="AN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v>1</v>
      </c>
      <c r="O38" s="20">
        <f>F38-IF(N38="",0,N38)</f>
        <v/>
      </c>
      <c r="P38" s="19" t="inlineStr">
        <is>
          <t>ja</t>
        </is>
      </c>
      <c r="Q38" s="19" t="n"/>
      <c r="R38" s="21" t="n"/>
      <c r="S38" s="21" t="n">
        <v>40</v>
      </c>
      <c r="T38" s="19" t="inlineStr">
        <is>
          <t>Fix</t>
        </is>
      </c>
      <c r="U38" s="19" t="inlineStr">
        <is>
          <t>ok</t>
        </is>
      </c>
      <c r="V38" s="22">
        <f>O38*S38</f>
        <v/>
      </c>
      <c r="W38" s="16" t="inlineStr">
        <is>
          <t>nur Abholung</t>
        </is>
      </c>
      <c r="X38" s="16" t="inlineStr">
        <is>
          <t>F-085</t>
        </is>
      </c>
      <c r="Y38" s="19" t="inlineStr">
        <is>
          <t>ja</t>
        </is>
      </c>
      <c r="Z38" s="19" t="inlineStr">
        <is>
          <t>verkauft</t>
        </is>
      </c>
      <c r="AA38" s="19" t="n"/>
      <c r="AB38" s="19" t="n"/>
      <c r="AC38" s="19" t="inlineStr">
        <is>
          <t>Webkatalog</t>
        </is>
      </c>
      <c r="AD38" s="19" t="n"/>
      <c r="AE38" s="21" t="n">
        <v>40</v>
      </c>
      <c r="AF38" s="22">
        <f>IF(N38="","",N38*AE38)</f>
        <v/>
      </c>
      <c r="AG38" s="19" t="inlineStr">
        <is>
          <t>19.10.2026</t>
        </is>
      </c>
      <c r="AH38" s="19" t="inlineStr">
        <is>
          <t>Sandra Ziegler</t>
        </is>
      </c>
      <c r="AI38" s="19" t="inlineStr">
        <is>
          <t>4000123</t>
        </is>
      </c>
      <c r="AJ38" s="19" t="inlineStr">
        <is>
          <t>bezahlt</t>
        </is>
      </c>
      <c r="AK38" s="19" t="n"/>
      <c r="AL38" s="19" t="inlineStr">
        <is>
          <t>20.10.2026 14:15</t>
        </is>
      </c>
      <c r="AM38" s="18" t="inlineStr">
        <is>
          <t>Mehrere Kisten mit Baum- und Holzscheiben in verschiedenen Größen</t>
        </is>
      </c>
      <c r="AN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19" t="inlineStr">
        <is>
          <t>ok</t>
        </is>
      </c>
      <c r="V39" s="22">
        <f>O39*S39</f>
        <v/>
      </c>
      <c r="W39" s="16" t="inlineStr">
        <is>
          <t>nur Abholung</t>
        </is>
      </c>
      <c r="X39" s="16" t="inlineStr">
        <is>
          <t>F-089</t>
        </is>
      </c>
      <c r="Y39" s="19" t="inlineStr">
        <is>
          <t>ja</t>
        </is>
      </c>
      <c r="Z39" s="19" t="inlineStr">
        <is>
          <t>verfügbar</t>
        </is>
      </c>
      <c r="AA39" s="19" t="n"/>
      <c r="AB39" s="19" t="n"/>
      <c r="AC39" s="19" t="n"/>
      <c r="AD39" s="19" t="n"/>
      <c r="AE39" s="21" t="n"/>
      <c r="AF39" s="22">
        <f>IF(N39="","",N39*AE39)</f>
        <v/>
      </c>
      <c r="AG39" s="19" t="n"/>
      <c r="AH39" s="19" t="n"/>
      <c r="AI39" s="19" t="n"/>
      <c r="AJ39" s="19" t="n"/>
      <c r="AK39" s="19" t="n"/>
      <c r="AL39" s="19" t="n"/>
      <c r="AM39" s="18" t="n"/>
      <c r="AN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19" t="inlineStr">
        <is>
          <t>ok</t>
        </is>
      </c>
      <c r="V40" s="22">
        <f>O40*S40</f>
        <v/>
      </c>
      <c r="W40" s="16" t="inlineStr">
        <is>
          <t>nur Abholung</t>
        </is>
      </c>
      <c r="X40" s="16" t="inlineStr">
        <is>
          <t>F-111</t>
        </is>
      </c>
      <c r="Y40" s="19" t="inlineStr">
        <is>
          <t>ja</t>
        </is>
      </c>
      <c r="Z40" s="19" t="inlineStr">
        <is>
          <t>verfügbar</t>
        </is>
      </c>
      <c r="AA40" s="19" t="n"/>
      <c r="AB40" s="19" t="inlineStr">
        <is>
          <t>Außenbereich</t>
        </is>
      </c>
      <c r="AC40" s="19" t="n"/>
      <c r="AD40" s="19" t="n"/>
      <c r="AE40" s="21" t="n"/>
      <c r="AF40" s="22">
        <f>IF(N40="","",N40*AE40)</f>
        <v/>
      </c>
      <c r="AG40" s="19" t="n"/>
      <c r="AH40" s="19" t="n"/>
      <c r="AI40" s="19" t="n"/>
      <c r="AJ40" s="19" t="n"/>
      <c r="AK40" s="19" t="n"/>
      <c r="AL40" s="19" t="n"/>
      <c r="AM40" s="18" t="n"/>
      <c r="AN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19" t="n"/>
      <c r="V41" s="22">
        <f>O41*S41</f>
        <v/>
      </c>
      <c r="W41" s="16" t="inlineStr">
        <is>
          <t>nur Abholung</t>
        </is>
      </c>
      <c r="X41" s="16" t="inlineStr">
        <is>
          <t>F-002</t>
        </is>
      </c>
      <c r="Y41" s="19" t="inlineStr">
        <is>
          <t>ja</t>
        </is>
      </c>
      <c r="Z41" s="19" t="inlineStr">
        <is>
          <t>verfügbar</t>
        </is>
      </c>
      <c r="AA41" s="19" t="n"/>
      <c r="AB41" s="19" t="n"/>
      <c r="AC41" s="19" t="n"/>
      <c r="AD41" s="19" t="n"/>
      <c r="AE41" s="21" t="n"/>
      <c r="AF41" s="22">
        <f>IF(N41="","",N41*AE41)</f>
        <v/>
      </c>
      <c r="AG41" s="19" t="n"/>
      <c r="AH41" s="19" t="n"/>
      <c r="AI41" s="19" t="n"/>
      <c r="AJ41" s="19" t="n"/>
      <c r="AK41" s="19" t="n"/>
      <c r="AL41" s="19" t="n"/>
      <c r="AM41" s="18" t="inlineStr">
        <is>
          <t>1 Einheit aus 3 Modulen im Bild</t>
        </is>
      </c>
      <c r="AN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19" t="n"/>
      <c r="V42" s="22">
        <f>O42*S42</f>
        <v/>
      </c>
      <c r="W42" s="16" t="inlineStr">
        <is>
          <t>nur Abholung</t>
        </is>
      </c>
      <c r="X42" s="16" t="inlineStr">
        <is>
          <t>F-002</t>
        </is>
      </c>
      <c r="Y42" s="19" t="inlineStr">
        <is>
          <t>ja</t>
        </is>
      </c>
      <c r="Z42" s="19" t="inlineStr">
        <is>
          <t>verfügbar</t>
        </is>
      </c>
      <c r="AA42" s="19" t="n"/>
      <c r="AB42" s="19" t="n"/>
      <c r="AC42" s="19" t="n"/>
      <c r="AD42" s="19" t="n"/>
      <c r="AE42" s="21" t="n"/>
      <c r="AF42" s="22">
        <f>IF(N42="","",N42*AE42)</f>
        <v/>
      </c>
      <c r="AG42" s="19" t="n"/>
      <c r="AH42" s="19" t="n"/>
      <c r="AI42" s="19" t="n"/>
      <c r="AJ42" s="19" t="n"/>
      <c r="AK42" s="19" t="n"/>
      <c r="AL42" s="19" t="n"/>
      <c r="AM42" s="18" t="inlineStr">
        <is>
          <t>3 Teile im Bild</t>
        </is>
      </c>
      <c r="AN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19" t="n"/>
      <c r="V43" s="22">
        <f>O43*S43</f>
        <v/>
      </c>
      <c r="W43" s="16" t="inlineStr">
        <is>
          <t>nur Abholung</t>
        </is>
      </c>
      <c r="X43" s="16" t="inlineStr">
        <is>
          <t>F-003</t>
        </is>
      </c>
      <c r="Y43" s="19" t="inlineStr">
        <is>
          <t>ja</t>
        </is>
      </c>
      <c r="Z43" s="19" t="inlineStr">
        <is>
          <t>verfügbar</t>
        </is>
      </c>
      <c r="AA43" s="19" t="n"/>
      <c r="AB43" s="19" t="n"/>
      <c r="AC43" s="19" t="n"/>
      <c r="AD43" s="19" t="n"/>
      <c r="AE43" s="21" t="n"/>
      <c r="AF43" s="22">
        <f>IF(N43="","",N43*AE43)</f>
        <v/>
      </c>
      <c r="AG43" s="19" t="n"/>
      <c r="AH43" s="19" t="n"/>
      <c r="AI43" s="19" t="n"/>
      <c r="AJ43" s="19" t="n"/>
      <c r="AK43" s="19" t="n"/>
      <c r="AL43" s="19" t="n"/>
      <c r="AM43" s="18" t="inlineStr">
        <is>
          <t>1 Stück im Bild</t>
        </is>
      </c>
      <c r="AN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19" t="n"/>
      <c r="V44" s="22">
        <f>O44*S44</f>
        <v/>
      </c>
      <c r="W44" s="16" t="inlineStr">
        <is>
          <t>nur Abholung</t>
        </is>
      </c>
      <c r="X44" s="16" t="inlineStr">
        <is>
          <t>F-003</t>
        </is>
      </c>
      <c r="Y44" s="19" t="inlineStr">
        <is>
          <t>ja</t>
        </is>
      </c>
      <c r="Z44" s="19" t="inlineStr">
        <is>
          <t>verfügbar</t>
        </is>
      </c>
      <c r="AA44" s="19" t="n"/>
      <c r="AB44" s="19" t="n"/>
      <c r="AC44" s="19" t="n"/>
      <c r="AD44" s="19" t="n"/>
      <c r="AE44" s="21" t="n"/>
      <c r="AF44" s="22">
        <f>IF(N44="","",N44*AE44)</f>
        <v/>
      </c>
      <c r="AG44" s="19" t="n"/>
      <c r="AH44" s="19" t="n"/>
      <c r="AI44" s="19" t="n"/>
      <c r="AJ44" s="19" t="n"/>
      <c r="AK44" s="19" t="n"/>
      <c r="AL44" s="19" t="n"/>
      <c r="AM44" s="18" t="inlineStr">
        <is>
          <t>1 Stück im Bild</t>
        </is>
      </c>
      <c r="AN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19" t="n"/>
      <c r="V45" s="22">
        <f>O45*S45</f>
        <v/>
      </c>
      <c r="W45" s="16" t="inlineStr">
        <is>
          <t>nur Abholung</t>
        </is>
      </c>
      <c r="X45" s="16" t="inlineStr">
        <is>
          <t>F-006</t>
        </is>
      </c>
      <c r="Y45" s="19" t="inlineStr">
        <is>
          <t>ja</t>
        </is>
      </c>
      <c r="Z45" s="19" t="inlineStr">
        <is>
          <t>verfügbar</t>
        </is>
      </c>
      <c r="AA45" s="19" t="n"/>
      <c r="AB45" s="19" t="n"/>
      <c r="AC45" s="19" t="n"/>
      <c r="AD45" s="19" t="n"/>
      <c r="AE45" s="21" t="n"/>
      <c r="AF45" s="22">
        <f>IF(N45="","",N45*AE45)</f>
        <v/>
      </c>
      <c r="AG45" s="19" t="n"/>
      <c r="AH45" s="19" t="n"/>
      <c r="AI45" s="19" t="n"/>
      <c r="AJ45" s="19" t="n"/>
      <c r="AK45" s="19" t="n"/>
      <c r="AL45" s="19" t="n"/>
      <c r="AM45" s="18" t="inlineStr">
        <is>
          <t>1 Stück im Bild</t>
        </is>
      </c>
      <c r="AN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19" t="n"/>
      <c r="V46" s="22">
        <f>O46*S46</f>
        <v/>
      </c>
      <c r="W46" s="16" t="inlineStr">
        <is>
          <t>nur Abholung</t>
        </is>
      </c>
      <c r="X46" s="16" t="inlineStr">
        <is>
          <t>F-008</t>
        </is>
      </c>
      <c r="Y46" s="19" t="inlineStr">
        <is>
          <t>ja</t>
        </is>
      </c>
      <c r="Z46" s="19" t="inlineStr">
        <is>
          <t>verfügbar</t>
        </is>
      </c>
      <c r="AA46" s="19" t="n"/>
      <c r="AB46" s="19" t="n"/>
      <c r="AC46" s="19" t="n"/>
      <c r="AD46" s="19" t="n"/>
      <c r="AE46" s="21" t="n"/>
      <c r="AF46" s="22">
        <f>IF(N46="","",N46*AE46)</f>
        <v/>
      </c>
      <c r="AG46" s="19" t="n"/>
      <c r="AH46" s="19" t="n"/>
      <c r="AI46" s="19" t="n"/>
      <c r="AJ46" s="19" t="n"/>
      <c r="AK46" s="19" t="n"/>
      <c r="AL46" s="19" t="n"/>
      <c r="AM46" s="18" t="inlineStr">
        <is>
          <t>1 Stück im Bild</t>
        </is>
      </c>
      <c r="AN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19" t="n"/>
      <c r="V47" s="22">
        <f>O47*S47</f>
        <v/>
      </c>
      <c r="W47" s="16" t="inlineStr">
        <is>
          <t>nur Abholung</t>
        </is>
      </c>
      <c r="X47" s="16" t="inlineStr">
        <is>
          <t>F-011</t>
        </is>
      </c>
      <c r="Y47" s="19" t="inlineStr">
        <is>
          <t>ja</t>
        </is>
      </c>
      <c r="Z47" s="19" t="inlineStr">
        <is>
          <t>verfügbar</t>
        </is>
      </c>
      <c r="AA47" s="19" t="n"/>
      <c r="AB47" s="19" t="n"/>
      <c r="AC47" s="19" t="n"/>
      <c r="AD47" s="19" t="n"/>
      <c r="AE47" s="21" t="n"/>
      <c r="AF47" s="22">
        <f>IF(N47="","",N47*AE47)</f>
        <v/>
      </c>
      <c r="AG47" s="19" t="n"/>
      <c r="AH47" s="19" t="n"/>
      <c r="AI47" s="19" t="n"/>
      <c r="AJ47" s="19" t="n"/>
      <c r="AK47" s="19" t="n"/>
      <c r="AL47" s="19" t="n"/>
      <c r="AM47" s="18" t="inlineStr">
        <is>
          <t>3 Regale im Bild erkennbar</t>
        </is>
      </c>
      <c r="AN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19" t="n"/>
      <c r="V48" s="22">
        <f>O48*S48</f>
        <v/>
      </c>
      <c r="W48" s="16" t="inlineStr">
        <is>
          <t>nur Abholung</t>
        </is>
      </c>
      <c r="X48" s="16" t="inlineStr">
        <is>
          <t>F-011</t>
        </is>
      </c>
      <c r="Y48" s="19" t="inlineStr">
        <is>
          <t>ja</t>
        </is>
      </c>
      <c r="Z48" s="19" t="inlineStr">
        <is>
          <t>verfügbar</t>
        </is>
      </c>
      <c r="AA48" s="19" t="n"/>
      <c r="AB48" s="19" t="n"/>
      <c r="AC48" s="19" t="n"/>
      <c r="AD48" s="19" t="n"/>
      <c r="AE48" s="21" t="n"/>
      <c r="AF48" s="22">
        <f>IF(N48="","",N48*AE48)</f>
        <v/>
      </c>
      <c r="AG48" s="19" t="n"/>
      <c r="AH48" s="19" t="n"/>
      <c r="AI48" s="19" t="n"/>
      <c r="AJ48" s="19" t="n"/>
      <c r="AK48" s="19" t="n"/>
      <c r="AL48" s="19" t="n"/>
      <c r="AM48" s="18" t="inlineStr">
        <is>
          <t>1 Stück im Bild</t>
        </is>
      </c>
      <c r="AN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19" t="n"/>
      <c r="V49" s="22">
        <f>O49*S49</f>
        <v/>
      </c>
      <c r="W49" s="16" t="inlineStr">
        <is>
          <t>nur Abholung</t>
        </is>
      </c>
      <c r="X49" s="16" t="inlineStr">
        <is>
          <t>F-012</t>
        </is>
      </c>
      <c r="Y49" s="19" t="inlineStr">
        <is>
          <t>ja</t>
        </is>
      </c>
      <c r="Z49" s="19" t="inlineStr">
        <is>
          <t>verfügbar</t>
        </is>
      </c>
      <c r="AA49" s="19" t="n"/>
      <c r="AB49" s="19" t="n"/>
      <c r="AC49" s="19" t="n"/>
      <c r="AD49" s="19" t="n"/>
      <c r="AE49" s="21" t="n"/>
      <c r="AF49" s="22">
        <f>IF(N49="","",N49*AE49)</f>
        <v/>
      </c>
      <c r="AG49" s="19" t="n"/>
      <c r="AH49" s="19" t="n"/>
      <c r="AI49" s="19" t="n"/>
      <c r="AJ49" s="19" t="n"/>
      <c r="AK49" s="19" t="n"/>
      <c r="AL49" s="19" t="n"/>
      <c r="AM49" s="18" t="inlineStr">
        <is>
          <t>1 Stück im Bild</t>
        </is>
      </c>
      <c r="AN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19" t="n"/>
      <c r="V50" s="22">
        <f>O50*S50</f>
        <v/>
      </c>
      <c r="W50" s="16" t="inlineStr">
        <is>
          <t>nur Abholung</t>
        </is>
      </c>
      <c r="X50" s="16" t="inlineStr">
        <is>
          <t>F-013</t>
        </is>
      </c>
      <c r="Y50" s="19" t="inlineStr">
        <is>
          <t>ja</t>
        </is>
      </c>
      <c r="Z50" s="19" t="inlineStr">
        <is>
          <t>verfügbar</t>
        </is>
      </c>
      <c r="AA50" s="19" t="n"/>
      <c r="AB50" s="19" t="n"/>
      <c r="AC50" s="19" t="n"/>
      <c r="AD50" s="19" t="n"/>
      <c r="AE50" s="21" t="n"/>
      <c r="AF50" s="22">
        <f>IF(N50="","",N50*AE50)</f>
        <v/>
      </c>
      <c r="AG50" s="19" t="n"/>
      <c r="AH50" s="19" t="n"/>
      <c r="AI50" s="19" t="n"/>
      <c r="AJ50" s="19" t="n"/>
      <c r="AK50" s="19" t="n"/>
      <c r="AL50" s="19" t="n"/>
      <c r="AM50" s="18" t="inlineStr">
        <is>
          <t>2 Bilder im Bild</t>
        </is>
      </c>
      <c r="AN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19" t="n"/>
      <c r="V51" s="22">
        <f>O51*S51</f>
        <v/>
      </c>
      <c r="W51" s="16" t="inlineStr">
        <is>
          <t>nur Abholung</t>
        </is>
      </c>
      <c r="X51" s="16" t="inlineStr">
        <is>
          <t>F-015</t>
        </is>
      </c>
      <c r="Y51" s="19" t="inlineStr">
        <is>
          <t>ja</t>
        </is>
      </c>
      <c r="Z51" s="19" t="inlineStr">
        <is>
          <t>verfügbar</t>
        </is>
      </c>
      <c r="AA51" s="19" t="n"/>
      <c r="AB51" s="19" t="n"/>
      <c r="AC51" s="19" t="n"/>
      <c r="AD51" s="19" t="n"/>
      <c r="AE51" s="21" t="n"/>
      <c r="AF51" s="22">
        <f>IF(N51="","",N51*AE51)</f>
        <v/>
      </c>
      <c r="AG51" s="19" t="n"/>
      <c r="AH51" s="19" t="n"/>
      <c r="AI51" s="19" t="n"/>
      <c r="AJ51" s="19" t="n"/>
      <c r="AK51" s="19" t="n"/>
      <c r="AL51" s="19" t="n"/>
      <c r="AM51" s="18" t="inlineStr">
        <is>
          <t>1 Set im Bild</t>
        </is>
      </c>
      <c r="AN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19" t="n"/>
      <c r="V52" s="22">
        <f>O52*S52</f>
        <v/>
      </c>
      <c r="W52" s="16" t="inlineStr">
        <is>
          <t>nur Abholung</t>
        </is>
      </c>
      <c r="X52" s="16" t="inlineStr">
        <is>
          <t>F-015</t>
        </is>
      </c>
      <c r="Y52" s="19" t="inlineStr">
        <is>
          <t>ja</t>
        </is>
      </c>
      <c r="Z52" s="19" t="inlineStr">
        <is>
          <t>verfügbar</t>
        </is>
      </c>
      <c r="AA52" s="19" t="n"/>
      <c r="AB52" s="19" t="n"/>
      <c r="AC52" s="19" t="n"/>
      <c r="AD52" s="19" t="n"/>
      <c r="AE52" s="21" t="n"/>
      <c r="AF52" s="22">
        <f>IF(N52="","",N52*AE52)</f>
        <v/>
      </c>
      <c r="AG52" s="19" t="n"/>
      <c r="AH52" s="19" t="n"/>
      <c r="AI52" s="19" t="n"/>
      <c r="AJ52" s="19" t="n"/>
      <c r="AK52" s="19" t="n"/>
      <c r="AL52" s="19" t="n"/>
      <c r="AM52" s="18" t="inlineStr">
        <is>
          <t>1 Pflanze im Bild</t>
        </is>
      </c>
      <c r="AN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19" t="n"/>
      <c r="V53" s="22">
        <f>O53*S53</f>
        <v/>
      </c>
      <c r="W53" s="16" t="inlineStr">
        <is>
          <t>nur Abholung</t>
        </is>
      </c>
      <c r="X53" s="16" t="inlineStr">
        <is>
          <t>F-016</t>
        </is>
      </c>
      <c r="Y53" s="19" t="inlineStr">
        <is>
          <t>ja</t>
        </is>
      </c>
      <c r="Z53" s="19" t="inlineStr">
        <is>
          <t>verfügbar</t>
        </is>
      </c>
      <c r="AA53" s="19" t="n"/>
      <c r="AB53" s="19" t="n"/>
      <c r="AC53" s="19" t="n"/>
      <c r="AD53" s="19" t="n"/>
      <c r="AE53" s="21" t="n"/>
      <c r="AF53" s="22">
        <f>IF(N53="","",N53*AE53)</f>
        <v/>
      </c>
      <c r="AG53" s="19" t="n"/>
      <c r="AH53" s="19" t="n"/>
      <c r="AI53" s="19" t="n"/>
      <c r="AJ53" s="19" t="n"/>
      <c r="AK53" s="19" t="n"/>
      <c r="AL53" s="19" t="n"/>
      <c r="AM53" s="18" t="inlineStr">
        <is>
          <t>ca. 6 Stück im Bild - bitte nachzählen</t>
        </is>
      </c>
      <c r="AN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19" t="n"/>
      <c r="V54" s="22">
        <f>O54*S54</f>
        <v/>
      </c>
      <c r="W54" s="16" t="inlineStr">
        <is>
          <t>nur Abholung</t>
        </is>
      </c>
      <c r="X54" s="16" t="inlineStr">
        <is>
          <t>F-016</t>
        </is>
      </c>
      <c r="Y54" s="19" t="inlineStr">
        <is>
          <t>ja</t>
        </is>
      </c>
      <c r="Z54" s="19" t="inlineStr">
        <is>
          <t>verfügbar</t>
        </is>
      </c>
      <c r="AA54" s="19" t="n"/>
      <c r="AB54" s="19" t="n"/>
      <c r="AC54" s="19" t="n"/>
      <c r="AD54" s="19" t="n"/>
      <c r="AE54" s="21" t="n"/>
      <c r="AF54" s="22">
        <f>IF(N54="","",N54*AE54)</f>
        <v/>
      </c>
      <c r="AG54" s="19" t="n"/>
      <c r="AH54" s="19" t="n"/>
      <c r="AI54" s="19" t="n"/>
      <c r="AJ54" s="19" t="n"/>
      <c r="AK54" s="19" t="n"/>
      <c r="AL54" s="19" t="n"/>
      <c r="AM54" s="18" t="inlineStr">
        <is>
          <t>ca. 8 Stück im Bild - bitte nachzählen</t>
        </is>
      </c>
      <c r="AN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19" t="n"/>
      <c r="V55" s="22">
        <f>O55*S55</f>
        <v/>
      </c>
      <c r="W55" s="16" t="inlineStr">
        <is>
          <t>nur Abholung</t>
        </is>
      </c>
      <c r="X55" s="16" t="inlineStr">
        <is>
          <t>F-016</t>
        </is>
      </c>
      <c r="Y55" s="19" t="inlineStr">
        <is>
          <t>ja</t>
        </is>
      </c>
      <c r="Z55" s="19" t="inlineStr">
        <is>
          <t>verfügbar</t>
        </is>
      </c>
      <c r="AA55" s="19" t="n"/>
      <c r="AB55" s="19" t="n"/>
      <c r="AC55" s="19" t="n"/>
      <c r="AD55" s="19" t="n"/>
      <c r="AE55" s="21" t="n"/>
      <c r="AF55" s="22">
        <f>IF(N55="","",N55*AE55)</f>
        <v/>
      </c>
      <c r="AG55" s="19" t="n"/>
      <c r="AH55" s="19" t="n"/>
      <c r="AI55" s="19" t="n"/>
      <c r="AJ55" s="19" t="n"/>
      <c r="AK55" s="19" t="n"/>
      <c r="AL55" s="19" t="n"/>
      <c r="AM55" s="18" t="inlineStr">
        <is>
          <t>1 Stück im Bild</t>
        </is>
      </c>
      <c r="AN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19" t="n"/>
      <c r="V56" s="22">
        <f>O56*S56</f>
        <v/>
      </c>
      <c r="W56" s="16" t="inlineStr">
        <is>
          <t>nur Abholung</t>
        </is>
      </c>
      <c r="X56" s="16" t="inlineStr">
        <is>
          <t>F-017</t>
        </is>
      </c>
      <c r="Y56" s="19" t="inlineStr">
        <is>
          <t>ja</t>
        </is>
      </c>
      <c r="Z56" s="19" t="inlineStr">
        <is>
          <t>verfügbar</t>
        </is>
      </c>
      <c r="AA56" s="19" t="n"/>
      <c r="AB56" s="19" t="n"/>
      <c r="AC56" s="19" t="n"/>
      <c r="AD56" s="19" t="n"/>
      <c r="AE56" s="21" t="n"/>
      <c r="AF56" s="22">
        <f>IF(N56="","",N56*AE56)</f>
        <v/>
      </c>
      <c r="AG56" s="19" t="n"/>
      <c r="AH56" s="19" t="n"/>
      <c r="AI56" s="19" t="n"/>
      <c r="AJ56" s="19" t="n"/>
      <c r="AK56" s="19" t="n"/>
      <c r="AL56" s="19" t="n"/>
      <c r="AM56" s="18" t="inlineStr">
        <is>
          <t>1 Stück im Bild</t>
        </is>
      </c>
      <c r="AN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19" t="n"/>
      <c r="V57" s="22">
        <f>O57*S57</f>
        <v/>
      </c>
      <c r="W57" s="16" t="inlineStr">
        <is>
          <t>nur Abholung</t>
        </is>
      </c>
      <c r="X57" s="16" t="inlineStr">
        <is>
          <t>F-018</t>
        </is>
      </c>
      <c r="Y57" s="19" t="inlineStr">
        <is>
          <t>ja</t>
        </is>
      </c>
      <c r="Z57" s="19" t="inlineStr">
        <is>
          <t>verfügbar</t>
        </is>
      </c>
      <c r="AA57" s="19" t="n"/>
      <c r="AB57" s="19" t="n"/>
      <c r="AC57" s="19" t="n"/>
      <c r="AD57" s="19" t="n"/>
      <c r="AE57" s="21" t="n"/>
      <c r="AF57" s="22">
        <f>IF(N57="","",N57*AE57)</f>
        <v/>
      </c>
      <c r="AG57" s="19" t="n"/>
      <c r="AH57" s="19" t="n"/>
      <c r="AI57" s="19" t="n"/>
      <c r="AJ57" s="19" t="n"/>
      <c r="AK57" s="19" t="n"/>
      <c r="AL57" s="19" t="n"/>
      <c r="AM57" s="18" t="inlineStr">
        <is>
          <t>1 Schrank im Bild (Bücher nicht enthalten)</t>
        </is>
      </c>
      <c r="AN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19" t="n"/>
      <c r="V58" s="22">
        <f>O58*S58</f>
        <v/>
      </c>
      <c r="W58" s="16" t="inlineStr">
        <is>
          <t>nur Abholung</t>
        </is>
      </c>
      <c r="X58" s="16" t="inlineStr">
        <is>
          <t>F-019</t>
        </is>
      </c>
      <c r="Y58" s="19" t="inlineStr">
        <is>
          <t>ja</t>
        </is>
      </c>
      <c r="Z58" s="19" t="inlineStr">
        <is>
          <t>verfügbar</t>
        </is>
      </c>
      <c r="AA58" s="19" t="n"/>
      <c r="AB58" s="19" t="n"/>
      <c r="AC58" s="19" t="n"/>
      <c r="AD58" s="19" t="n"/>
      <c r="AE58" s="21" t="n"/>
      <c r="AF58" s="22">
        <f>IF(N58="","",N58*AE58)</f>
        <v/>
      </c>
      <c r="AG58" s="19" t="n"/>
      <c r="AH58" s="19" t="n"/>
      <c r="AI58" s="19" t="n"/>
      <c r="AJ58" s="19" t="n"/>
      <c r="AK58" s="19" t="n"/>
      <c r="AL58" s="19" t="n"/>
      <c r="AM58" s="18" t="inlineStr">
        <is>
          <t>2 Stück im Bild</t>
        </is>
      </c>
      <c r="AN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19" t="n"/>
      <c r="V59" s="22">
        <f>O59*S59</f>
        <v/>
      </c>
      <c r="W59" s="16" t="inlineStr">
        <is>
          <t>nur Abholung</t>
        </is>
      </c>
      <c r="X59" s="16" t="inlineStr">
        <is>
          <t>F-020</t>
        </is>
      </c>
      <c r="Y59" s="19" t="inlineStr">
        <is>
          <t>ja</t>
        </is>
      </c>
      <c r="Z59" s="19" t="inlineStr">
        <is>
          <t>verfügbar</t>
        </is>
      </c>
      <c r="AA59" s="19" t="n"/>
      <c r="AB59" s="19" t="n"/>
      <c r="AC59" s="19" t="n"/>
      <c r="AD59" s="19" t="n"/>
      <c r="AE59" s="21" t="n"/>
      <c r="AF59" s="22">
        <f>IF(N59="","",N59*AE59)</f>
        <v/>
      </c>
      <c r="AG59" s="19" t="n"/>
      <c r="AH59" s="19" t="n"/>
      <c r="AI59" s="19" t="n"/>
      <c r="AJ59" s="19" t="n"/>
      <c r="AK59" s="19" t="n"/>
      <c r="AL59" s="19" t="n"/>
      <c r="AM59" s="18" t="inlineStr">
        <is>
          <t>2 Regale im Bild</t>
        </is>
      </c>
      <c r="AN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19" t="n"/>
      <c r="V60" s="22">
        <f>O60*S60</f>
        <v/>
      </c>
      <c r="W60" s="16" t="inlineStr">
        <is>
          <t>nur Abholung</t>
        </is>
      </c>
      <c r="X60" s="16" t="inlineStr">
        <is>
          <t>F-023</t>
        </is>
      </c>
      <c r="Y60" s="19" t="inlineStr">
        <is>
          <t>ja</t>
        </is>
      </c>
      <c r="Z60" s="19" t="inlineStr">
        <is>
          <t>verfügbar</t>
        </is>
      </c>
      <c r="AA60" s="19" t="n"/>
      <c r="AB60" s="19" t="n"/>
      <c r="AC60" s="19" t="n"/>
      <c r="AD60" s="19" t="n"/>
      <c r="AE60" s="21" t="n"/>
      <c r="AF60" s="22">
        <f>IF(N60="","",N60*AE60)</f>
        <v/>
      </c>
      <c r="AG60" s="19" t="n"/>
      <c r="AH60" s="19" t="n"/>
      <c r="AI60" s="19" t="n"/>
      <c r="AJ60" s="19" t="n"/>
      <c r="AK60" s="19" t="n"/>
      <c r="AL60" s="19" t="n"/>
      <c r="AM60" s="18" t="inlineStr">
        <is>
          <t>1 Stück im Bild</t>
        </is>
      </c>
      <c r="AN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19" t="inlineStr">
        <is>
          <t>ok</t>
        </is>
      </c>
      <c r="V61" s="22">
        <f>O61*S61</f>
        <v/>
      </c>
      <c r="W61" s="16" t="inlineStr">
        <is>
          <t>nur Abholung</t>
        </is>
      </c>
      <c r="X61" s="16" t="inlineStr">
        <is>
          <t>F-024</t>
        </is>
      </c>
      <c r="Y61" s="19" t="inlineStr">
        <is>
          <t>ja</t>
        </is>
      </c>
      <c r="Z61" s="19" t="inlineStr">
        <is>
          <t>reserviert</t>
        </is>
      </c>
      <c r="AA61" s="19" t="n"/>
      <c r="AB61" s="19" t="n"/>
      <c r="AC61" s="19" t="inlineStr">
        <is>
          <t>Webkatalog</t>
        </is>
      </c>
      <c r="AD61" s="19" t="inlineStr">
        <is>
          <t>Simon fronius</t>
        </is>
      </c>
      <c r="AE61" s="21" t="n"/>
      <c r="AF61" s="22">
        <f>IF(N61="","",N61*AE61)</f>
        <v/>
      </c>
      <c r="AG61" s="19" t="n"/>
      <c r="AH61" s="19" t="n"/>
      <c r="AI61" s="19" t="n"/>
      <c r="AJ61" s="19" t="n"/>
      <c r="AK61" s="19" t="n"/>
      <c r="AL61" s="19" t="inlineStr">
        <is>
          <t>01.12.2026 09:00</t>
        </is>
      </c>
      <c r="AM61" s="18" t="n"/>
      <c r="AN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19" t="n"/>
      <c r="V62" s="22">
        <f>O62*S62</f>
        <v/>
      </c>
      <c r="W62" s="16" t="inlineStr">
        <is>
          <t>nur Abholung</t>
        </is>
      </c>
      <c r="X62" s="16" t="inlineStr">
        <is>
          <t>F-024</t>
        </is>
      </c>
      <c r="Y62" s="19" t="inlineStr">
        <is>
          <t>ja</t>
        </is>
      </c>
      <c r="Z62" s="19" t="inlineStr">
        <is>
          <t>verfügbar</t>
        </is>
      </c>
      <c r="AA62" s="19" t="n"/>
      <c r="AB62" s="19" t="n"/>
      <c r="AC62" s="19" t="n"/>
      <c r="AD62" s="19" t="n"/>
      <c r="AE62" s="21" t="n"/>
      <c r="AF62" s="22">
        <f>IF(N62="","",N62*AE62)</f>
        <v/>
      </c>
      <c r="AG62" s="19" t="n"/>
      <c r="AH62" s="19" t="n"/>
      <c r="AI62" s="19" t="n"/>
      <c r="AJ62" s="19" t="n"/>
      <c r="AK62" s="19" t="n"/>
      <c r="AL62" s="19" t="n"/>
      <c r="AM62" s="18" t="inlineStr">
        <is>
          <t>1 Stück im Bild</t>
        </is>
      </c>
      <c r="AN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19" t="n"/>
      <c r="V63" s="22">
        <f>O63*S63</f>
        <v/>
      </c>
      <c r="W63" s="16" t="inlineStr">
        <is>
          <t>nur Abholung</t>
        </is>
      </c>
      <c r="X63" s="16" t="inlineStr">
        <is>
          <t>F-025</t>
        </is>
      </c>
      <c r="Y63" s="19" t="inlineStr">
        <is>
          <t>ja</t>
        </is>
      </c>
      <c r="Z63" s="19" t="inlineStr">
        <is>
          <t>verfügbar</t>
        </is>
      </c>
      <c r="AA63" s="19" t="n"/>
      <c r="AB63" s="19" t="n"/>
      <c r="AC63" s="19" t="n"/>
      <c r="AD63" s="19" t="n"/>
      <c r="AE63" s="21" t="n"/>
      <c r="AF63" s="22">
        <f>IF(N63="","",N63*AE63)</f>
        <v/>
      </c>
      <c r="AG63" s="19" t="n"/>
      <c r="AH63" s="19" t="n"/>
      <c r="AI63" s="19" t="n"/>
      <c r="AJ63" s="19" t="n"/>
      <c r="AK63" s="19" t="n"/>
      <c r="AL63" s="19" t="n"/>
      <c r="AM63" s="18" t="n"/>
      <c r="AN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19" t="n"/>
      <c r="V64" s="22">
        <f>O64*S64</f>
        <v/>
      </c>
      <c r="W64" s="16" t="inlineStr">
        <is>
          <t>nur Abholung</t>
        </is>
      </c>
      <c r="X64" s="16" t="inlineStr">
        <is>
          <t>F-027</t>
        </is>
      </c>
      <c r="Y64" s="19" t="inlineStr">
        <is>
          <t>ja</t>
        </is>
      </c>
      <c r="Z64" s="19" t="inlineStr">
        <is>
          <t>verfügbar</t>
        </is>
      </c>
      <c r="AA64" s="19" t="n"/>
      <c r="AB64" s="19" t="n"/>
      <c r="AC64" s="19" t="n"/>
      <c r="AD64" s="19" t="n"/>
      <c r="AE64" s="21" t="n"/>
      <c r="AF64" s="22">
        <f>IF(N64="","",N64*AE64)</f>
        <v/>
      </c>
      <c r="AG64" s="19" t="n"/>
      <c r="AH64" s="19" t="n"/>
      <c r="AI64" s="19" t="n"/>
      <c r="AJ64" s="19" t="n"/>
      <c r="AK64" s="19" t="n"/>
      <c r="AL64" s="19" t="n"/>
      <c r="AM64" s="18" t="inlineStr">
        <is>
          <t>ca. 8 Stück im Bild - bitte nachzählen</t>
        </is>
      </c>
      <c r="AN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v>1</v>
      </c>
      <c r="O65" s="20">
        <f>F65-IF(N65="",0,N65)</f>
        <v/>
      </c>
      <c r="P65" s="19" t="inlineStr">
        <is>
          <t>ja</t>
        </is>
      </c>
      <c r="Q65" s="19" t="n"/>
      <c r="R65" s="21" t="n"/>
      <c r="S65" s="21" t="n">
        <v>60</v>
      </c>
      <c r="T65" s="19" t="inlineStr">
        <is>
          <t>Fix</t>
        </is>
      </c>
      <c r="U65" s="19" t="inlineStr">
        <is>
          <t>ok</t>
        </is>
      </c>
      <c r="V65" s="22">
        <f>O65*S65</f>
        <v/>
      </c>
      <c r="W65" s="16" t="inlineStr">
        <is>
          <t>nur Abholung</t>
        </is>
      </c>
      <c r="X65" s="16" t="inlineStr">
        <is>
          <t>F-617</t>
        </is>
      </c>
      <c r="Y65" s="19" t="inlineStr">
        <is>
          <t>ja</t>
        </is>
      </c>
      <c r="Z65" s="19" t="inlineStr">
        <is>
          <t>verkauft</t>
        </is>
      </c>
      <c r="AA65" s="19" t="n"/>
      <c r="AB65" s="19" t="n"/>
      <c r="AC65" s="19" t="inlineStr">
        <is>
          <t>Webkatalog</t>
        </is>
      </c>
      <c r="AD65" s="19" t="n"/>
      <c r="AE65" s="21" t="n">
        <v>60</v>
      </c>
      <c r="AF65" s="22">
        <f>IF(N65="","",N65*AE65)</f>
        <v/>
      </c>
      <c r="AG65" s="19" t="inlineStr">
        <is>
          <t>13.10.2026</t>
        </is>
      </c>
      <c r="AH65" s="19" t="inlineStr">
        <is>
          <t>Jonathan Kleinknecht</t>
        </is>
      </c>
      <c r="AI65" s="19" t="inlineStr">
        <is>
          <t>4000117</t>
        </is>
      </c>
      <c r="AJ65" s="19" t="inlineStr">
        <is>
          <t>bezahlt</t>
        </is>
      </c>
      <c r="AK65" s="19" t="n"/>
      <c r="AL65" s="19" t="inlineStr">
        <is>
          <t>abgeholt 13.10.2026</t>
        </is>
      </c>
      <c r="AM65" s="18" t="n"/>
      <c r="AN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19" t="inlineStr">
        <is>
          <t>ok</t>
        </is>
      </c>
      <c r="V66" s="22">
        <f>O66*S66</f>
        <v/>
      </c>
      <c r="W66" s="16" t="inlineStr">
        <is>
          <t>nur Abholung</t>
        </is>
      </c>
      <c r="X66" s="16" t="inlineStr">
        <is>
          <t>F-636</t>
        </is>
      </c>
      <c r="Y66" s="19" t="inlineStr">
        <is>
          <t>ja</t>
        </is>
      </c>
      <c r="Z66" s="19" t="inlineStr">
        <is>
          <t>reserviert</t>
        </is>
      </c>
      <c r="AA66" s="19" t="inlineStr">
        <is>
          <t>IKEA</t>
        </is>
      </c>
      <c r="AB66" s="19" t="n"/>
      <c r="AC66" s="19" t="inlineStr">
        <is>
          <t>Webkatalog</t>
        </is>
      </c>
      <c r="AD66" s="19" t="inlineStr">
        <is>
          <t>Nadine Zythke</t>
        </is>
      </c>
      <c r="AE66" s="21" t="n"/>
      <c r="AF66" s="22">
        <f>IF(N66="","",N66*AE66)</f>
        <v/>
      </c>
      <c r="AG66" s="19" t="n"/>
      <c r="AH66" s="19" t="n"/>
      <c r="AI66" s="19" t="n"/>
      <c r="AJ66" s="19" t="n"/>
      <c r="AK66" s="19" t="n"/>
      <c r="AL66" s="19" t="inlineStr">
        <is>
          <t>17.11.2026 09:00</t>
        </is>
      </c>
      <c r="AM66" s="18" t="inlineStr">
        <is>
          <t>Ohne Inhalt.</t>
        </is>
      </c>
      <c r="AN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19" t="n"/>
      <c r="V67" s="22">
        <f>O67*S67</f>
        <v/>
      </c>
      <c r="W67" s="16" t="inlineStr">
        <is>
          <t>nur Abholung</t>
        </is>
      </c>
      <c r="X67" s="16" t="inlineStr">
        <is>
          <t>F-029</t>
        </is>
      </c>
      <c r="Y67" s="19" t="inlineStr">
        <is>
          <t>ja</t>
        </is>
      </c>
      <c r="Z67" s="19" t="inlineStr">
        <is>
          <t>verfügbar</t>
        </is>
      </c>
      <c r="AA67" s="19" t="n"/>
      <c r="AB67" s="19" t="n"/>
      <c r="AC67" s="19" t="n"/>
      <c r="AD67" s="19" t="n"/>
      <c r="AE67" s="21" t="n"/>
      <c r="AF67" s="22">
        <f>IF(N67="","",N67*AE67)</f>
        <v/>
      </c>
      <c r="AG67" s="19" t="n"/>
      <c r="AH67" s="19" t="n"/>
      <c r="AI67" s="19" t="n"/>
      <c r="AJ67" s="19" t="n"/>
      <c r="AK67" s="19" t="n"/>
      <c r="AL67" s="19" t="n"/>
      <c r="AM67" s="18" t="inlineStr">
        <is>
          <t>1 Stück im Bild</t>
        </is>
      </c>
      <c r="AN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19" t="n"/>
      <c r="V68" s="22">
        <f>O68*S68</f>
        <v/>
      </c>
      <c r="W68" s="16" t="inlineStr">
        <is>
          <t>nur Abholung</t>
        </is>
      </c>
      <c r="X68" s="16" t="inlineStr">
        <is>
          <t>F-052</t>
        </is>
      </c>
      <c r="Y68" s="19" t="inlineStr">
        <is>
          <t>ja</t>
        </is>
      </c>
      <c r="Z68" s="19" t="inlineStr">
        <is>
          <t>verfügbar</t>
        </is>
      </c>
      <c r="AA68" s="19" t="n"/>
      <c r="AB68" s="19" t="n"/>
      <c r="AC68" s="19" t="n"/>
      <c r="AD68" s="19" t="n"/>
      <c r="AE68" s="21" t="n"/>
      <c r="AF68" s="22">
        <f>IF(N68="","",N68*AE68)</f>
        <v/>
      </c>
      <c r="AG68" s="19" t="n"/>
      <c r="AH68" s="19" t="n"/>
      <c r="AI68" s="19" t="n"/>
      <c r="AJ68" s="19" t="n"/>
      <c r="AK68" s="19" t="n"/>
      <c r="AL68" s="19" t="n"/>
      <c r="AM68" s="18" t="inlineStr">
        <is>
          <t>1 Stück im Bild</t>
        </is>
      </c>
      <c r="AN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19" t="n"/>
      <c r="V69" s="22">
        <f>O69*S69</f>
        <v/>
      </c>
      <c r="W69" s="16" t="inlineStr">
        <is>
          <t>nur Abholung</t>
        </is>
      </c>
      <c r="X69" s="16" t="inlineStr">
        <is>
          <t>F-072</t>
        </is>
      </c>
      <c r="Y69" s="19" t="inlineStr">
        <is>
          <t>ja</t>
        </is>
      </c>
      <c r="Z69" s="19" t="inlineStr">
        <is>
          <t>verfügbar</t>
        </is>
      </c>
      <c r="AA69" s="19" t="n"/>
      <c r="AB69" s="19" t="n"/>
      <c r="AC69" s="19" t="n"/>
      <c r="AD69" s="19" t="n"/>
      <c r="AE69" s="21" t="n"/>
      <c r="AF69" s="22">
        <f>IF(N69="","",N69*AE69)</f>
        <v/>
      </c>
      <c r="AG69" s="19" t="n"/>
      <c r="AH69" s="19" t="n"/>
      <c r="AI69" s="19" t="n"/>
      <c r="AJ69" s="19" t="n"/>
      <c r="AK69" s="19" t="n"/>
      <c r="AL69" s="19" t="n"/>
      <c r="AM69" s="18" t="inlineStr">
        <is>
          <t>1 Stück im Bild</t>
        </is>
      </c>
      <c r="AN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19" t="n"/>
      <c r="V70" s="22">
        <f>O70*S70</f>
        <v/>
      </c>
      <c r="W70" s="16" t="inlineStr">
        <is>
          <t>nur Abholung</t>
        </is>
      </c>
      <c r="X70" s="16" t="inlineStr">
        <is>
          <t>F-073</t>
        </is>
      </c>
      <c r="Y70" s="19" t="inlineStr">
        <is>
          <t>ja</t>
        </is>
      </c>
      <c r="Z70" s="19" t="inlineStr">
        <is>
          <t>verfügbar</t>
        </is>
      </c>
      <c r="AA70" s="19" t="n"/>
      <c r="AB70" s="19" t="n"/>
      <c r="AC70" s="19" t="n"/>
      <c r="AD70" s="19" t="n"/>
      <c r="AE70" s="21" t="n"/>
      <c r="AF70" s="22">
        <f>IF(N70="","",N70*AE70)</f>
        <v/>
      </c>
      <c r="AG70" s="19" t="n"/>
      <c r="AH70" s="19" t="n"/>
      <c r="AI70" s="19" t="n"/>
      <c r="AJ70" s="19" t="n"/>
      <c r="AK70" s="19" t="n"/>
      <c r="AL70" s="19" t="n"/>
      <c r="AM70" s="18" t="inlineStr">
        <is>
          <t>1 Stück im Bild</t>
        </is>
      </c>
      <c r="AN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19" t="n"/>
      <c r="V71" s="22">
        <f>O71*S71</f>
        <v/>
      </c>
      <c r="W71" s="16" t="inlineStr">
        <is>
          <t>nur Abholung</t>
        </is>
      </c>
      <c r="X71" s="16" t="inlineStr">
        <is>
          <t>F-090</t>
        </is>
      </c>
      <c r="Y71" s="19" t="inlineStr">
        <is>
          <t>ja</t>
        </is>
      </c>
      <c r="Z71" s="19" t="inlineStr">
        <is>
          <t>verfügbar</t>
        </is>
      </c>
      <c r="AA71" s="19" t="n"/>
      <c r="AB71" s="19" t="n"/>
      <c r="AC71" s="19" t="n"/>
      <c r="AD71" s="19" t="n"/>
      <c r="AE71" s="21" t="n"/>
      <c r="AF71" s="22">
        <f>IF(N71="","",N71*AE71)</f>
        <v/>
      </c>
      <c r="AG71" s="19" t="n"/>
      <c r="AH71" s="19" t="n"/>
      <c r="AI71" s="19" t="n"/>
      <c r="AJ71" s="19" t="n"/>
      <c r="AK71" s="19" t="n"/>
      <c r="AL71" s="19" t="n"/>
      <c r="AM71" s="18" t="inlineStr">
        <is>
          <t>1 Stück im Bild (ohne Treibholz)</t>
        </is>
      </c>
      <c r="AN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19" t="n"/>
      <c r="V72" s="22">
        <f>O72*S72</f>
        <v/>
      </c>
      <c r="W72" s="16" t="inlineStr">
        <is>
          <t>nur Abholung</t>
        </is>
      </c>
      <c r="X72" s="16" t="inlineStr">
        <is>
          <t>F-090</t>
        </is>
      </c>
      <c r="Y72" s="19" t="inlineStr">
        <is>
          <t>ja</t>
        </is>
      </c>
      <c r="Z72" s="19" t="inlineStr">
        <is>
          <t>verfügbar</t>
        </is>
      </c>
      <c r="AA72" s="19" t="n"/>
      <c r="AB72" s="19" t="n"/>
      <c r="AC72" s="19" t="n"/>
      <c r="AD72" s="19" t="n"/>
      <c r="AE72" s="21" t="n"/>
      <c r="AF72" s="22">
        <f>IF(N72="","",N72*AE72)</f>
        <v/>
      </c>
      <c r="AG72" s="19" t="n"/>
      <c r="AH72" s="19" t="n"/>
      <c r="AI72" s="19" t="n"/>
      <c r="AJ72" s="19" t="n"/>
      <c r="AK72" s="19" t="n"/>
      <c r="AL72" s="19" t="n"/>
      <c r="AM72" s="18" t="inlineStr">
        <is>
          <t>1 Stück im Bild</t>
        </is>
      </c>
      <c r="AN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19" t="n"/>
      <c r="V73" s="22">
        <f>O73*S73</f>
        <v/>
      </c>
      <c r="W73" s="16" t="inlineStr">
        <is>
          <t>nur Abholung</t>
        </is>
      </c>
      <c r="X73" s="16" t="inlineStr">
        <is>
          <t>F-092</t>
        </is>
      </c>
      <c r="Y73" s="19" t="inlineStr">
        <is>
          <t>ja</t>
        </is>
      </c>
      <c r="Z73" s="19" t="inlineStr">
        <is>
          <t>verfügbar</t>
        </is>
      </c>
      <c r="AA73" s="19" t="n"/>
      <c r="AB73" s="19" t="n"/>
      <c r="AC73" s="19" t="n"/>
      <c r="AD73" s="19" t="n"/>
      <c r="AE73" s="21" t="n"/>
      <c r="AF73" s="22">
        <f>IF(N73="","",N73*AE73)</f>
        <v/>
      </c>
      <c r="AG73" s="19" t="n"/>
      <c r="AH73" s="19" t="n"/>
      <c r="AI73" s="19" t="n"/>
      <c r="AJ73" s="19" t="n"/>
      <c r="AK73" s="19" t="n"/>
      <c r="AL73" s="19" t="n"/>
      <c r="AM73" s="18" t="inlineStr">
        <is>
          <t>1 Stück im Bild</t>
        </is>
      </c>
      <c r="AN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19" t="n"/>
      <c r="V74" s="22">
        <f>O74*S74</f>
        <v/>
      </c>
      <c r="W74" s="16" t="inlineStr">
        <is>
          <t>nur Abholung</t>
        </is>
      </c>
      <c r="X74" s="16" t="inlineStr">
        <is>
          <t>F-092</t>
        </is>
      </c>
      <c r="Y74" s="19" t="inlineStr">
        <is>
          <t>ja</t>
        </is>
      </c>
      <c r="Z74" s="19" t="inlineStr">
        <is>
          <t>verfügbar</t>
        </is>
      </c>
      <c r="AA74" s="19" t="n"/>
      <c r="AB74" s="19" t="n"/>
      <c r="AC74" s="19" t="n"/>
      <c r="AD74" s="19" t="n"/>
      <c r="AE74" s="21" t="n"/>
      <c r="AF74" s="22">
        <f>IF(N74="","",N74*AE74)</f>
        <v/>
      </c>
      <c r="AG74" s="19" t="n"/>
      <c r="AH74" s="19" t="n"/>
      <c r="AI74" s="19" t="n"/>
      <c r="AJ74" s="19" t="n"/>
      <c r="AK74" s="19" t="n"/>
      <c r="AL74" s="19" t="n"/>
      <c r="AM74" s="18" t="inlineStr">
        <is>
          <t>1 Bild im Bild</t>
        </is>
      </c>
      <c r="AN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19" t="n"/>
      <c r="V75" s="22">
        <f>O75*S75</f>
        <v/>
      </c>
      <c r="W75" s="16" t="inlineStr">
        <is>
          <t>nur Abholung</t>
        </is>
      </c>
      <c r="X75" s="16" t="inlineStr">
        <is>
          <t>F-075</t>
        </is>
      </c>
      <c r="Y75" s="19" t="inlineStr">
        <is>
          <t>ja</t>
        </is>
      </c>
      <c r="Z75" s="19" t="inlineStr">
        <is>
          <t>verfügbar</t>
        </is>
      </c>
      <c r="AA75" s="19" t="n"/>
      <c r="AB75" s="19" t="n"/>
      <c r="AC75" s="19" t="n"/>
      <c r="AD75" s="19" t="n"/>
      <c r="AE75" s="21" t="n"/>
      <c r="AF75" s="22">
        <f>IF(N75="","",N75*AE75)</f>
        <v/>
      </c>
      <c r="AG75" s="19" t="n"/>
      <c r="AH75" s="19" t="n"/>
      <c r="AI75" s="19" t="n"/>
      <c r="AJ75" s="19" t="n"/>
      <c r="AK75" s="19" t="n"/>
      <c r="AL75" s="19" t="n"/>
      <c r="AM75" s="18" t="inlineStr">
        <is>
          <t>1 Stück im Bild</t>
        </is>
      </c>
      <c r="AN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19" t="n"/>
      <c r="V76" s="22">
        <f>O76*S76</f>
        <v/>
      </c>
      <c r="W76" s="16" t="inlineStr">
        <is>
          <t>nur Abholung</t>
        </is>
      </c>
      <c r="X76" s="16" t="inlineStr">
        <is>
          <t>F-045</t>
        </is>
      </c>
      <c r="Y76" s="19" t="inlineStr">
        <is>
          <t>ja</t>
        </is>
      </c>
      <c r="Z76" s="19" t="inlineStr">
        <is>
          <t>verfügbar</t>
        </is>
      </c>
      <c r="AA76" s="19" t="n"/>
      <c r="AB76" s="19" t="n"/>
      <c r="AC76" s="19" t="n"/>
      <c r="AD76" s="19" t="n"/>
      <c r="AE76" s="21" t="n"/>
      <c r="AF76" s="22">
        <f>IF(N76="","",N76*AE76)</f>
        <v/>
      </c>
      <c r="AG76" s="19" t="n"/>
      <c r="AH76" s="19" t="n"/>
      <c r="AI76" s="19" t="n"/>
      <c r="AJ76" s="19" t="n"/>
      <c r="AK76" s="19" t="n"/>
      <c r="AL76" s="19" t="n"/>
      <c r="AM76" s="18" t="inlineStr">
        <is>
          <t>1 Pflanze im Bild</t>
        </is>
      </c>
      <c r="AN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19" t="n"/>
      <c r="V77" s="22">
        <f>O77*S77</f>
        <v/>
      </c>
      <c r="W77" s="16" t="inlineStr">
        <is>
          <t>nur Abholung</t>
        </is>
      </c>
      <c r="X77" s="16" t="inlineStr">
        <is>
          <t>F-059</t>
        </is>
      </c>
      <c r="Y77" s="19" t="inlineStr">
        <is>
          <t>ja</t>
        </is>
      </c>
      <c r="Z77" s="19" t="inlineStr">
        <is>
          <t>verfügbar</t>
        </is>
      </c>
      <c r="AA77" s="19" t="n"/>
      <c r="AB77" s="19" t="n"/>
      <c r="AC77" s="19" t="n"/>
      <c r="AD77" s="19" t="n"/>
      <c r="AE77" s="21" t="n"/>
      <c r="AF77" s="22">
        <f>IF(N77="","",N77*AE77)</f>
        <v/>
      </c>
      <c r="AG77" s="19" t="n"/>
      <c r="AH77" s="19" t="n"/>
      <c r="AI77" s="19" t="n"/>
      <c r="AJ77" s="19" t="n"/>
      <c r="AK77" s="19" t="n"/>
      <c r="AL77" s="19" t="n"/>
      <c r="AM77" s="18" t="inlineStr">
        <is>
          <t>1 Leuchte im Bild</t>
        </is>
      </c>
      <c r="AN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19" t="n"/>
      <c r="V78" s="22">
        <f>O78*S78</f>
        <v/>
      </c>
      <c r="W78" s="16" t="inlineStr">
        <is>
          <t>nur Abholung</t>
        </is>
      </c>
      <c r="X78" s="16" t="inlineStr">
        <is>
          <t>F-061</t>
        </is>
      </c>
      <c r="Y78" s="19" t="inlineStr">
        <is>
          <t>ja</t>
        </is>
      </c>
      <c r="Z78" s="19" t="inlineStr">
        <is>
          <t>verfügbar</t>
        </is>
      </c>
      <c r="AA78" s="19" t="n"/>
      <c r="AB78" s="19" t="n"/>
      <c r="AC78" s="19" t="n"/>
      <c r="AD78" s="19" t="n"/>
      <c r="AE78" s="21" t="n"/>
      <c r="AF78" s="22">
        <f>IF(N78="","",N78*AE78)</f>
        <v/>
      </c>
      <c r="AG78" s="19" t="n"/>
      <c r="AH78" s="19" t="n"/>
      <c r="AI78" s="19" t="n"/>
      <c r="AJ78" s="19" t="n"/>
      <c r="AK78" s="19" t="n"/>
      <c r="AL78" s="19" t="n"/>
      <c r="AM78" s="18" t="inlineStr">
        <is>
          <t>1 Stück im Bild</t>
        </is>
      </c>
      <c r="AN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19" t="n"/>
      <c r="V79" s="22">
        <f>O79*S79</f>
        <v/>
      </c>
      <c r="W79" s="16" t="inlineStr">
        <is>
          <t>nur Abholung</t>
        </is>
      </c>
      <c r="X79" s="16" t="inlineStr">
        <is>
          <t>F-063</t>
        </is>
      </c>
      <c r="Y79" s="19" t="inlineStr">
        <is>
          <t>ja</t>
        </is>
      </c>
      <c r="Z79" s="19" t="inlineStr">
        <is>
          <t>verfügbar</t>
        </is>
      </c>
      <c r="AA79" s="19" t="n"/>
      <c r="AB79" s="19" t="n"/>
      <c r="AC79" s="19" t="n"/>
      <c r="AD79" s="19" t="n"/>
      <c r="AE79" s="21" t="n"/>
      <c r="AF79" s="22">
        <f>IF(N79="","",N79*AE79)</f>
        <v/>
      </c>
      <c r="AG79" s="19" t="n"/>
      <c r="AH79" s="19" t="n"/>
      <c r="AI79" s="19" t="n"/>
      <c r="AJ79" s="19" t="n"/>
      <c r="AK79" s="19" t="n"/>
      <c r="AL79" s="19" t="n"/>
      <c r="AM79" s="18" t="inlineStr">
        <is>
          <t>1 Sessel im Bild</t>
        </is>
      </c>
      <c r="AN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19" t="n"/>
      <c r="V80" s="22">
        <f>O80*S80</f>
        <v/>
      </c>
      <c r="W80" s="16" t="inlineStr">
        <is>
          <t>nur Abholung</t>
        </is>
      </c>
      <c r="X80" s="16" t="inlineStr">
        <is>
          <t>F-074</t>
        </is>
      </c>
      <c r="Y80" s="19" t="inlineStr">
        <is>
          <t>ja</t>
        </is>
      </c>
      <c r="Z80" s="19" t="inlineStr">
        <is>
          <t>verfügbar</t>
        </is>
      </c>
      <c r="AA80" s="19" t="n"/>
      <c r="AB80" s="19" t="n"/>
      <c r="AC80" s="19" t="n"/>
      <c r="AD80" s="19" t="n"/>
      <c r="AE80" s="21" t="n"/>
      <c r="AF80" s="22">
        <f>IF(N80="","",N80*AE80)</f>
        <v/>
      </c>
      <c r="AG80" s="19" t="n"/>
      <c r="AH80" s="19" t="n"/>
      <c r="AI80" s="19" t="n"/>
      <c r="AJ80" s="19" t="n"/>
      <c r="AK80" s="19" t="n"/>
      <c r="AL80" s="19" t="n"/>
      <c r="AM80" s="18" t="inlineStr">
        <is>
          <t>2 Stück im Bild</t>
        </is>
      </c>
      <c r="AN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19" t="n"/>
      <c r="V81" s="22">
        <f>O81*S81</f>
        <v/>
      </c>
      <c r="W81" s="16" t="inlineStr">
        <is>
          <t>nur Abholung</t>
        </is>
      </c>
      <c r="X81" s="16" t="inlineStr">
        <is>
          <t>F-074</t>
        </is>
      </c>
      <c r="Y81" s="19" t="inlineStr">
        <is>
          <t>ja</t>
        </is>
      </c>
      <c r="Z81" s="19" t="inlineStr">
        <is>
          <t>verfügbar</t>
        </is>
      </c>
      <c r="AA81" s="19" t="n"/>
      <c r="AB81" s="19" t="n"/>
      <c r="AC81" s="19" t="n"/>
      <c r="AD81" s="19" t="n"/>
      <c r="AE81" s="21" t="n"/>
      <c r="AF81" s="22">
        <f>IF(N81="","",N81*AE81)</f>
        <v/>
      </c>
      <c r="AG81" s="19" t="n"/>
      <c r="AH81" s="19" t="n"/>
      <c r="AI81" s="19" t="n"/>
      <c r="AJ81" s="19" t="n"/>
      <c r="AK81" s="19" t="n"/>
      <c r="AL81" s="19" t="n"/>
      <c r="AM81" s="18" t="inlineStr">
        <is>
          <t>1 Stück im Bild</t>
        </is>
      </c>
      <c r="AN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19" t="n"/>
      <c r="V82" s="22">
        <f>O82*S82</f>
        <v/>
      </c>
      <c r="W82" s="16" t="inlineStr">
        <is>
          <t>nur Abholung</t>
        </is>
      </c>
      <c r="X82" s="16" t="inlineStr">
        <is>
          <t>F-078</t>
        </is>
      </c>
      <c r="Y82" s="19" t="inlineStr">
        <is>
          <t>ja</t>
        </is>
      </c>
      <c r="Z82" s="19" t="inlineStr">
        <is>
          <t>verfügbar</t>
        </is>
      </c>
      <c r="AA82" s="19" t="n"/>
      <c r="AB82" s="19" t="n"/>
      <c r="AC82" s="19" t="n"/>
      <c r="AD82" s="19" t="n"/>
      <c r="AE82" s="21" t="n"/>
      <c r="AF82" s="22">
        <f>IF(N82="","",N82*AE82)</f>
        <v/>
      </c>
      <c r="AG82" s="19" t="n"/>
      <c r="AH82" s="19" t="n"/>
      <c r="AI82" s="19" t="n"/>
      <c r="AJ82" s="19" t="n"/>
      <c r="AK82" s="19" t="n"/>
      <c r="AL82" s="19" t="n"/>
      <c r="AM82" s="18" t="inlineStr">
        <is>
          <t>1 Stück im Bild</t>
        </is>
      </c>
      <c r="AN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19" t="n"/>
      <c r="V83" s="22">
        <f>O83*S83</f>
        <v/>
      </c>
      <c r="W83" s="16" t="inlineStr">
        <is>
          <t>nur Abholung</t>
        </is>
      </c>
      <c r="X83" s="16" t="inlineStr">
        <is>
          <t>F-078</t>
        </is>
      </c>
      <c r="Y83" s="19" t="inlineStr">
        <is>
          <t>ja</t>
        </is>
      </c>
      <c r="Z83" s="19" t="inlineStr">
        <is>
          <t>verfügbar</t>
        </is>
      </c>
      <c r="AA83" s="19" t="n"/>
      <c r="AB83" s="19" t="n"/>
      <c r="AC83" s="19" t="n"/>
      <c r="AD83" s="19" t="n"/>
      <c r="AE83" s="21" t="n"/>
      <c r="AF83" s="22">
        <f>IF(N83="","",N83*AE83)</f>
        <v/>
      </c>
      <c r="AG83" s="19" t="n"/>
      <c r="AH83" s="19" t="n"/>
      <c r="AI83" s="19" t="n"/>
      <c r="AJ83" s="19" t="n"/>
      <c r="AK83" s="19" t="n"/>
      <c r="AL83" s="19" t="n"/>
      <c r="AM83" s="18" t="inlineStr">
        <is>
          <t>1 Stück im Bild</t>
        </is>
      </c>
      <c r="AN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19" t="n"/>
      <c r="V84" s="22">
        <f>O84*S84</f>
        <v/>
      </c>
      <c r="W84" s="16" t="inlineStr">
        <is>
          <t>nur Abholung</t>
        </is>
      </c>
      <c r="X84" s="16" t="inlineStr">
        <is>
          <t>F-078</t>
        </is>
      </c>
      <c r="Y84" s="19" t="inlineStr">
        <is>
          <t>ja</t>
        </is>
      </c>
      <c r="Z84" s="19" t="inlineStr">
        <is>
          <t>verfügbar</t>
        </is>
      </c>
      <c r="AA84" s="19" t="n"/>
      <c r="AB84" s="19" t="n"/>
      <c r="AC84" s="19" t="n"/>
      <c r="AD84" s="19" t="n"/>
      <c r="AE84" s="21" t="n"/>
      <c r="AF84" s="22">
        <f>IF(N84="","",N84*AE84)</f>
        <v/>
      </c>
      <c r="AG84" s="19" t="n"/>
      <c r="AH84" s="19" t="n"/>
      <c r="AI84" s="19" t="n"/>
      <c r="AJ84" s="19" t="n"/>
      <c r="AK84" s="19" t="n"/>
      <c r="AL84" s="19" t="n"/>
      <c r="AM84" s="18" t="inlineStr">
        <is>
          <t>1 Stück im Bild</t>
        </is>
      </c>
      <c r="AN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19" t="n"/>
      <c r="V85" s="22">
        <f>O85*S85</f>
        <v/>
      </c>
      <c r="W85" s="16" t="inlineStr">
        <is>
          <t>nur Abholung</t>
        </is>
      </c>
      <c r="X85" s="16" t="inlineStr">
        <is>
          <t>F-079</t>
        </is>
      </c>
      <c r="Y85" s="19" t="inlineStr">
        <is>
          <t>ja</t>
        </is>
      </c>
      <c r="Z85" s="19" t="inlineStr">
        <is>
          <t>verfügbar</t>
        </is>
      </c>
      <c r="AA85" s="19" t="n"/>
      <c r="AB85" s="19" t="n"/>
      <c r="AC85" s="19" t="n"/>
      <c r="AD85" s="19" t="n"/>
      <c r="AE85" s="21" t="n"/>
      <c r="AF85" s="22">
        <f>IF(N85="","",N85*AE85)</f>
        <v/>
      </c>
      <c r="AG85" s="19" t="n"/>
      <c r="AH85" s="19" t="n"/>
      <c r="AI85" s="19" t="n"/>
      <c r="AJ85" s="19" t="n"/>
      <c r="AK85" s="19" t="n"/>
      <c r="AL85" s="19" t="n"/>
      <c r="AM85" s="18" t="inlineStr">
        <is>
          <t>1 Stuhl im Bild - vermutlich mehrere vorhanden</t>
        </is>
      </c>
      <c r="AN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19" t="n"/>
      <c r="V86" s="22">
        <f>O86*S86</f>
        <v/>
      </c>
      <c r="W86" s="16" t="inlineStr">
        <is>
          <t>nur Abholung</t>
        </is>
      </c>
      <c r="X86" s="16" t="inlineStr">
        <is>
          <t>F-108</t>
        </is>
      </c>
      <c r="Y86" s="19" t="inlineStr">
        <is>
          <t>ja</t>
        </is>
      </c>
      <c r="Z86" s="19" t="inlineStr">
        <is>
          <t>verfügbar</t>
        </is>
      </c>
      <c r="AA86" s="19" t="n"/>
      <c r="AB86" s="19" t="n"/>
      <c r="AC86" s="19" t="n"/>
      <c r="AD86" s="19" t="n"/>
      <c r="AE86" s="21" t="n"/>
      <c r="AF86" s="22">
        <f>IF(N86="","",N86*AE86)</f>
        <v/>
      </c>
      <c r="AG86" s="19" t="n"/>
      <c r="AH86" s="19" t="n"/>
      <c r="AI86" s="19" t="n"/>
      <c r="AJ86" s="19" t="n"/>
      <c r="AK86" s="19" t="n"/>
      <c r="AL86" s="19" t="n"/>
      <c r="AM86" s="18" t="inlineStr">
        <is>
          <t>1 Box im Bild - bitte prüfen ob 2 oder 3 Boxen gesamt</t>
        </is>
      </c>
      <c r="AN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19" t="n"/>
      <c r="V87" s="22">
        <f>O87*S87</f>
        <v/>
      </c>
      <c r="W87" s="16" t="inlineStr">
        <is>
          <t>nur Abholung</t>
        </is>
      </c>
      <c r="X87" s="16" t="inlineStr">
        <is>
          <t>F-095</t>
        </is>
      </c>
      <c r="Y87" s="19" t="inlineStr">
        <is>
          <t>ja</t>
        </is>
      </c>
      <c r="Z87" s="19" t="inlineStr">
        <is>
          <t>verfügbar</t>
        </is>
      </c>
      <c r="AA87" s="19" t="n"/>
      <c r="AB87" s="19" t="n"/>
      <c r="AC87" s="19" t="n"/>
      <c r="AD87" s="19" t="n"/>
      <c r="AE87" s="21" t="n"/>
      <c r="AF87" s="22">
        <f>IF(N87="","",N87*AE87)</f>
        <v/>
      </c>
      <c r="AG87" s="19" t="n"/>
      <c r="AH87" s="19" t="n"/>
      <c r="AI87" s="19" t="n"/>
      <c r="AJ87" s="19" t="n"/>
      <c r="AK87" s="19" t="n"/>
      <c r="AL87" s="19" t="n"/>
      <c r="AM87" s="18" t="inlineStr">
        <is>
          <t>1 Stück im Bild</t>
        </is>
      </c>
      <c r="AN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19" t="n"/>
      <c r="V88" s="22">
        <f>O88*S88</f>
        <v/>
      </c>
      <c r="W88" s="16" t="inlineStr">
        <is>
          <t>nur Abholung</t>
        </is>
      </c>
      <c r="X88" s="16" t="inlineStr">
        <is>
          <t>F-096</t>
        </is>
      </c>
      <c r="Y88" s="19" t="inlineStr">
        <is>
          <t>ja</t>
        </is>
      </c>
      <c r="Z88" s="19" t="inlineStr">
        <is>
          <t>verfügbar</t>
        </is>
      </c>
      <c r="AA88" s="19" t="n"/>
      <c r="AB88" s="19" t="n"/>
      <c r="AC88" s="19" t="n"/>
      <c r="AD88" s="19" t="n"/>
      <c r="AE88" s="21" t="n"/>
      <c r="AF88" s="22">
        <f>IF(N88="","",N88*AE88)</f>
        <v/>
      </c>
      <c r="AG88" s="19" t="n"/>
      <c r="AH88" s="19" t="n"/>
      <c r="AI88" s="19" t="n"/>
      <c r="AJ88" s="19" t="n"/>
      <c r="AK88" s="19" t="n"/>
      <c r="AL88" s="19" t="n"/>
      <c r="AM88" s="18" t="inlineStr">
        <is>
          <t>1 Box im Bild</t>
        </is>
      </c>
      <c r="AN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19" t="n"/>
      <c r="V89" s="22">
        <f>O89*S89</f>
        <v/>
      </c>
      <c r="W89" s="16" t="inlineStr">
        <is>
          <t>nur Abholung</t>
        </is>
      </c>
      <c r="X89" s="16" t="inlineStr">
        <is>
          <t>F-100</t>
        </is>
      </c>
      <c r="Y89" s="19" t="inlineStr">
        <is>
          <t>ja</t>
        </is>
      </c>
      <c r="Z89" s="19" t="inlineStr">
        <is>
          <t>verfügbar</t>
        </is>
      </c>
      <c r="AA89" s="19" t="n"/>
      <c r="AB89" s="19" t="n"/>
      <c r="AC89" s="19" t="n"/>
      <c r="AD89" s="19" t="n"/>
      <c r="AE89" s="21" t="n"/>
      <c r="AF89" s="22">
        <f>IF(N89="","",N89*AE89)</f>
        <v/>
      </c>
      <c r="AG89" s="19" t="n"/>
      <c r="AH89" s="19" t="n"/>
      <c r="AI89" s="19" t="n"/>
      <c r="AJ89" s="19" t="n"/>
      <c r="AK89" s="19" t="n"/>
      <c r="AL89" s="19" t="n"/>
      <c r="AM89" s="18" t="inlineStr">
        <is>
          <t>1 Stück im Bild</t>
        </is>
      </c>
      <c r="AN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19" t="n"/>
      <c r="V90" s="22">
        <f>O90*S90</f>
        <v/>
      </c>
      <c r="W90" s="16" t="inlineStr">
        <is>
          <t>nur Abholung</t>
        </is>
      </c>
      <c r="X90" s="16" t="inlineStr">
        <is>
          <t>F-101</t>
        </is>
      </c>
      <c r="Y90" s="19" t="inlineStr">
        <is>
          <t>ja</t>
        </is>
      </c>
      <c r="Z90" s="19" t="inlineStr">
        <is>
          <t>verfügbar</t>
        </is>
      </c>
      <c r="AA90" s="19" t="n"/>
      <c r="AB90" s="19" t="n"/>
      <c r="AC90" s="19" t="n"/>
      <c r="AD90" s="19" t="n"/>
      <c r="AE90" s="21" t="n"/>
      <c r="AF90" s="22">
        <f>IF(N90="","",N90*AE90)</f>
        <v/>
      </c>
      <c r="AG90" s="19" t="n"/>
      <c r="AH90" s="19" t="n"/>
      <c r="AI90" s="19" t="n"/>
      <c r="AJ90" s="19" t="n"/>
      <c r="AK90" s="19" t="n"/>
      <c r="AL90" s="19" t="n"/>
      <c r="AM90" s="18" t="inlineStr">
        <is>
          <t>4 Stück im Bild</t>
        </is>
      </c>
      <c r="AN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19" t="n"/>
      <c r="V91" s="22">
        <f>O91*S91</f>
        <v/>
      </c>
      <c r="W91" s="16" t="inlineStr">
        <is>
          <t>nur Abholung</t>
        </is>
      </c>
      <c r="X91" s="16" t="inlineStr">
        <is>
          <t>F-104</t>
        </is>
      </c>
      <c r="Y91" s="19" t="inlineStr">
        <is>
          <t>ja</t>
        </is>
      </c>
      <c r="Z91" s="19" t="inlineStr">
        <is>
          <t>verfügbar</t>
        </is>
      </c>
      <c r="AA91" s="19" t="n"/>
      <c r="AB91" s="19" t="n"/>
      <c r="AC91" s="19" t="n"/>
      <c r="AD91" s="19" t="n"/>
      <c r="AE91" s="21" t="n"/>
      <c r="AF91" s="22">
        <f>IF(N91="","",N91*AE91)</f>
        <v/>
      </c>
      <c r="AG91" s="19" t="n"/>
      <c r="AH91" s="19" t="n"/>
      <c r="AI91" s="19" t="n"/>
      <c r="AJ91" s="19" t="n"/>
      <c r="AK91" s="19" t="n"/>
      <c r="AL91" s="19" t="n"/>
      <c r="AM91" s="18" t="inlineStr">
        <is>
          <t>2 Stück gestapelt im Bild</t>
        </is>
      </c>
      <c r="AN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19" t="n"/>
      <c r="V92" s="22">
        <f>O92*S92</f>
        <v/>
      </c>
      <c r="W92" s="16" t="inlineStr">
        <is>
          <t>nur Abholung</t>
        </is>
      </c>
      <c r="X92" s="16" t="inlineStr">
        <is>
          <t>F-104</t>
        </is>
      </c>
      <c r="Y92" s="19" t="inlineStr">
        <is>
          <t>ja</t>
        </is>
      </c>
      <c r="Z92" s="19" t="inlineStr">
        <is>
          <t>verfügbar</t>
        </is>
      </c>
      <c r="AA92" s="19" t="n"/>
      <c r="AB92" s="19" t="n"/>
      <c r="AC92" s="19" t="n"/>
      <c r="AD92" s="19" t="n"/>
      <c r="AE92" s="21" t="n"/>
      <c r="AF92" s="22">
        <f>IF(N92="","",N92*AE92)</f>
        <v/>
      </c>
      <c r="AG92" s="19" t="n"/>
      <c r="AH92" s="19" t="n"/>
      <c r="AI92" s="19" t="n"/>
      <c r="AJ92" s="19" t="n"/>
      <c r="AK92" s="19" t="n"/>
      <c r="AL92" s="19" t="n"/>
      <c r="AM92" s="18" t="inlineStr">
        <is>
          <t>1 Sessel im Bild</t>
        </is>
      </c>
      <c r="AN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19" t="n"/>
      <c r="V93" s="22">
        <f>O93*S93</f>
        <v/>
      </c>
      <c r="W93" s="16" t="inlineStr">
        <is>
          <t>nur Abholung</t>
        </is>
      </c>
      <c r="X93" s="16" t="inlineStr">
        <is>
          <t>F-104</t>
        </is>
      </c>
      <c r="Y93" s="19" t="inlineStr">
        <is>
          <t>ja</t>
        </is>
      </c>
      <c r="Z93" s="19" t="inlineStr">
        <is>
          <t>verfügbar</t>
        </is>
      </c>
      <c r="AA93" s="19" t="n"/>
      <c r="AB93" s="19" t="n"/>
      <c r="AC93" s="19" t="n"/>
      <c r="AD93" s="19" t="n"/>
      <c r="AE93" s="21" t="n"/>
      <c r="AF93" s="22">
        <f>IF(N93="","",N93*AE93)</f>
        <v/>
      </c>
      <c r="AG93" s="19" t="n"/>
      <c r="AH93" s="19" t="n"/>
      <c r="AI93" s="19" t="n"/>
      <c r="AJ93" s="19" t="n"/>
      <c r="AK93" s="19" t="n"/>
      <c r="AL93" s="19" t="n"/>
      <c r="AM93" s="18" t="inlineStr">
        <is>
          <t>ca. 3 Stück im Bild - bitte nachzählen</t>
        </is>
      </c>
      <c r="AN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19" t="n"/>
      <c r="V94" s="22">
        <f>O94*S94</f>
        <v/>
      </c>
      <c r="W94" s="16" t="inlineStr">
        <is>
          <t>nur Abholung</t>
        </is>
      </c>
      <c r="X94" s="16" t="inlineStr">
        <is>
          <t>F-105</t>
        </is>
      </c>
      <c r="Y94" s="19" t="inlineStr">
        <is>
          <t>ja</t>
        </is>
      </c>
      <c r="Z94" s="19" t="inlineStr">
        <is>
          <t>verfügbar</t>
        </is>
      </c>
      <c r="AA94" s="19" t="n"/>
      <c r="AB94" s="19" t="n"/>
      <c r="AC94" s="19" t="n"/>
      <c r="AD94" s="19" t="n"/>
      <c r="AE94" s="21" t="n"/>
      <c r="AF94" s="22">
        <f>IF(N94="","",N94*AE94)</f>
        <v/>
      </c>
      <c r="AG94" s="19" t="n"/>
      <c r="AH94" s="19" t="n"/>
      <c r="AI94" s="19" t="n"/>
      <c r="AJ94" s="19" t="n"/>
      <c r="AK94" s="19" t="n"/>
      <c r="AL94" s="19" t="n"/>
      <c r="AM94" s="18" t="inlineStr">
        <is>
          <t>ca. 6 Stück im Bild - bitte nachzählen</t>
        </is>
      </c>
      <c r="AN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19" t="n"/>
      <c r="V95" s="22">
        <f>O95*S95</f>
        <v/>
      </c>
      <c r="W95" s="16" t="inlineStr">
        <is>
          <t>nur Abholung</t>
        </is>
      </c>
      <c r="X95" s="16" t="inlineStr">
        <is>
          <t>F-107</t>
        </is>
      </c>
      <c r="Y95" s="19" t="inlineStr">
        <is>
          <t>ja</t>
        </is>
      </c>
      <c r="Z95" s="19" t="inlineStr">
        <is>
          <t>verfügbar</t>
        </is>
      </c>
      <c r="AA95" s="19" t="n"/>
      <c r="AB95" s="19" t="n"/>
      <c r="AC95" s="19" t="n"/>
      <c r="AD95" s="19" t="n"/>
      <c r="AE95" s="21" t="n"/>
      <c r="AF95" s="22">
        <f>IF(N95="","",N95*AE95)</f>
        <v/>
      </c>
      <c r="AG95" s="19" t="n"/>
      <c r="AH95" s="19" t="n"/>
      <c r="AI95" s="19" t="n"/>
      <c r="AJ95" s="19" t="n"/>
      <c r="AK95" s="19" t="n"/>
      <c r="AL95" s="19" t="n"/>
      <c r="AM95" s="18" t="inlineStr">
        <is>
          <t>1 Tisch mit 2 Stühlen im Bild</t>
        </is>
      </c>
      <c r="AN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v>1</v>
      </c>
      <c r="O96" s="20">
        <f>F96-IF(N96="",0,N96)</f>
        <v/>
      </c>
      <c r="P96" s="19" t="inlineStr">
        <is>
          <t>ja</t>
        </is>
      </c>
      <c r="Q96" s="19" t="n"/>
      <c r="R96" s="21" t="n"/>
      <c r="S96" s="21" t="n">
        <v>45</v>
      </c>
      <c r="T96" s="19" t="inlineStr">
        <is>
          <t>Fix</t>
        </is>
      </c>
      <c r="U96" s="19" t="inlineStr">
        <is>
          <t>ok</t>
        </is>
      </c>
      <c r="V96" s="22">
        <f>O96*S96</f>
        <v/>
      </c>
      <c r="W96" s="16" t="inlineStr">
        <is>
          <t>nur Abholung</t>
        </is>
      </c>
      <c r="X96" s="16" t="inlineStr">
        <is>
          <t>F-001</t>
        </is>
      </c>
      <c r="Y96" s="19" t="inlineStr">
        <is>
          <t>ja</t>
        </is>
      </c>
      <c r="Z96" s="19" t="inlineStr">
        <is>
          <t>verkauft</t>
        </is>
      </c>
      <c r="AA96" s="19" t="n"/>
      <c r="AB96" s="19" t="inlineStr">
        <is>
          <t>Schwarzwald</t>
        </is>
      </c>
      <c r="AC96" s="19" t="inlineStr">
        <is>
          <t>Webkatalog</t>
        </is>
      </c>
      <c r="AD96" s="19" t="n"/>
      <c r="AE96" s="21" t="n">
        <v>45</v>
      </c>
      <c r="AF96" s="22">
        <f>IF(N96="","",N96*AE96)</f>
        <v/>
      </c>
      <c r="AG96" s="19" t="inlineStr">
        <is>
          <t>15.10.2026</t>
        </is>
      </c>
      <c r="AH96" s="19" t="inlineStr">
        <is>
          <t>Tanja Fischer</t>
        </is>
      </c>
      <c r="AI96" s="19" t="inlineStr">
        <is>
          <t>4000129</t>
        </is>
      </c>
      <c r="AJ96" s="19" t="inlineStr">
        <is>
          <t>bezahlt</t>
        </is>
      </c>
      <c r="AK96" s="19" t="n"/>
      <c r="AL96" s="19" t="inlineStr">
        <is>
          <t>abgeholt 15.10.2026</t>
        </is>
      </c>
      <c r="AM96" s="18" t="n"/>
      <c r="AN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v>1</v>
      </c>
      <c r="O97" s="20">
        <f>F97-IF(N97="",0,N97)</f>
        <v/>
      </c>
      <c r="P97" s="19" t="inlineStr">
        <is>
          <t>ja</t>
        </is>
      </c>
      <c r="Q97" s="19" t="n"/>
      <c r="R97" s="21" t="n"/>
      <c r="S97" s="21" t="n">
        <v>10</v>
      </c>
      <c r="T97" s="19" t="inlineStr">
        <is>
          <t>Fix</t>
        </is>
      </c>
      <c r="U97" s="19" t="inlineStr">
        <is>
          <t>ok</t>
        </is>
      </c>
      <c r="V97" s="22">
        <f>O97*S97</f>
        <v/>
      </c>
      <c r="W97" s="16" t="inlineStr">
        <is>
          <t>nur Abholung</t>
        </is>
      </c>
      <c r="X97" s="16" t="inlineStr">
        <is>
          <t>F-014</t>
        </is>
      </c>
      <c r="Y97" s="19" t="inlineStr">
        <is>
          <t>ja</t>
        </is>
      </c>
      <c r="Z97" s="19" t="inlineStr">
        <is>
          <t>teilverkauft</t>
        </is>
      </c>
      <c r="AA97" s="19" t="n"/>
      <c r="AB97" s="19" t="inlineStr">
        <is>
          <t>Schwarzwald</t>
        </is>
      </c>
      <c r="AC97" s="19" t="inlineStr">
        <is>
          <t>Webkatalog</t>
        </is>
      </c>
      <c r="AD97" s="19" t="n"/>
      <c r="AE97" s="21" t="n">
        <v>10</v>
      </c>
      <c r="AF97" s="22">
        <f>IF(N97="","",N97*AE97)</f>
        <v/>
      </c>
      <c r="AG97" s="19" t="inlineStr">
        <is>
          <t>15.10.2026</t>
        </is>
      </c>
      <c r="AH97" s="19" t="inlineStr">
        <is>
          <t>Tanja Fischer</t>
        </is>
      </c>
      <c r="AI97" s="19" t="inlineStr">
        <is>
          <t>4000129</t>
        </is>
      </c>
      <c r="AJ97" s="19" t="inlineStr">
        <is>
          <t>bezahlt</t>
        </is>
      </c>
      <c r="AK97" s="19" t="n"/>
      <c r="AL97" s="19" t="inlineStr">
        <is>
          <t>abgeholt 15.10.2026</t>
        </is>
      </c>
      <c r="AM97" s="18" t="inlineStr">
        <is>
          <t>30 gerahmte Fotografien mit verschiedenen Motiven; das Foto zeigt eine Auswahl.</t>
        </is>
      </c>
      <c r="AN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19" t="n"/>
      <c r="V98" s="22">
        <f>O98*S98</f>
        <v/>
      </c>
      <c r="W98" s="16" t="inlineStr">
        <is>
          <t>nur Abholung</t>
        </is>
      </c>
      <c r="X98" s="16" t="inlineStr">
        <is>
          <t>F-029</t>
        </is>
      </c>
      <c r="Y98" s="19" t="inlineStr">
        <is>
          <t>nein</t>
        </is>
      </c>
      <c r="Z98" s="19" t="inlineStr">
        <is>
          <t>verfügbar</t>
        </is>
      </c>
      <c r="AA98" s="19" t="n"/>
      <c r="AB98" s="19" t="inlineStr">
        <is>
          <t>Schwarzwald</t>
        </is>
      </c>
      <c r="AC98" s="19" t="n"/>
      <c r="AD98" s="19" t="n"/>
      <c r="AE98" s="21" t="n"/>
      <c r="AF98" s="22">
        <f>IF(N98="","",N98*AE98)</f>
        <v/>
      </c>
      <c r="AG98" s="19" t="n"/>
      <c r="AH98" s="19" t="n"/>
      <c r="AI98" s="19" t="n"/>
      <c r="AJ98" s="19" t="n"/>
      <c r="AK98" s="19" t="n"/>
      <c r="AL98" s="19" t="n"/>
      <c r="AM98" s="18" t="n"/>
      <c r="AN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19" t="inlineStr">
        <is>
          <t>ok</t>
        </is>
      </c>
      <c r="V99" s="22">
        <f>O99*S99</f>
        <v/>
      </c>
      <c r="W99" s="16" t="inlineStr">
        <is>
          <t>nur Abholung</t>
        </is>
      </c>
      <c r="X99" s="16" t="inlineStr">
        <is>
          <t>F-030</t>
        </is>
      </c>
      <c r="Y99" s="19" t="inlineStr">
        <is>
          <t>ja</t>
        </is>
      </c>
      <c r="Z99" s="19" t="inlineStr">
        <is>
          <t>verfügbar</t>
        </is>
      </c>
      <c r="AA99" s="19" t="n"/>
      <c r="AB99" s="19" t="inlineStr">
        <is>
          <t>Schwarzwald</t>
        </is>
      </c>
      <c r="AC99" s="19" t="n"/>
      <c r="AD99" s="19" t="n"/>
      <c r="AE99" s="21" t="n"/>
      <c r="AF99" s="22">
        <f>IF(N99="","",N99*AE99)</f>
        <v/>
      </c>
      <c r="AG99" s="19" t="n"/>
      <c r="AH99" s="19" t="n"/>
      <c r="AI99" s="19" t="n"/>
      <c r="AJ99" s="19" t="n"/>
      <c r="AK99" s="19" t="n"/>
      <c r="AL99" s="19" t="n"/>
      <c r="AM99" s="18" t="n"/>
      <c r="AN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v>1</v>
      </c>
      <c r="O100" s="20">
        <f>F100-IF(N100="",0,N100)</f>
        <v/>
      </c>
      <c r="P100" s="19" t="inlineStr">
        <is>
          <t>ja</t>
        </is>
      </c>
      <c r="Q100" s="19" t="n"/>
      <c r="R100" s="21" t="n"/>
      <c r="S100" s="21" t="n">
        <v>60</v>
      </c>
      <c r="T100" s="19" t="inlineStr">
        <is>
          <t>Fix</t>
        </is>
      </c>
      <c r="U100" s="19" t="inlineStr">
        <is>
          <t>ok</t>
        </is>
      </c>
      <c r="V100" s="22">
        <f>O100*S100</f>
        <v/>
      </c>
      <c r="W100" s="16" t="inlineStr">
        <is>
          <t>nur Abholung</t>
        </is>
      </c>
      <c r="X100" s="16" t="inlineStr">
        <is>
          <t>F-031</t>
        </is>
      </c>
      <c r="Y100" s="19" t="inlineStr">
        <is>
          <t>ja</t>
        </is>
      </c>
      <c r="Z100" s="19" t="inlineStr">
        <is>
          <t>verkauft</t>
        </is>
      </c>
      <c r="AA100" s="19" t="n"/>
      <c r="AB100" s="19" t="n"/>
      <c r="AC100" s="19" t="inlineStr">
        <is>
          <t>Webkatalog</t>
        </is>
      </c>
      <c r="AD100" s="19" t="n"/>
      <c r="AE100" s="21" t="n">
        <v>60</v>
      </c>
      <c r="AF100" s="22">
        <f>IF(N100="","",N100*AE100)</f>
        <v/>
      </c>
      <c r="AG100" s="19" t="inlineStr">
        <is>
          <t>13.10.2026</t>
        </is>
      </c>
      <c r="AH100" s="19" t="inlineStr">
        <is>
          <t>Aljona Dura</t>
        </is>
      </c>
      <c r="AI100" s="19" t="inlineStr">
        <is>
          <t>4000118</t>
        </is>
      </c>
      <c r="AJ100" s="19" t="inlineStr">
        <is>
          <t>bezahlt</t>
        </is>
      </c>
      <c r="AK100" s="19" t="n"/>
      <c r="AL100" s="19" t="inlineStr">
        <is>
          <t>abgeholt 13.10.2026</t>
        </is>
      </c>
      <c r="AM100" s="18" t="n"/>
      <c r="AN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19" t="inlineStr">
        <is>
          <t>ok</t>
        </is>
      </c>
      <c r="V101" s="22">
        <f>O101*S101</f>
        <v/>
      </c>
      <c r="W101" s="16" t="inlineStr">
        <is>
          <t>nur Abholung</t>
        </is>
      </c>
      <c r="X101" s="16" t="inlineStr">
        <is>
          <t>F-032</t>
        </is>
      </c>
      <c r="Y101" s="19" t="inlineStr">
        <is>
          <t>ja</t>
        </is>
      </c>
      <c r="Z101" s="19" t="inlineStr">
        <is>
          <t>verfügbar</t>
        </is>
      </c>
      <c r="AA101" s="19" t="n"/>
      <c r="AB101" s="19" t="inlineStr">
        <is>
          <t>Schwarzwald</t>
        </is>
      </c>
      <c r="AC101" s="19" t="n"/>
      <c r="AD101" s="19" t="n"/>
      <c r="AE101" s="21" t="n"/>
      <c r="AF101" s="22">
        <f>IF(N101="","",N101*AE101)</f>
        <v/>
      </c>
      <c r="AG101" s="19" t="n"/>
      <c r="AH101" s="19" t="n"/>
      <c r="AI101" s="19" t="n"/>
      <c r="AJ101" s="19" t="n"/>
      <c r="AK101" s="19" t="n"/>
      <c r="AL101" s="19" t="n"/>
      <c r="AM101" s="18" t="n"/>
      <c r="AN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19" t="inlineStr">
        <is>
          <t>ok</t>
        </is>
      </c>
      <c r="V102" s="22">
        <f>O102*S102</f>
        <v/>
      </c>
      <c r="W102" s="16" t="inlineStr">
        <is>
          <t>nur Abholung</t>
        </is>
      </c>
      <c r="X102" s="16" t="inlineStr">
        <is>
          <t>F-032</t>
        </is>
      </c>
      <c r="Y102" s="19" t="inlineStr">
        <is>
          <t>ja</t>
        </is>
      </c>
      <c r="Z102" s="19" t="inlineStr">
        <is>
          <t>verfügbar</t>
        </is>
      </c>
      <c r="AA102" s="19" t="n"/>
      <c r="AB102" s="19" t="inlineStr">
        <is>
          <t>Schwarzwald</t>
        </is>
      </c>
      <c r="AC102" s="19" t="n"/>
      <c r="AD102" s="19" t="n"/>
      <c r="AE102" s="21" t="n"/>
      <c r="AF102" s="22">
        <f>IF(N102="","",N102*AE102)</f>
        <v/>
      </c>
      <c r="AG102" s="19" t="n"/>
      <c r="AH102" s="19" t="n"/>
      <c r="AI102" s="19" t="n"/>
      <c r="AJ102" s="19" t="n"/>
      <c r="AK102" s="19" t="n"/>
      <c r="AL102" s="19" t="n"/>
      <c r="AM102" s="18" t="n"/>
      <c r="AN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19" t="inlineStr">
        <is>
          <t>ok</t>
        </is>
      </c>
      <c r="V103" s="22">
        <f>O103*S103</f>
        <v/>
      </c>
      <c r="W103" s="16" t="inlineStr">
        <is>
          <t>nur Abholung</t>
        </is>
      </c>
      <c r="X103" s="16" t="inlineStr">
        <is>
          <t>F-033</t>
        </is>
      </c>
      <c r="Y103" s="19" t="inlineStr">
        <is>
          <t>ja</t>
        </is>
      </c>
      <c r="Z103" s="19" t="inlineStr">
        <is>
          <t>verfügbar</t>
        </is>
      </c>
      <c r="AA103" s="19" t="n"/>
      <c r="AB103" s="19" t="n"/>
      <c r="AC103" s="19" t="n"/>
      <c r="AD103" s="19" t="n"/>
      <c r="AE103" s="21" t="n"/>
      <c r="AF103" s="22">
        <f>IF(N103="","",N103*AE103)</f>
        <v/>
      </c>
      <c r="AG103" s="19" t="n"/>
      <c r="AH103" s="19" t="n"/>
      <c r="AI103" s="19" t="n"/>
      <c r="AJ103" s="19" t="n"/>
      <c r="AK103" s="19" t="n"/>
      <c r="AL103" s="19" t="n"/>
      <c r="AM103" s="18" t="n"/>
      <c r="AN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19" t="n"/>
      <c r="V104" s="22">
        <f>O104*S104</f>
        <v/>
      </c>
      <c r="W104" s="16" t="inlineStr">
        <is>
          <t>nur Abholung</t>
        </is>
      </c>
      <c r="X104" s="16" t="inlineStr">
        <is>
          <t>F-034</t>
        </is>
      </c>
      <c r="Y104" s="19" t="inlineStr">
        <is>
          <t>nein</t>
        </is>
      </c>
      <c r="Z104" s="19" t="inlineStr">
        <is>
          <t>entfällt</t>
        </is>
      </c>
      <c r="AA104" s="19" t="n"/>
      <c r="AB104" s="19" t="n"/>
      <c r="AC104" s="19" t="n"/>
      <c r="AD104" s="19" t="n"/>
      <c r="AE104" s="21" t="n"/>
      <c r="AF104" s="22">
        <f>IF(N104="","",N104*AE104)</f>
        <v/>
      </c>
      <c r="AG104" s="19" t="n"/>
      <c r="AH104" s="19" t="n"/>
      <c r="AI104" s="19" t="n"/>
      <c r="AJ104" s="19" t="n"/>
      <c r="AK104" s="19" t="n"/>
      <c r="AL104" s="19" t="n"/>
      <c r="AM104" s="18" t="inlineStr">
        <is>
          <t>2 Stück (klein und groß)</t>
        </is>
      </c>
      <c r="AN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19" t="inlineStr">
        <is>
          <t>ok</t>
        </is>
      </c>
      <c r="V105" s="22">
        <f>O105*S105</f>
        <v/>
      </c>
      <c r="W105" s="16" t="inlineStr">
        <is>
          <t>nur Abholung</t>
        </is>
      </c>
      <c r="X105" s="16" t="inlineStr">
        <is>
          <t>F-036</t>
        </is>
      </c>
      <c r="Y105" s="19" t="inlineStr">
        <is>
          <t>ja</t>
        </is>
      </c>
      <c r="Z105" s="19" t="inlineStr">
        <is>
          <t>verfügbar</t>
        </is>
      </c>
      <c r="AA105" s="19" t="n"/>
      <c r="AB105" s="19" t="n"/>
      <c r="AC105" s="19" t="n"/>
      <c r="AD105" s="19" t="n"/>
      <c r="AE105" s="21" t="n"/>
      <c r="AF105" s="22">
        <f>IF(N105="","",N105*AE105)</f>
        <v/>
      </c>
      <c r="AG105" s="19" t="n"/>
      <c r="AH105" s="19" t="n"/>
      <c r="AI105" s="19" t="n"/>
      <c r="AJ105" s="19" t="n"/>
      <c r="AK105" s="19" t="n"/>
      <c r="AL105" s="19" t="n"/>
      <c r="AM105" s="18" t="n"/>
      <c r="AN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19" t="inlineStr">
        <is>
          <t>ok</t>
        </is>
      </c>
      <c r="V106" s="22">
        <f>O106*S106</f>
        <v/>
      </c>
      <c r="W106" s="16" t="inlineStr">
        <is>
          <t>nur Abholung</t>
        </is>
      </c>
      <c r="X106" s="16" t="inlineStr">
        <is>
          <t>F-037</t>
        </is>
      </c>
      <c r="Y106" s="19" t="inlineStr">
        <is>
          <t>ja</t>
        </is>
      </c>
      <c r="Z106" s="19" t="inlineStr">
        <is>
          <t>verfügbar</t>
        </is>
      </c>
      <c r="AA106" s="19" t="n"/>
      <c r="AB106" s="19" t="inlineStr">
        <is>
          <t>Schwarzwald</t>
        </is>
      </c>
      <c r="AC106" s="19" t="n"/>
      <c r="AD106" s="19" t="n"/>
      <c r="AE106" s="21" t="n"/>
      <c r="AF106" s="22">
        <f>IF(N106="","",N106*AE106)</f>
        <v/>
      </c>
      <c r="AG106" s="19" t="n"/>
      <c r="AH106" s="19" t="n"/>
      <c r="AI106" s="19" t="n"/>
      <c r="AJ106" s="19" t="n"/>
      <c r="AK106" s="19" t="n"/>
      <c r="AL106" s="19" t="n"/>
      <c r="AM106" s="18" t="n"/>
      <c r="AN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19" t="inlineStr">
        <is>
          <t>ok</t>
        </is>
      </c>
      <c r="V107" s="22">
        <f>O107*S107</f>
        <v/>
      </c>
      <c r="W107" s="16" t="inlineStr">
        <is>
          <t>nur Abholung</t>
        </is>
      </c>
      <c r="X107" s="16" t="inlineStr">
        <is>
          <t>F-038</t>
        </is>
      </c>
      <c r="Y107" s="19" t="inlineStr">
        <is>
          <t>ja</t>
        </is>
      </c>
      <c r="Z107" s="19" t="inlineStr">
        <is>
          <t>verfügbar</t>
        </is>
      </c>
      <c r="AA107" s="19" t="n"/>
      <c r="AB107" s="19" t="inlineStr">
        <is>
          <t>Schwarzwald</t>
        </is>
      </c>
      <c r="AC107" s="19" t="n"/>
      <c r="AD107" s="19" t="n"/>
      <c r="AE107" s="21" t="n"/>
      <c r="AF107" s="22">
        <f>IF(N107="","",N107*AE107)</f>
        <v/>
      </c>
      <c r="AG107" s="19" t="n"/>
      <c r="AH107" s="19" t="n"/>
      <c r="AI107" s="19" t="n"/>
      <c r="AJ107" s="19" t="n"/>
      <c r="AK107" s="19" t="n"/>
      <c r="AL107" s="19" t="n"/>
      <c r="AM107" s="18" t="n"/>
      <c r="AN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19" t="inlineStr">
        <is>
          <t>ok</t>
        </is>
      </c>
      <c r="V108" s="22">
        <f>O108*S108</f>
        <v/>
      </c>
      <c r="W108" s="16" t="inlineStr">
        <is>
          <t>nur Abholung</t>
        </is>
      </c>
      <c r="X108" s="16" t="inlineStr">
        <is>
          <t>F-040</t>
        </is>
      </c>
      <c r="Y108" s="19" t="inlineStr">
        <is>
          <t>ja</t>
        </is>
      </c>
      <c r="Z108" s="19" t="inlineStr">
        <is>
          <t>verfügbar</t>
        </is>
      </c>
      <c r="AA108" s="19" t="n"/>
      <c r="AB108" s="19" t="inlineStr">
        <is>
          <t>Schwarzwald</t>
        </is>
      </c>
      <c r="AC108" s="19" t="n"/>
      <c r="AD108" s="19" t="n"/>
      <c r="AE108" s="21" t="n"/>
      <c r="AF108" s="22">
        <f>IF(N108="","",N108*AE108)</f>
        <v/>
      </c>
      <c r="AG108" s="19" t="n"/>
      <c r="AH108" s="19" t="n"/>
      <c r="AI108" s="19" t="n"/>
      <c r="AJ108" s="19" t="n"/>
      <c r="AK108" s="19" t="n"/>
      <c r="AL108" s="19" t="n"/>
      <c r="AM108" s="18" t="n"/>
      <c r="AN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19" t="inlineStr">
        <is>
          <t>ok</t>
        </is>
      </c>
      <c r="V109" s="22">
        <f>O109*S109</f>
        <v/>
      </c>
      <c r="W109" s="16" t="inlineStr">
        <is>
          <t>nur Abholung</t>
        </is>
      </c>
      <c r="X109" s="16" t="inlineStr">
        <is>
          <t>F-041</t>
        </is>
      </c>
      <c r="Y109" s="19" t="inlineStr">
        <is>
          <t>ja</t>
        </is>
      </c>
      <c r="Z109" s="19" t="inlineStr">
        <is>
          <t>verfügbar</t>
        </is>
      </c>
      <c r="AA109" s="19" t="n"/>
      <c r="AB109" s="19" t="inlineStr">
        <is>
          <t>Schwarzwald</t>
        </is>
      </c>
      <c r="AC109" s="19" t="n"/>
      <c r="AD109" s="19" t="n"/>
      <c r="AE109" s="21" t="n"/>
      <c r="AF109" s="22">
        <f>IF(N109="","",N109*AE109)</f>
        <v/>
      </c>
      <c r="AG109" s="19" t="n"/>
      <c r="AH109" s="19" t="n"/>
      <c r="AI109" s="19" t="n"/>
      <c r="AJ109" s="19" t="n"/>
      <c r="AK109" s="19" t="n"/>
      <c r="AL109" s="19" t="n"/>
      <c r="AM109" s="18" t="n"/>
      <c r="AN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19" t="n"/>
      <c r="V110" s="22">
        <f>O110*S110</f>
        <v/>
      </c>
      <c r="W110" s="16" t="inlineStr">
        <is>
          <t>nur Abholung</t>
        </is>
      </c>
      <c r="X110" s="16" t="inlineStr">
        <is>
          <t>F-072</t>
        </is>
      </c>
      <c r="Y110" s="19" t="inlineStr">
        <is>
          <t>ja</t>
        </is>
      </c>
      <c r="Z110" s="19" t="inlineStr">
        <is>
          <t>verfügbar</t>
        </is>
      </c>
      <c r="AA110" s="19" t="n"/>
      <c r="AB110" s="19" t="n"/>
      <c r="AC110" s="19" t="n"/>
      <c r="AD110" s="19" t="n"/>
      <c r="AE110" s="21" t="n"/>
      <c r="AF110" s="22">
        <f>IF(N110="","",N110*AE110)</f>
        <v/>
      </c>
      <c r="AG110" s="19" t="n"/>
      <c r="AH110" s="19" t="n"/>
      <c r="AI110" s="19" t="n"/>
      <c r="AJ110" s="19" t="n"/>
      <c r="AK110" s="19" t="n"/>
      <c r="AL110" s="19" t="n"/>
      <c r="AM110" s="18" t="inlineStr">
        <is>
          <t>3 Stück im Bild</t>
        </is>
      </c>
      <c r="AN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19" t="inlineStr">
        <is>
          <t>ok</t>
        </is>
      </c>
      <c r="V111" s="22">
        <f>O111*S111</f>
        <v/>
      </c>
      <c r="W111" s="16" t="inlineStr">
        <is>
          <t>nur Abholung</t>
        </is>
      </c>
      <c r="X111" s="16" t="inlineStr">
        <is>
          <t>F-073</t>
        </is>
      </c>
      <c r="Y111" s="19" t="inlineStr">
        <is>
          <t>ja</t>
        </is>
      </c>
      <c r="Z111" s="19" t="inlineStr">
        <is>
          <t>verfügbar</t>
        </is>
      </c>
      <c r="AA111" s="19" t="n"/>
      <c r="AB111" s="19" t="n"/>
      <c r="AC111" s="19" t="n"/>
      <c r="AD111" s="19" t="n"/>
      <c r="AE111" s="21" t="n"/>
      <c r="AF111" s="22">
        <f>IF(N111="","",N111*AE111)</f>
        <v/>
      </c>
      <c r="AG111" s="19" t="n"/>
      <c r="AH111" s="19" t="n"/>
      <c r="AI111" s="19" t="n"/>
      <c r="AJ111" s="19" t="n"/>
      <c r="AK111" s="19" t="n"/>
      <c r="AL111" s="19" t="n"/>
      <c r="AM111" s="18" t="n"/>
      <c r="AN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v>1</v>
      </c>
      <c r="O112" s="20">
        <f>F112-IF(N112="",0,N112)</f>
        <v/>
      </c>
      <c r="P112" s="19" t="inlineStr">
        <is>
          <t>ja</t>
        </is>
      </c>
      <c r="Q112" s="19" t="n"/>
      <c r="R112" s="21" t="n"/>
      <c r="S112" s="21" t="n">
        <v>250</v>
      </c>
      <c r="T112" s="19" t="inlineStr">
        <is>
          <t>VHB</t>
        </is>
      </c>
      <c r="U112" s="19" t="inlineStr">
        <is>
          <t>ok</t>
        </is>
      </c>
      <c r="V112" s="22">
        <f>O112*S112</f>
        <v/>
      </c>
      <c r="W112" s="16" t="inlineStr">
        <is>
          <t>nur Abholung</t>
        </is>
      </c>
      <c r="X112" s="16" t="inlineStr">
        <is>
          <t>F-007</t>
        </is>
      </c>
      <c r="Y112" s="19" t="inlineStr">
        <is>
          <t>ja</t>
        </is>
      </c>
      <c r="Z112" s="19" t="inlineStr">
        <is>
          <t>teilverkauft</t>
        </is>
      </c>
      <c r="AA112" s="19" t="n"/>
      <c r="AB112" s="19" t="n"/>
      <c r="AC112" s="19" t="inlineStr">
        <is>
          <t>Webkatalog</t>
        </is>
      </c>
      <c r="AD112" s="19" t="n"/>
      <c r="AE112" s="21" t="n">
        <v>250</v>
      </c>
      <c r="AF112" s="22">
        <f>IF(N112="","",N112*AE112)</f>
        <v/>
      </c>
      <c r="AG112" s="19" t="inlineStr">
        <is>
          <t>13.10.2026</t>
        </is>
      </c>
      <c r="AH112" s="19" t="inlineStr">
        <is>
          <t>Boos</t>
        </is>
      </c>
      <c r="AI112" s="19" t="inlineStr">
        <is>
          <t>4000116</t>
        </is>
      </c>
      <c r="AJ112" s="19" t="inlineStr">
        <is>
          <t>bezahlt</t>
        </is>
      </c>
      <c r="AK112" s="19" t="n"/>
      <c r="AL112" s="19" t="inlineStr">
        <is>
          <t>01.12.2026 09:00, 26.10.2026 08:00</t>
        </is>
      </c>
      <c r="AM112" s="18" t="inlineStr">
        <is>
          <t>10 gleiche Tische: 8 im Speisesaal, 2 im Gruppenraum.</t>
        </is>
      </c>
      <c r="AN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v>4</v>
      </c>
      <c r="O113" s="20">
        <f>F113-IF(N113="",0,N113)</f>
        <v/>
      </c>
      <c r="P113" s="19" t="inlineStr">
        <is>
          <t>ja</t>
        </is>
      </c>
      <c r="Q113" s="19" t="n"/>
      <c r="R113" s="21" t="n"/>
      <c r="S113" s="21" t="n">
        <v>50</v>
      </c>
      <c r="T113" s="19" t="inlineStr">
        <is>
          <t>Fix</t>
        </is>
      </c>
      <c r="U113" s="19" t="inlineStr">
        <is>
          <t>ok</t>
        </is>
      </c>
      <c r="V113" s="22">
        <f>O113*S113</f>
        <v/>
      </c>
      <c r="W113" s="16" t="inlineStr">
        <is>
          <t>nur Abholung</t>
        </is>
      </c>
      <c r="X113" s="16" t="inlineStr">
        <is>
          <t>F-016</t>
        </is>
      </c>
      <c r="Y113" s="19" t="inlineStr">
        <is>
          <t>ja</t>
        </is>
      </c>
      <c r="Z113" s="19" t="inlineStr">
        <is>
          <t>teilverkauft</t>
        </is>
      </c>
      <c r="AA113" s="19" t="n"/>
      <c r="AB113" s="19" t="n"/>
      <c r="AC113" s="19" t="inlineStr">
        <is>
          <t>Webkatalog</t>
        </is>
      </c>
      <c r="AD113" s="19" t="n"/>
      <c r="AE113" s="21" t="n">
        <v>50</v>
      </c>
      <c r="AF113" s="22">
        <f>IF(N113="","",N113*AE113)</f>
        <v/>
      </c>
      <c r="AG113" s="19" t="inlineStr">
        <is>
          <t>15.10.2026</t>
        </is>
      </c>
      <c r="AH113" s="19" t="inlineStr">
        <is>
          <t>Boos, Sonja Müller</t>
        </is>
      </c>
      <c r="AI113" s="19" t="inlineStr">
        <is>
          <t>4000119, 4000116, 4000113</t>
        </is>
      </c>
      <c r="AJ113" s="19" t="inlineStr">
        <is>
          <t>bezahlt</t>
        </is>
      </c>
      <c r="AK113" s="19" t="n"/>
      <c r="AL113" s="19" t="inlineStr">
        <is>
          <t>26.10.2026 09:30, 01.12.2026 09:00, 26.10.2026 08:00, abgeholt 19.10.2026</t>
        </is>
      </c>
      <c r="AM113" s="18" t="n"/>
      <c r="AN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19" t="inlineStr">
        <is>
          <t>ok</t>
        </is>
      </c>
      <c r="V114" s="22">
        <f>O114*S114</f>
        <v/>
      </c>
      <c r="W114" s="16" t="inlineStr">
        <is>
          <t>nur Abholung</t>
        </is>
      </c>
      <c r="X114" s="16" t="inlineStr">
        <is>
          <t>F-017</t>
        </is>
      </c>
      <c r="Y114" s="19" t="inlineStr">
        <is>
          <t>nein</t>
        </is>
      </c>
      <c r="Z114" s="19" t="inlineStr">
        <is>
          <t>verfügbar</t>
        </is>
      </c>
      <c r="AA114" s="19" t="n"/>
      <c r="AB114" s="19" t="inlineStr">
        <is>
          <t>Schwarzwald</t>
        </is>
      </c>
      <c r="AC114" s="19" t="n"/>
      <c r="AD114" s="19" t="n"/>
      <c r="AE114" s="21" t="n"/>
      <c r="AF114" s="22">
        <f>IF(N114="","",N114*AE114)</f>
        <v/>
      </c>
      <c r="AG114" s="19" t="n"/>
      <c r="AH114" s="19" t="n"/>
      <c r="AI114" s="19" t="n"/>
      <c r="AJ114" s="19" t="n"/>
      <c r="AK114" s="19" t="n"/>
      <c r="AL114" s="19" t="n"/>
      <c r="AM114" s="18" t="n"/>
      <c r="AN114" s="23" t="inlineStr">
        <is>
          <t>Notiz aus der ersten Liste: 1 Stück im Bild | 13.10.2026: auf Wunsch der Nutzerin aus dem Katalog genommen.</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19" t="inlineStr">
        <is>
          <t>ok</t>
        </is>
      </c>
      <c r="V115" s="22">
        <f>O115*S115</f>
        <v/>
      </c>
      <c r="W115" s="16" t="inlineStr">
        <is>
          <t>nur Abholung</t>
        </is>
      </c>
      <c r="X115" s="16" t="inlineStr">
        <is>
          <t>F-019</t>
        </is>
      </c>
      <c r="Y115" s="19" t="inlineStr">
        <is>
          <t>ja</t>
        </is>
      </c>
      <c r="Z115" s="19" t="inlineStr">
        <is>
          <t>verfügbar</t>
        </is>
      </c>
      <c r="AA115" s="19" t="inlineStr">
        <is>
          <t>Vitra</t>
        </is>
      </c>
      <c r="AB115" s="19" t="inlineStr">
        <is>
          <t>Designklassiker</t>
        </is>
      </c>
      <c r="AC115" s="19" t="n"/>
      <c r="AD115" s="19" t="n"/>
      <c r="AE115" s="21" t="n"/>
      <c r="AF115" s="22">
        <f>IF(N115="","",N115*AE115)</f>
        <v/>
      </c>
      <c r="AG115" s="19" t="n"/>
      <c r="AH115" s="19" t="n"/>
      <c r="AI115" s="19" t="n"/>
      <c r="AJ115" s="19" t="n"/>
      <c r="AK115" s="19" t="n"/>
      <c r="AL115" s="19" t="n"/>
      <c r="AM115" s="18" t="n"/>
      <c r="AN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v>1</v>
      </c>
      <c r="O116" s="20">
        <f>F116-IF(N116="",0,N116)</f>
        <v/>
      </c>
      <c r="P116" s="19" t="inlineStr">
        <is>
          <t>ja</t>
        </is>
      </c>
      <c r="Q116" s="19" t="n"/>
      <c r="R116" s="21" t="n"/>
      <c r="S116" s="21" t="n">
        <v>75</v>
      </c>
      <c r="T116" s="19" t="inlineStr">
        <is>
          <t>Fix</t>
        </is>
      </c>
      <c r="U116" s="19" t="inlineStr">
        <is>
          <t>ok</t>
        </is>
      </c>
      <c r="V116" s="22">
        <f>O116*S116</f>
        <v/>
      </c>
      <c r="W116" s="16" t="inlineStr">
        <is>
          <t>nur Abholung</t>
        </is>
      </c>
      <c r="X116" s="16" t="inlineStr">
        <is>
          <t>F-746</t>
        </is>
      </c>
      <c r="Y116" s="19" t="inlineStr">
        <is>
          <t>ja</t>
        </is>
      </c>
      <c r="Z116" s="19" t="inlineStr">
        <is>
          <t>teilverkauft</t>
        </is>
      </c>
      <c r="AA116" s="19" t="n"/>
      <c r="AB116" s="19" t="inlineStr">
        <is>
          <t>Schwarzwald</t>
        </is>
      </c>
      <c r="AC116" s="19" t="inlineStr">
        <is>
          <t>Webkatalog</t>
        </is>
      </c>
      <c r="AD116" s="19" t="n"/>
      <c r="AE116" s="21" t="n">
        <v>75</v>
      </c>
      <c r="AF116" s="22">
        <f>IF(N116="","",N116*AE116)</f>
        <v/>
      </c>
      <c r="AG116" s="19" t="inlineStr">
        <is>
          <t>13.10.2026</t>
        </is>
      </c>
      <c r="AH116" s="19" t="inlineStr">
        <is>
          <t>Aljona Dura</t>
        </is>
      </c>
      <c r="AI116" s="19" t="inlineStr">
        <is>
          <t>4000118, 4000122</t>
        </is>
      </c>
      <c r="AJ116" s="19" t="inlineStr">
        <is>
          <t>bezahlt</t>
        </is>
      </c>
      <c r="AK116" s="19" t="n"/>
      <c r="AL116" s="19" t="inlineStr">
        <is>
          <t>abgeholt 13.10.2026, 03.11.2026 08:30</t>
        </is>
      </c>
      <c r="AM116" s="18" t="inlineStr">
        <is>
          <t>Verschiedene Ausführungen, Preis je Uhr.</t>
        </is>
      </c>
      <c r="AN116" s="23" t="inlineStr">
        <is>
          <t>5 Uhren, Anzahl bestätigt am 06.10.2026. | 14.10.2026: neues Foto F-746 (ersetzt F-109). Menge bleibt 5 – eine verkauft und eine reserviert über den Katalog, WordPress zieht sie selbst ab.</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19" t="n"/>
      <c r="V117" s="22">
        <f>O117*S117</f>
        <v/>
      </c>
      <c r="W117" s="16" t="inlineStr">
        <is>
          <t>nur Abholung</t>
        </is>
      </c>
      <c r="X117" s="16" t="inlineStr">
        <is>
          <t>F-110</t>
        </is>
      </c>
      <c r="Y117" s="19" t="inlineStr">
        <is>
          <t>ja</t>
        </is>
      </c>
      <c r="Z117" s="19" t="inlineStr">
        <is>
          <t>verfügbar</t>
        </is>
      </c>
      <c r="AA117" s="19" t="n"/>
      <c r="AB117" s="19" t="n"/>
      <c r="AC117" s="19" t="n"/>
      <c r="AD117" s="19" t="n"/>
      <c r="AE117" s="21" t="n"/>
      <c r="AF117" s="22">
        <f>IF(N117="","",N117*AE117)</f>
        <v/>
      </c>
      <c r="AG117" s="19" t="n"/>
      <c r="AH117" s="19" t="n"/>
      <c r="AI117" s="19" t="n"/>
      <c r="AJ117" s="19" t="n"/>
      <c r="AK117" s="19" t="n"/>
      <c r="AL117" s="19" t="n"/>
      <c r="AM117" s="18" t="n"/>
      <c r="AN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19" t="inlineStr">
        <is>
          <t>ok</t>
        </is>
      </c>
      <c r="V118" s="22">
        <f>O118*S118</f>
        <v/>
      </c>
      <c r="W118" s="16" t="inlineStr">
        <is>
          <t>nur Abholung</t>
        </is>
      </c>
      <c r="X118" s="16" t="inlineStr">
        <is>
          <t>F-049</t>
        </is>
      </c>
      <c r="Y118" s="19" t="inlineStr">
        <is>
          <t>ja</t>
        </is>
      </c>
      <c r="Z118" s="19" t="inlineStr">
        <is>
          <t>verfügbar</t>
        </is>
      </c>
      <c r="AA118" s="19" t="n"/>
      <c r="AB118" s="19" t="inlineStr">
        <is>
          <t>Schwarzwald</t>
        </is>
      </c>
      <c r="AC118" s="19" t="n"/>
      <c r="AD118" s="19" t="n"/>
      <c r="AE118" s="21" t="n"/>
      <c r="AF118" s="22">
        <f>IF(N118="","",N118*AE118)</f>
        <v/>
      </c>
      <c r="AG118" s="19" t="n"/>
      <c r="AH118" s="19" t="n"/>
      <c r="AI118" s="19" t="n"/>
      <c r="AJ118" s="19" t="n"/>
      <c r="AK118" s="19" t="n"/>
      <c r="AL118" s="19" t="n"/>
      <c r="AM118" s="18" t="n"/>
      <c r="AN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19" t="inlineStr">
        <is>
          <t>ok</t>
        </is>
      </c>
      <c r="V119" s="22">
        <f>O119*S119</f>
        <v/>
      </c>
      <c r="W119" s="16" t="inlineStr">
        <is>
          <t>nur Abholung</t>
        </is>
      </c>
      <c r="X119" s="16" t="inlineStr">
        <is>
          <t>F-050</t>
        </is>
      </c>
      <c r="Y119" s="19" t="inlineStr">
        <is>
          <t>ja</t>
        </is>
      </c>
      <c r="Z119" s="19" t="inlineStr">
        <is>
          <t>verfügbar</t>
        </is>
      </c>
      <c r="AA119" s="19" t="n"/>
      <c r="AB119" s="19" t="inlineStr">
        <is>
          <t>Schwarzwald</t>
        </is>
      </c>
      <c r="AC119" s="19" t="n"/>
      <c r="AD119" s="19" t="n"/>
      <c r="AE119" s="21" t="n"/>
      <c r="AF119" s="22">
        <f>IF(N119="","",N119*AE119)</f>
        <v/>
      </c>
      <c r="AG119" s="19" t="n"/>
      <c r="AH119" s="19" t="n"/>
      <c r="AI119" s="19" t="n"/>
      <c r="AJ119" s="19" t="n"/>
      <c r="AK119" s="19" t="n"/>
      <c r="AL119" s="19" t="n"/>
      <c r="AM119" s="18" t="n"/>
      <c r="AN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19" t="inlineStr">
        <is>
          <t>ok</t>
        </is>
      </c>
      <c r="V120" s="22">
        <f>O120*S120</f>
        <v/>
      </c>
      <c r="W120" s="16" t="inlineStr">
        <is>
          <t>nur Abholung</t>
        </is>
      </c>
      <c r="X120" s="16" t="inlineStr">
        <is>
          <t>F-091</t>
        </is>
      </c>
      <c r="Y120" s="19" t="inlineStr">
        <is>
          <t>ja</t>
        </is>
      </c>
      <c r="Z120" s="19" t="inlineStr">
        <is>
          <t>verfügbar</t>
        </is>
      </c>
      <c r="AA120" s="19" t="n"/>
      <c r="AB120" s="19" t="inlineStr">
        <is>
          <t>Schwarzwald</t>
        </is>
      </c>
      <c r="AC120" s="19" t="n"/>
      <c r="AD120" s="19" t="n"/>
      <c r="AE120" s="21" t="n"/>
      <c r="AF120" s="22">
        <f>IF(N120="","",N120*AE120)</f>
        <v/>
      </c>
      <c r="AG120" s="19" t="n"/>
      <c r="AH120" s="19" t="n"/>
      <c r="AI120" s="19" t="n"/>
      <c r="AJ120" s="19" t="n"/>
      <c r="AK120" s="19" t="n"/>
      <c r="AL120" s="19" t="n"/>
      <c r="AM120" s="18" t="n"/>
      <c r="AN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19" t="n"/>
      <c r="V121" s="22">
        <f>O121*S121</f>
        <v/>
      </c>
      <c r="W121" s="16" t="inlineStr">
        <is>
          <t>nur Abholung</t>
        </is>
      </c>
      <c r="X121" s="16" t="inlineStr">
        <is>
          <t>F-075</t>
        </is>
      </c>
      <c r="Y121" s="19" t="inlineStr">
        <is>
          <t>ja</t>
        </is>
      </c>
      <c r="Z121" s="19" t="inlineStr">
        <is>
          <t>verfügbar</t>
        </is>
      </c>
      <c r="AA121" s="19" t="n"/>
      <c r="AB121" s="19" t="inlineStr">
        <is>
          <t>Schwarzwald</t>
        </is>
      </c>
      <c r="AC121" s="19" t="n"/>
      <c r="AD121" s="19" t="n"/>
      <c r="AE121" s="21" t="n"/>
      <c r="AF121" s="22">
        <f>IF(N121="","",N121*AE121)</f>
        <v/>
      </c>
      <c r="AG121" s="19" t="n"/>
      <c r="AH121" s="19" t="n"/>
      <c r="AI121" s="19" t="n"/>
      <c r="AJ121" s="19" t="n"/>
      <c r="AK121" s="19" t="n"/>
      <c r="AL121" s="19" t="n"/>
      <c r="AM121" s="18" t="n"/>
      <c r="AN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19" t="n"/>
      <c r="V122" s="22">
        <f>O122*S122</f>
        <v/>
      </c>
      <c r="W122" s="16" t="inlineStr">
        <is>
          <t>nur Abholung</t>
        </is>
      </c>
      <c r="X122" s="16" t="inlineStr">
        <is>
          <t>F-074</t>
        </is>
      </c>
      <c r="Y122" s="19" t="inlineStr">
        <is>
          <t>ja</t>
        </is>
      </c>
      <c r="Z122" s="19" t="inlineStr">
        <is>
          <t>verfügbar</t>
        </is>
      </c>
      <c r="AA122" s="19" t="n"/>
      <c r="AB122" s="19" t="inlineStr">
        <is>
          <t>Schwarzwald</t>
        </is>
      </c>
      <c r="AC122" s="19" t="n"/>
      <c r="AD122" s="19" t="n"/>
      <c r="AE122" s="21" t="n"/>
      <c r="AF122" s="22">
        <f>IF(N122="","",N122*AE122)</f>
        <v/>
      </c>
      <c r="AG122" s="19" t="n"/>
      <c r="AH122" s="19" t="n"/>
      <c r="AI122" s="19" t="n"/>
      <c r="AJ122" s="19" t="n"/>
      <c r="AK122" s="19" t="n"/>
      <c r="AL122" s="19" t="n"/>
      <c r="AM122" s="18" t="n"/>
      <c r="AN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19" t="n"/>
      <c r="V123" s="22">
        <f>O123*S123</f>
        <v/>
      </c>
      <c r="W123" s="16" t="inlineStr">
        <is>
          <t>nur Abholung</t>
        </is>
      </c>
      <c r="X123" s="16" t="inlineStr">
        <is>
          <t>F-075</t>
        </is>
      </c>
      <c r="Y123" s="19" t="inlineStr">
        <is>
          <t>ja</t>
        </is>
      </c>
      <c r="Z123" s="19" t="inlineStr">
        <is>
          <t>verfügbar</t>
        </is>
      </c>
      <c r="AA123" s="19" t="n"/>
      <c r="AB123" s="19" t="inlineStr">
        <is>
          <t>Schwarzwald</t>
        </is>
      </c>
      <c r="AC123" s="19" t="n"/>
      <c r="AD123" s="19" t="n"/>
      <c r="AE123" s="21" t="n"/>
      <c r="AF123" s="22">
        <f>IF(N123="","",N123*AE123)</f>
        <v/>
      </c>
      <c r="AG123" s="19" t="n"/>
      <c r="AH123" s="19" t="n"/>
      <c r="AI123" s="19" t="n"/>
      <c r="AJ123" s="19" t="n"/>
      <c r="AK123" s="19" t="n"/>
      <c r="AL123" s="19" t="n"/>
      <c r="AM123" s="18" t="n"/>
      <c r="AN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19" t="inlineStr">
        <is>
          <t>ok</t>
        </is>
      </c>
      <c r="V124" s="22">
        <f>O124*S124</f>
        <v/>
      </c>
      <c r="W124" s="16" t="inlineStr">
        <is>
          <t>nur Abholung</t>
        </is>
      </c>
      <c r="X124" s="16" t="inlineStr">
        <is>
          <t>F-076</t>
        </is>
      </c>
      <c r="Y124" s="19" t="inlineStr">
        <is>
          <t>ja</t>
        </is>
      </c>
      <c r="Z124" s="19" t="inlineStr">
        <is>
          <t>verfügbar</t>
        </is>
      </c>
      <c r="AA124" s="19" t="n"/>
      <c r="AB124" s="19" t="inlineStr">
        <is>
          <t>Schwarzwald</t>
        </is>
      </c>
      <c r="AC124" s="19" t="n"/>
      <c r="AD124" s="19" t="n"/>
      <c r="AE124" s="21" t="n"/>
      <c r="AF124" s="22">
        <f>IF(N124="","",N124*AE124)</f>
        <v/>
      </c>
      <c r="AG124" s="19" t="n"/>
      <c r="AH124" s="19" t="n"/>
      <c r="AI124" s="19" t="n"/>
      <c r="AJ124" s="19" t="n"/>
      <c r="AK124" s="19" t="n"/>
      <c r="AL124" s="19" t="n"/>
      <c r="AM124" s="18" t="n"/>
      <c r="AN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19" t="inlineStr">
        <is>
          <t>ok</t>
        </is>
      </c>
      <c r="V125" s="22">
        <f>O125*S125</f>
        <v/>
      </c>
      <c r="W125" s="16" t="inlineStr">
        <is>
          <t>nur Abholung</t>
        </is>
      </c>
      <c r="X125" s="16" t="inlineStr">
        <is>
          <t>F-077</t>
        </is>
      </c>
      <c r="Y125" s="19" t="inlineStr">
        <is>
          <t>ja</t>
        </is>
      </c>
      <c r="Z125" s="19" t="inlineStr">
        <is>
          <t>verfügbar</t>
        </is>
      </c>
      <c r="AA125" s="19" t="n"/>
      <c r="AB125" s="19" t="n"/>
      <c r="AC125" s="19" t="n"/>
      <c r="AD125" s="19" t="n"/>
      <c r="AE125" s="21" t="n"/>
      <c r="AF125" s="22">
        <f>IF(N125="","",N125*AE125)</f>
        <v/>
      </c>
      <c r="AG125" s="19" t="n"/>
      <c r="AH125" s="19" t="n"/>
      <c r="AI125" s="19" t="n"/>
      <c r="AJ125" s="19" t="n"/>
      <c r="AK125" s="19" t="n"/>
      <c r="AL125" s="19" t="n"/>
      <c r="AM125" s="18" t="n"/>
      <c r="AN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 200x80cm</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19" t="inlineStr">
        <is>
          <t>ok</t>
        </is>
      </c>
      <c r="V126" s="22">
        <f>O126*S126</f>
        <v/>
      </c>
      <c r="W126" s="16" t="inlineStr">
        <is>
          <t>nur Abholung</t>
        </is>
      </c>
      <c r="X126" s="16" t="inlineStr">
        <is>
          <t>F-134</t>
        </is>
      </c>
      <c r="Y126" s="19" t="inlineStr">
        <is>
          <t>ja</t>
        </is>
      </c>
      <c r="Z126" s="19" t="inlineStr">
        <is>
          <t>reserviert</t>
        </is>
      </c>
      <c r="AA126" s="19" t="inlineStr">
        <is>
          <t>IKEA</t>
        </is>
      </c>
      <c r="AB126" s="19" t="n"/>
      <c r="AC126" s="19" t="inlineStr">
        <is>
          <t>Webkatalog</t>
        </is>
      </c>
      <c r="AD126" s="19" t="inlineStr">
        <is>
          <t>Nadine Zythke</t>
        </is>
      </c>
      <c r="AE126" s="21" t="n"/>
      <c r="AF126" s="22">
        <f>IF(N126="","",N126*AE126)</f>
        <v/>
      </c>
      <c r="AG126" s="19" t="n"/>
      <c r="AH126" s="19" t="n"/>
      <c r="AI126" s="19" t="n"/>
      <c r="AJ126" s="19" t="n"/>
      <c r="AK126" s="19" t="n"/>
      <c r="AL126" s="19" t="inlineStr">
        <is>
          <t>17.11.2026 09:00</t>
        </is>
      </c>
      <c r="AM126" s="18" t="n"/>
      <c r="AN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19" t="inlineStr">
        <is>
          <t>ok</t>
        </is>
      </c>
      <c r="V127" s="22">
        <f>O127*S127</f>
        <v/>
      </c>
      <c r="W127" s="16" t="inlineStr">
        <is>
          <t>nur Abholung</t>
        </is>
      </c>
      <c r="X127" s="16" t="inlineStr">
        <is>
          <t>F-003</t>
        </is>
      </c>
      <c r="Y127" s="19" t="inlineStr">
        <is>
          <t>ja</t>
        </is>
      </c>
      <c r="Z127" s="19" t="inlineStr">
        <is>
          <t>reserviert</t>
        </is>
      </c>
      <c r="AA127" s="19" t="n"/>
      <c r="AB127" s="19" t="n"/>
      <c r="AC127" s="19" t="inlineStr">
        <is>
          <t>Webkatalog</t>
        </is>
      </c>
      <c r="AD127" s="19" t="inlineStr">
        <is>
          <t>Ann - Katrin Fischer</t>
        </is>
      </c>
      <c r="AE127" s="21" t="n"/>
      <c r="AF127" s="22">
        <f>IF(N127="","",N127*AE127)</f>
        <v/>
      </c>
      <c r="AG127" s="19" t="n"/>
      <c r="AH127" s="19" t="n"/>
      <c r="AI127" s="19" t="n"/>
      <c r="AJ127" s="19" t="n"/>
      <c r="AK127" s="19" t="n"/>
      <c r="AL127" s="19" t="inlineStr">
        <is>
          <t>22.10.2026 15:00</t>
        </is>
      </c>
      <c r="AM127" s="18" t="n"/>
      <c r="AN127" s="23" t="inlineStr">
        <is>
          <t>Notiz aus der ersten Liste: 1 Stück im Bild · Webkatalog: Barzahlung</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19" t="inlineStr">
        <is>
          <t>ok</t>
        </is>
      </c>
      <c r="V128" s="22">
        <f>O128*S128</f>
        <v/>
      </c>
      <c r="W128" s="16" t="inlineStr">
        <is>
          <t>nur Abholung</t>
        </is>
      </c>
      <c r="X128" s="16" t="inlineStr">
        <is>
          <t>F-004</t>
        </is>
      </c>
      <c r="Y128" s="19" t="inlineStr">
        <is>
          <t>ja</t>
        </is>
      </c>
      <c r="Z128" s="19" t="inlineStr">
        <is>
          <t>reserviert</t>
        </is>
      </c>
      <c r="AA128" s="19" t="n"/>
      <c r="AB128" s="19" t="n"/>
      <c r="AC128" s="19" t="inlineStr">
        <is>
          <t>Webkatalog</t>
        </is>
      </c>
      <c r="AD128" s="19" t="inlineStr">
        <is>
          <t>Nadine Zythke</t>
        </is>
      </c>
      <c r="AE128" s="21" t="n"/>
      <c r="AF128" s="22">
        <f>IF(N128="","",N128*AE128)</f>
        <v/>
      </c>
      <c r="AG128" s="19" t="n"/>
      <c r="AH128" s="19" t="n"/>
      <c r="AI128" s="19" t="inlineStr">
        <is>
          <t>4000145</t>
        </is>
      </c>
      <c r="AJ128" s="19" t="n"/>
      <c r="AK128" s="19" t="n"/>
      <c r="AL128" s="19" t="inlineStr">
        <is>
          <t>17.11.2026 09:00</t>
        </is>
      </c>
      <c r="AM128" s="18" t="n"/>
      <c r="AN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19" t="inlineStr">
        <is>
          <t>ok</t>
        </is>
      </c>
      <c r="V129" s="22">
        <f>O129*S129</f>
        <v/>
      </c>
      <c r="W129" s="16" t="inlineStr">
        <is>
          <t>nur Abholung</t>
        </is>
      </c>
      <c r="X129" s="16" t="inlineStr">
        <is>
          <t>F-005</t>
        </is>
      </c>
      <c r="Y129" s="19" t="inlineStr">
        <is>
          <t>ja</t>
        </is>
      </c>
      <c r="Z129" s="19" t="inlineStr">
        <is>
          <t>verfügbar</t>
        </is>
      </c>
      <c r="AA129" s="19" t="n"/>
      <c r="AB129" s="19" t="n"/>
      <c r="AC129" s="19" t="n"/>
      <c r="AD129" s="19" t="n"/>
      <c r="AE129" s="21" t="n"/>
      <c r="AF129" s="22">
        <f>IF(N129="","",N129*AE129)</f>
        <v/>
      </c>
      <c r="AG129" s="19" t="n"/>
      <c r="AH129" s="19" t="n"/>
      <c r="AI129" s="19" t="n"/>
      <c r="AJ129" s="19" t="n"/>
      <c r="AK129" s="19" t="n"/>
      <c r="AL129" s="19" t="n"/>
      <c r="AM129" s="18" t="n"/>
      <c r="AN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19" t="inlineStr">
        <is>
          <t>ok</t>
        </is>
      </c>
      <c r="V130" s="22">
        <f>O130*S130</f>
        <v/>
      </c>
      <c r="W130" s="16" t="inlineStr">
        <is>
          <t>nur Abholung</t>
        </is>
      </c>
      <c r="X130" s="16" t="inlineStr">
        <is>
          <t>F-006</t>
        </is>
      </c>
      <c r="Y130" s="19" t="inlineStr">
        <is>
          <t>ja</t>
        </is>
      </c>
      <c r="Z130" s="19" t="inlineStr">
        <is>
          <t>verfügbar</t>
        </is>
      </c>
      <c r="AA130" s="19" t="n"/>
      <c r="AB130" s="19" t="n"/>
      <c r="AC130" s="19" t="n"/>
      <c r="AD130" s="19" t="n"/>
      <c r="AE130" s="21" t="n"/>
      <c r="AF130" s="22">
        <f>IF(N130="","",N130*AE130)</f>
        <v/>
      </c>
      <c r="AG130" s="19" t="n"/>
      <c r="AH130" s="19" t="n"/>
      <c r="AI130" s="19" t="n"/>
      <c r="AJ130" s="19" t="n"/>
      <c r="AK130" s="19" t="n"/>
      <c r="AL130" s="19" t="n"/>
      <c r="AM130" s="18" t="n"/>
      <c r="AN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19" t="n"/>
      <c r="V131" s="22">
        <f>O131*S131</f>
        <v/>
      </c>
      <c r="W131" s="16" t="inlineStr">
        <is>
          <t>nur Abholung</t>
        </is>
      </c>
      <c r="X131" s="16" t="inlineStr">
        <is>
          <t>F-007</t>
        </is>
      </c>
      <c r="Y131" s="19" t="inlineStr">
        <is>
          <t>ja</t>
        </is>
      </c>
      <c r="Z131" s="19" t="inlineStr">
        <is>
          <t>verfügbar</t>
        </is>
      </c>
      <c r="AA131" s="19" t="n"/>
      <c r="AB131" s="19" t="n"/>
      <c r="AC131" s="19" t="n"/>
      <c r="AD131" s="19" t="n"/>
      <c r="AE131" s="21" t="n"/>
      <c r="AF131" s="22">
        <f>IF(N131="","",N131*AE131)</f>
        <v/>
      </c>
      <c r="AG131" s="19" t="n"/>
      <c r="AH131" s="19" t="n"/>
      <c r="AI131" s="19" t="n"/>
      <c r="AJ131" s="19" t="n"/>
      <c r="AK131" s="19" t="n"/>
      <c r="AL131" s="19" t="n"/>
      <c r="AM131" s="18" t="n"/>
      <c r="AN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19" t="inlineStr">
        <is>
          <t>ok</t>
        </is>
      </c>
      <c r="V132" s="22">
        <f>O132*S132</f>
        <v/>
      </c>
      <c r="W132" s="16" t="inlineStr">
        <is>
          <t>nur Abholung</t>
        </is>
      </c>
      <c r="X132" s="16" t="inlineStr">
        <is>
          <t>F-008</t>
        </is>
      </c>
      <c r="Y132" s="19" t="inlineStr">
        <is>
          <t>ja</t>
        </is>
      </c>
      <c r="Z132" s="19" t="inlineStr">
        <is>
          <t>verfügbar</t>
        </is>
      </c>
      <c r="AA132" s="19" t="n"/>
      <c r="AB132" s="19" t="n"/>
      <c r="AC132" s="19" t="n"/>
      <c r="AD132" s="19" t="n"/>
      <c r="AE132" s="21" t="n"/>
      <c r="AF132" s="22">
        <f>IF(N132="","",N132*AE132)</f>
        <v/>
      </c>
      <c r="AG132" s="19" t="n"/>
      <c r="AH132" s="19" t="n"/>
      <c r="AI132" s="19" t="n"/>
      <c r="AJ132" s="19" t="n"/>
      <c r="AK132" s="19" t="n"/>
      <c r="AL132" s="19" t="n"/>
      <c r="AM132" s="18" t="n"/>
      <c r="AN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19" t="inlineStr">
        <is>
          <t>ok</t>
        </is>
      </c>
      <c r="V133" s="22">
        <f>O133*S133</f>
        <v/>
      </c>
      <c r="W133" s="16" t="inlineStr">
        <is>
          <t>nur Abholung</t>
        </is>
      </c>
      <c r="X133" s="16" t="inlineStr">
        <is>
          <t>F-009</t>
        </is>
      </c>
      <c r="Y133" s="19" t="inlineStr">
        <is>
          <t>ja</t>
        </is>
      </c>
      <c r="Z133" s="19" t="inlineStr">
        <is>
          <t>verfügbar</t>
        </is>
      </c>
      <c r="AA133" s="19" t="inlineStr">
        <is>
          <t>IKEA</t>
        </is>
      </c>
      <c r="AB133" s="19" t="n"/>
      <c r="AC133" s="19" t="n"/>
      <c r="AD133" s="19" t="n"/>
      <c r="AE133" s="21" t="n"/>
      <c r="AF133" s="22">
        <f>IF(N133="","",N133*AE133)</f>
        <v/>
      </c>
      <c r="AG133" s="19" t="n"/>
      <c r="AH133" s="19" t="n"/>
      <c r="AI133" s="19" t="n"/>
      <c r="AJ133" s="19" t="n"/>
      <c r="AK133" s="19" t="n"/>
      <c r="AL133" s="19" t="n"/>
      <c r="AM133" s="18" t="n"/>
      <c r="AN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19" t="inlineStr">
        <is>
          <t>ok</t>
        </is>
      </c>
      <c r="V134" s="22">
        <f>O134*S134</f>
        <v/>
      </c>
      <c r="W134" s="16" t="inlineStr">
        <is>
          <t>nur Abholung</t>
        </is>
      </c>
      <c r="X134" s="16" t="inlineStr">
        <is>
          <t>F-011</t>
        </is>
      </c>
      <c r="Y134" s="19" t="inlineStr">
        <is>
          <t>ja</t>
        </is>
      </c>
      <c r="Z134" s="19" t="inlineStr">
        <is>
          <t>reserviert</t>
        </is>
      </c>
      <c r="AA134" s="19" t="inlineStr">
        <is>
          <t>IKEA</t>
        </is>
      </c>
      <c r="AB134" s="19" t="n"/>
      <c r="AC134" s="19" t="inlineStr">
        <is>
          <t>Webkatalog</t>
        </is>
      </c>
      <c r="AD134" s="19" t="inlineStr">
        <is>
          <t>Hauser Daniela</t>
        </is>
      </c>
      <c r="AE134" s="21" t="n"/>
      <c r="AF134" s="22">
        <f>IF(N134="","",N134*AE134)</f>
        <v/>
      </c>
      <c r="AG134" s="19" t="n"/>
      <c r="AH134" s="19" t="n"/>
      <c r="AI134" s="19" t="inlineStr">
        <is>
          <t>4000146</t>
        </is>
      </c>
      <c r="AJ134" s="19" t="n"/>
      <c r="AK134" s="19" t="n"/>
      <c r="AL134" s="19" t="inlineStr">
        <is>
          <t>23.10.2026 08:30</t>
        </is>
      </c>
      <c r="AM134" s="18" t="n"/>
      <c r="AN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19" t="inlineStr">
        <is>
          <t>ok</t>
        </is>
      </c>
      <c r="V135" s="22">
        <f>O135*S135</f>
        <v/>
      </c>
      <c r="W135" s="16" t="inlineStr">
        <is>
          <t>nur Abholung</t>
        </is>
      </c>
      <c r="X135" s="16" t="inlineStr">
        <is>
          <t>F-094</t>
        </is>
      </c>
      <c r="Y135" s="19" t="inlineStr">
        <is>
          <t>ja</t>
        </is>
      </c>
      <c r="Z135" s="19" t="inlineStr">
        <is>
          <t>verfügbar</t>
        </is>
      </c>
      <c r="AA135" s="19" t="inlineStr">
        <is>
          <t>Biohort</t>
        </is>
      </c>
      <c r="AB135" s="19" t="inlineStr">
        <is>
          <t>Außenbereich</t>
        </is>
      </c>
      <c r="AC135" s="19" t="n"/>
      <c r="AD135" s="19" t="n"/>
      <c r="AE135" s="21" t="n"/>
      <c r="AF135" s="22">
        <f>IF(N135="","",N135*AE135)</f>
        <v/>
      </c>
      <c r="AG135" s="19" t="n"/>
      <c r="AH135" s="19" t="n"/>
      <c r="AI135" s="19" t="n"/>
      <c r="AJ135" s="19" t="n"/>
      <c r="AK135" s="19" t="n"/>
      <c r="AL135" s="19" t="n"/>
      <c r="AM135" s="18" t="n"/>
      <c r="AN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19" t="inlineStr">
        <is>
          <t>ok</t>
        </is>
      </c>
      <c r="V136" s="22">
        <f>O136*S136</f>
        <v/>
      </c>
      <c r="W136" s="16" t="inlineStr">
        <is>
          <t>nur Abholung</t>
        </is>
      </c>
      <c r="X136" s="16" t="inlineStr">
        <is>
          <t>F-095</t>
        </is>
      </c>
      <c r="Y136" s="19" t="inlineStr">
        <is>
          <t>ja</t>
        </is>
      </c>
      <c r="Z136" s="19" t="inlineStr">
        <is>
          <t>verfügbar</t>
        </is>
      </c>
      <c r="AA136" s="19" t="n"/>
      <c r="AB136" s="19" t="inlineStr">
        <is>
          <t>Außenbereich</t>
        </is>
      </c>
      <c r="AC136" s="19" t="n"/>
      <c r="AD136" s="19" t="n"/>
      <c r="AE136" s="21" t="n"/>
      <c r="AF136" s="22">
        <f>IF(N136="","",N136*AE136)</f>
        <v/>
      </c>
      <c r="AG136" s="19" t="n"/>
      <c r="AH136" s="19" t="n"/>
      <c r="AI136" s="19" t="n"/>
      <c r="AJ136" s="19" t="n"/>
      <c r="AK136" s="19" t="n"/>
      <c r="AL136" s="19" t="n"/>
      <c r="AM136" s="18" t="n"/>
      <c r="AN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v>4</v>
      </c>
      <c r="O137" s="20">
        <f>F137-IF(N137="",0,N137)</f>
        <v/>
      </c>
      <c r="P137" s="19" t="inlineStr">
        <is>
          <t>ja</t>
        </is>
      </c>
      <c r="Q137" s="19" t="n"/>
      <c r="R137" s="21" t="n"/>
      <c r="S137" s="21" t="n">
        <v>10</v>
      </c>
      <c r="T137" s="19" t="inlineStr">
        <is>
          <t>Fix</t>
        </is>
      </c>
      <c r="U137" s="19" t="inlineStr">
        <is>
          <t>ok</t>
        </is>
      </c>
      <c r="V137" s="22">
        <f>O137*S137</f>
        <v/>
      </c>
      <c r="W137" s="16" t="inlineStr">
        <is>
          <t>nur Abholung</t>
        </is>
      </c>
      <c r="X137" s="16" t="inlineStr">
        <is>
          <t>F-096</t>
        </is>
      </c>
      <c r="Y137" s="19" t="inlineStr">
        <is>
          <t>ja</t>
        </is>
      </c>
      <c r="Z137" s="19" t="inlineStr">
        <is>
          <t>verkauft</t>
        </is>
      </c>
      <c r="AA137" s="19" t="n"/>
      <c r="AB137" s="19" t="inlineStr">
        <is>
          <t>Außenbereich</t>
        </is>
      </c>
      <c r="AC137" s="19" t="inlineStr">
        <is>
          <t>Webkatalog</t>
        </is>
      </c>
      <c r="AD137" s="19" t="n"/>
      <c r="AE137" s="21" t="n">
        <v>10</v>
      </c>
      <c r="AF137" s="22">
        <f>IF(N137="","",N137*AE137)</f>
        <v/>
      </c>
      <c r="AG137" s="19" t="inlineStr">
        <is>
          <t>16.10.2026</t>
        </is>
      </c>
      <c r="AH137" s="19" t="inlineStr">
        <is>
          <t>Eva Demeter</t>
        </is>
      </c>
      <c r="AI137" s="19" t="inlineStr">
        <is>
          <t>4000128</t>
        </is>
      </c>
      <c r="AJ137" s="19" t="inlineStr">
        <is>
          <t>bezahlt</t>
        </is>
      </c>
      <c r="AK137" s="19" t="n"/>
      <c r="AL137" s="19" t="inlineStr">
        <is>
          <t>03.11.2026 10:30</t>
        </is>
      </c>
      <c r="AM137" s="18" t="n"/>
      <c r="AN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19" t="inlineStr">
        <is>
          <t>ok</t>
        </is>
      </c>
      <c r="V138" s="22">
        <f>O138*S138</f>
        <v/>
      </c>
      <c r="W138" s="16" t="inlineStr">
        <is>
          <t>nur Abholung</t>
        </is>
      </c>
      <c r="X138" s="16" t="inlineStr">
        <is>
          <t>F-102</t>
        </is>
      </c>
      <c r="Y138" s="19" t="inlineStr">
        <is>
          <t>ja</t>
        </is>
      </c>
      <c r="Z138" s="19" t="inlineStr">
        <is>
          <t>reserviert</t>
        </is>
      </c>
      <c r="AA138" s="19" t="inlineStr">
        <is>
          <t>Weber</t>
        </is>
      </c>
      <c r="AB138" s="19" t="inlineStr">
        <is>
          <t>Außenbereich</t>
        </is>
      </c>
      <c r="AC138" s="19" t="inlineStr">
        <is>
          <t>Webkatalog</t>
        </is>
      </c>
      <c r="AD138" s="19" t="inlineStr">
        <is>
          <t>Fabian Faisst</t>
        </is>
      </c>
      <c r="AE138" s="21" t="n"/>
      <c r="AF138" s="22">
        <f>IF(N138="","",N138*AE138)</f>
        <v/>
      </c>
      <c r="AG138" s="19" t="n"/>
      <c r="AH138" s="19" t="n"/>
      <c r="AI138" s="19" t="inlineStr">
        <is>
          <t>4000140</t>
        </is>
      </c>
      <c r="AJ138" s="19" t="n"/>
      <c r="AK138" s="19" t="n"/>
      <c r="AL138" s="19" t="inlineStr">
        <is>
          <t>26.10.2026 09:00</t>
        </is>
      </c>
      <c r="AM138" s="18" t="n"/>
      <c r="AN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19" t="inlineStr">
        <is>
          <t>ok</t>
        </is>
      </c>
      <c r="V139" s="22">
        <f>O139*S139</f>
        <v/>
      </c>
      <c r="W139" s="16" t="inlineStr">
        <is>
          <t>nur Abholung</t>
        </is>
      </c>
      <c r="X139" s="16" t="inlineStr">
        <is>
          <t>F-103</t>
        </is>
      </c>
      <c r="Y139" s="19" t="inlineStr">
        <is>
          <t>ja</t>
        </is>
      </c>
      <c r="Z139" s="19" t="inlineStr">
        <is>
          <t>verfügbar</t>
        </is>
      </c>
      <c r="AA139" s="19" t="n"/>
      <c r="AB139" s="19" t="inlineStr">
        <is>
          <t>Außenbereich</t>
        </is>
      </c>
      <c r="AC139" s="19" t="n"/>
      <c r="AD139" s="19" t="n"/>
      <c r="AE139" s="21" t="n"/>
      <c r="AF139" s="22">
        <f>IF(N139="","",N139*AE139)</f>
        <v/>
      </c>
      <c r="AG139" s="19" t="n"/>
      <c r="AH139" s="19" t="n"/>
      <c r="AI139" s="19" t="n"/>
      <c r="AJ139" s="19" t="n"/>
      <c r="AK139" s="19" t="n"/>
      <c r="AL139" s="19" t="n"/>
      <c r="AM139" s="18" t="n"/>
      <c r="AN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19" t="inlineStr">
        <is>
          <t>ok</t>
        </is>
      </c>
      <c r="V140" s="22">
        <f>O140*S140</f>
        <v/>
      </c>
      <c r="W140" s="16" t="inlineStr">
        <is>
          <t>nur Abholung</t>
        </is>
      </c>
      <c r="X140" s="16" t="inlineStr">
        <is>
          <t>F-098</t>
        </is>
      </c>
      <c r="Y140" s="19" t="inlineStr">
        <is>
          <t>ja</t>
        </is>
      </c>
      <c r="Z140" s="19" t="inlineStr">
        <is>
          <t>verfügbar</t>
        </is>
      </c>
      <c r="AA140" s="19" t="n"/>
      <c r="AB140" s="19" t="inlineStr">
        <is>
          <t>Außenbereich</t>
        </is>
      </c>
      <c r="AC140" s="19" t="n"/>
      <c r="AD140" s="19" t="n"/>
      <c r="AE140" s="21" t="n"/>
      <c r="AF140" s="22">
        <f>IF(N140="","",N140*AE140)</f>
        <v/>
      </c>
      <c r="AG140" s="19" t="n"/>
      <c r="AH140" s="19" t="n"/>
      <c r="AI140" s="19" t="n"/>
      <c r="AJ140" s="19" t="n"/>
      <c r="AK140" s="19" t="n"/>
      <c r="AL140" s="19" t="n"/>
      <c r="AM140" s="18" t="n"/>
      <c r="AN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19" t="inlineStr">
        <is>
          <t>ok</t>
        </is>
      </c>
      <c r="V141" s="22">
        <f>O141*S141</f>
        <v/>
      </c>
      <c r="W141" s="16" t="inlineStr">
        <is>
          <t>nur Abholung</t>
        </is>
      </c>
      <c r="X141" s="16" t="inlineStr">
        <is>
          <t>F-099</t>
        </is>
      </c>
      <c r="Y141" s="19" t="inlineStr">
        <is>
          <t>ja</t>
        </is>
      </c>
      <c r="Z141" s="19" t="inlineStr">
        <is>
          <t>verfügbar</t>
        </is>
      </c>
      <c r="AA141" s="19" t="n"/>
      <c r="AB141" s="19" t="inlineStr">
        <is>
          <t>Außenbereich</t>
        </is>
      </c>
      <c r="AC141" s="19" t="n"/>
      <c r="AD141" s="19" t="n"/>
      <c r="AE141" s="21" t="n"/>
      <c r="AF141" s="22">
        <f>IF(N141="","",N141*AE141)</f>
        <v/>
      </c>
      <c r="AG141" s="19" t="n"/>
      <c r="AH141" s="19" t="n"/>
      <c r="AI141" s="19" t="n"/>
      <c r="AJ141" s="19" t="n"/>
      <c r="AK141" s="19" t="n"/>
      <c r="AL141" s="19" t="n"/>
      <c r="AM141" s="18" t="n"/>
      <c r="AN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19" t="inlineStr">
        <is>
          <t>ok</t>
        </is>
      </c>
      <c r="V142" s="22">
        <f>O142*S142</f>
        <v/>
      </c>
      <c r="W142" s="16" t="inlineStr">
        <is>
          <t>nur Abholung</t>
        </is>
      </c>
      <c r="X142" s="16" t="inlineStr">
        <is>
          <t>F-101</t>
        </is>
      </c>
      <c r="Y142" s="19" t="inlineStr">
        <is>
          <t>ja</t>
        </is>
      </c>
      <c r="Z142" s="19" t="inlineStr">
        <is>
          <t>verfügbar</t>
        </is>
      </c>
      <c r="AA142" s="19" t="n"/>
      <c r="AB142" s="19" t="inlineStr">
        <is>
          <t>Außenbereich</t>
        </is>
      </c>
      <c r="AC142" s="19" t="n"/>
      <c r="AD142" s="19" t="n"/>
      <c r="AE142" s="21" t="n"/>
      <c r="AF142" s="22">
        <f>IF(N142="","",N142*AE142)</f>
        <v/>
      </c>
      <c r="AG142" s="19" t="n"/>
      <c r="AH142" s="19" t="n"/>
      <c r="AI142" s="19" t="n"/>
      <c r="AJ142" s="19" t="n"/>
      <c r="AK142" s="19" t="n"/>
      <c r="AL142" s="19" t="n"/>
      <c r="AM142" s="18" t="n"/>
      <c r="AN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19" t="n"/>
      <c r="V143" s="22">
        <f>O143*S143</f>
        <v/>
      </c>
      <c r="W143" s="16" t="inlineStr">
        <is>
          <t>nur Abholung</t>
        </is>
      </c>
      <c r="X143" s="16" t="inlineStr">
        <is>
          <t>F-105</t>
        </is>
      </c>
      <c r="Y143" s="19" t="inlineStr">
        <is>
          <t>ja</t>
        </is>
      </c>
      <c r="Z143" s="19" t="inlineStr">
        <is>
          <t>verfügbar</t>
        </is>
      </c>
      <c r="AA143" s="19" t="n"/>
      <c r="AB143" s="19" t="inlineStr">
        <is>
          <t>Außenbereich</t>
        </is>
      </c>
      <c r="AC143" s="19" t="n"/>
      <c r="AD143" s="19" t="n"/>
      <c r="AE143" s="21" t="n"/>
      <c r="AF143" s="22">
        <f>IF(N143="","",N143*AE143)</f>
        <v/>
      </c>
      <c r="AG143" s="19" t="n"/>
      <c r="AH143" s="19" t="n"/>
      <c r="AI143" s="19" t="n"/>
      <c r="AJ143" s="19" t="n"/>
      <c r="AK143" s="19" t="n"/>
      <c r="AL143" s="19" t="n"/>
      <c r="AM143" s="18" t="n"/>
      <c r="AN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19" t="n"/>
      <c r="V144" s="22">
        <f>O144*S144</f>
        <v/>
      </c>
      <c r="W144" s="16" t="inlineStr">
        <is>
          <t>nur Abholung</t>
        </is>
      </c>
      <c r="X144" s="16" t="inlineStr">
        <is>
          <t>F-106</t>
        </is>
      </c>
      <c r="Y144" s="19" t="inlineStr">
        <is>
          <t>ja</t>
        </is>
      </c>
      <c r="Z144" s="19" t="inlineStr">
        <is>
          <t>verfügbar</t>
        </is>
      </c>
      <c r="AA144" s="19" t="n"/>
      <c r="AB144" s="19" t="inlineStr">
        <is>
          <t>Außenbereich</t>
        </is>
      </c>
      <c r="AC144" s="19" t="n"/>
      <c r="AD144" s="19" t="n"/>
      <c r="AE144" s="21" t="n"/>
      <c r="AF144" s="22">
        <f>IF(N144="","",N144*AE144)</f>
        <v/>
      </c>
      <c r="AG144" s="19" t="n"/>
      <c r="AH144" s="19" t="n"/>
      <c r="AI144" s="19" t="n"/>
      <c r="AJ144" s="19" t="n"/>
      <c r="AK144" s="19" t="n"/>
      <c r="AL144" s="19" t="n"/>
      <c r="AM144" s="18" t="n"/>
      <c r="AN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19" t="inlineStr">
        <is>
          <t>ok</t>
        </is>
      </c>
      <c r="V145" s="22">
        <f>O145*S145</f>
        <v/>
      </c>
      <c r="W145" s="16" t="inlineStr">
        <is>
          <t>nur Abholung</t>
        </is>
      </c>
      <c r="X145" s="16" t="inlineStr">
        <is>
          <t>F-107</t>
        </is>
      </c>
      <c r="Y145" s="19" t="inlineStr">
        <is>
          <t>ja</t>
        </is>
      </c>
      <c r="Z145" s="19" t="inlineStr">
        <is>
          <t>verfügbar</t>
        </is>
      </c>
      <c r="AA145" s="19" t="n"/>
      <c r="AB145" s="19" t="inlineStr">
        <is>
          <t>Außenbereich</t>
        </is>
      </c>
      <c r="AC145" s="19" t="n"/>
      <c r="AD145" s="19" t="n"/>
      <c r="AE145" s="21" t="n"/>
      <c r="AF145" s="22">
        <f>IF(N145="","",N145*AE145)</f>
        <v/>
      </c>
      <c r="AG145" s="19" t="n"/>
      <c r="AH145" s="19" t="n"/>
      <c r="AI145" s="19" t="n"/>
      <c r="AJ145" s="19" t="n"/>
      <c r="AK145" s="19" t="n"/>
      <c r="AL145" s="19" t="n"/>
      <c r="AM145" s="18" t="n"/>
      <c r="AN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19" t="inlineStr">
        <is>
          <t>ok</t>
        </is>
      </c>
      <c r="V146" s="22">
        <f>O146*S146</f>
        <v/>
      </c>
      <c r="W146" s="16" t="inlineStr">
        <is>
          <t>nur Abholung</t>
        </is>
      </c>
      <c r="X146" s="16" t="inlineStr">
        <is>
          <t>F-114</t>
        </is>
      </c>
      <c r="Y146" s="19" t="inlineStr">
        <is>
          <t>ja</t>
        </is>
      </c>
      <c r="Z146" s="19" t="inlineStr">
        <is>
          <t>verfügbar</t>
        </is>
      </c>
      <c r="AA146" s="19" t="n"/>
      <c r="AB146" s="19" t="n"/>
      <c r="AC146" s="19" t="n"/>
      <c r="AD146" s="19" t="n"/>
      <c r="AE146" s="21" t="n"/>
      <c r="AF146" s="22">
        <f>IF(N146="","",N146*AE146)</f>
        <v/>
      </c>
      <c r="AG146" s="19" t="n"/>
      <c r="AH146" s="19" t="n"/>
      <c r="AI146" s="19" t="n"/>
      <c r="AJ146" s="19" t="n"/>
      <c r="AK146" s="19" t="n"/>
      <c r="AL146" s="19" t="n"/>
      <c r="AM146" s="18" t="n"/>
      <c r="AN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19" t="inlineStr">
        <is>
          <t>ok</t>
        </is>
      </c>
      <c r="V147" s="22">
        <f>O147*S147</f>
        <v/>
      </c>
      <c r="W147" s="16" t="inlineStr">
        <is>
          <t>nur Abholung</t>
        </is>
      </c>
      <c r="X147" s="16" t="inlineStr">
        <is>
          <t>F-115</t>
        </is>
      </c>
      <c r="Y147" s="19" t="inlineStr">
        <is>
          <t>ja</t>
        </is>
      </c>
      <c r="Z147" s="19" t="inlineStr">
        <is>
          <t>verfügbar</t>
        </is>
      </c>
      <c r="AA147" s="19" t="n"/>
      <c r="AB147" s="19" t="inlineStr">
        <is>
          <t>Garderobe</t>
        </is>
      </c>
      <c r="AC147" s="19" t="n"/>
      <c r="AD147" s="19" t="n"/>
      <c r="AE147" s="21" t="n"/>
      <c r="AF147" s="22">
        <f>IF(N147="","",N147*AE147)</f>
        <v/>
      </c>
      <c r="AG147" s="19" t="n"/>
      <c r="AH147" s="19" t="n"/>
      <c r="AI147" s="19" t="n"/>
      <c r="AJ147" s="19" t="n"/>
      <c r="AK147" s="19" t="n"/>
      <c r="AL147" s="19" t="n"/>
      <c r="AM147" s="18" t="n"/>
      <c r="AN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v>1</v>
      </c>
      <c r="O148" s="20">
        <f>F148-IF(N148="",0,N148)</f>
        <v/>
      </c>
      <c r="P148" s="19" t="inlineStr">
        <is>
          <t>ja</t>
        </is>
      </c>
      <c r="Q148" s="19" t="n"/>
      <c r="R148" s="21" t="n"/>
      <c r="S148" s="21" t="n">
        <v>50</v>
      </c>
      <c r="T148" s="19" t="inlineStr">
        <is>
          <t>Fix</t>
        </is>
      </c>
      <c r="U148" s="19" t="inlineStr">
        <is>
          <t>ok</t>
        </is>
      </c>
      <c r="V148" s="22">
        <f>O148*S148</f>
        <v/>
      </c>
      <c r="W148" s="16" t="inlineStr">
        <is>
          <t>nur Abholung</t>
        </is>
      </c>
      <c r="X148" s="16" t="inlineStr">
        <is>
          <t>F-118</t>
        </is>
      </c>
      <c r="Y148" s="19" t="inlineStr">
        <is>
          <t>ja</t>
        </is>
      </c>
      <c r="Z148" s="19" t="inlineStr">
        <is>
          <t>teilverkauft</t>
        </is>
      </c>
      <c r="AA148" s="19" t="n"/>
      <c r="AB148" s="19" t="inlineStr">
        <is>
          <t>Garderobe</t>
        </is>
      </c>
      <c r="AC148" s="19" t="inlineStr">
        <is>
          <t>Webkatalog</t>
        </is>
      </c>
      <c r="AD148" s="19" t="n"/>
      <c r="AE148" s="21" t="n">
        <v>50</v>
      </c>
      <c r="AF148" s="22">
        <f>IF(N148="","",N148*AE148)</f>
        <v/>
      </c>
      <c r="AG148" s="19" t="inlineStr">
        <is>
          <t>16.10.2026</t>
        </is>
      </c>
      <c r="AH148" s="19" t="inlineStr">
        <is>
          <t>Hauser Daniela</t>
        </is>
      </c>
      <c r="AI148" s="19" t="inlineStr">
        <is>
          <t>4000136</t>
        </is>
      </c>
      <c r="AJ148" s="19" t="inlineStr">
        <is>
          <t>bezahlt</t>
        </is>
      </c>
      <c r="AK148" s="19" t="n"/>
      <c r="AL148" s="19" t="inlineStr">
        <is>
          <t>abgeholt 19.10.2026</t>
        </is>
      </c>
      <c r="AM148" s="18" t="n"/>
      <c r="AN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19" t="n"/>
      <c r="V149" s="22">
        <f>O149*S149</f>
        <v/>
      </c>
      <c r="W149" s="16" t="inlineStr">
        <is>
          <t>nur Abholung</t>
        </is>
      </c>
      <c r="X149" s="16" t="inlineStr">
        <is>
          <t>F-119</t>
        </is>
      </c>
      <c r="Y149" s="19" t="inlineStr">
        <is>
          <t>ja</t>
        </is>
      </c>
      <c r="Z149" s="19" t="inlineStr">
        <is>
          <t>verfügbar</t>
        </is>
      </c>
      <c r="AA149" s="19" t="inlineStr">
        <is>
          <t>LG</t>
        </is>
      </c>
      <c r="AB149" s="19" t="n"/>
      <c r="AC149" s="19" t="n"/>
      <c r="AD149" s="19" t="n"/>
      <c r="AE149" s="21" t="n"/>
      <c r="AF149" s="22">
        <f>IF(N149="","",N149*AE149)</f>
        <v/>
      </c>
      <c r="AG149" s="19" t="n"/>
      <c r="AH149" s="19" t="n"/>
      <c r="AI149" s="19" t="n"/>
      <c r="AJ149" s="19" t="n"/>
      <c r="AK149" s="19" t="n"/>
      <c r="AL149" s="19" t="n"/>
      <c r="AM149" s="18" t="n"/>
      <c r="AN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19" t="n"/>
      <c r="V150" s="22">
        <f>O150*S150</f>
        <v/>
      </c>
      <c r="W150" s="16" t="inlineStr">
        <is>
          <t>nur Abholung</t>
        </is>
      </c>
      <c r="X150" s="16" t="inlineStr">
        <is>
          <t>F-120</t>
        </is>
      </c>
      <c r="Y150" s="19" t="inlineStr">
        <is>
          <t>ja</t>
        </is>
      </c>
      <c r="Z150" s="19" t="inlineStr">
        <is>
          <t>verfügbar</t>
        </is>
      </c>
      <c r="AA150" s="19" t="inlineStr">
        <is>
          <t>Miele</t>
        </is>
      </c>
      <c r="AB150" s="19" t="n"/>
      <c r="AC150" s="19" t="n"/>
      <c r="AD150" s="19" t="n"/>
      <c r="AE150" s="21" t="n"/>
      <c r="AF150" s="22">
        <f>IF(N150="","",N150*AE150)</f>
        <v/>
      </c>
      <c r="AG150" s="19" t="n"/>
      <c r="AH150" s="19" t="n"/>
      <c r="AI150" s="19" t="n"/>
      <c r="AJ150" s="19" t="n"/>
      <c r="AK150" s="19" t="n"/>
      <c r="AL150" s="19" t="n"/>
      <c r="AM150" s="18" t="n"/>
      <c r="AN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19" t="inlineStr">
        <is>
          <t>ok</t>
        </is>
      </c>
      <c r="V151" s="22">
        <f>O151*S151</f>
        <v/>
      </c>
      <c r="W151" s="16" t="inlineStr">
        <is>
          <t>nur Abholung</t>
        </is>
      </c>
      <c r="X151" s="16" t="inlineStr">
        <is>
          <t>F-123</t>
        </is>
      </c>
      <c r="Y151" s="19" t="inlineStr">
        <is>
          <t>ja</t>
        </is>
      </c>
      <c r="Z151" s="19" t="inlineStr">
        <is>
          <t>verfügbar</t>
        </is>
      </c>
      <c r="AA151" s="19" t="inlineStr">
        <is>
          <t>Candy</t>
        </is>
      </c>
      <c r="AB151" s="19" t="n"/>
      <c r="AC151" s="19" t="n"/>
      <c r="AD151" s="19" t="n"/>
      <c r="AE151" s="21" t="n"/>
      <c r="AF151" s="22">
        <f>IF(N151="","",N151*AE151)</f>
        <v/>
      </c>
      <c r="AG151" s="19" t="n"/>
      <c r="AH151" s="19" t="n"/>
      <c r="AI151" s="19" t="n"/>
      <c r="AJ151" s="19" t="n"/>
      <c r="AK151" s="19" t="n"/>
      <c r="AL151" s="19" t="n"/>
      <c r="AM151" s="18" t="n"/>
      <c r="AN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19" t="inlineStr">
        <is>
          <t>ok</t>
        </is>
      </c>
      <c r="V152" s="22">
        <f>O152*S152</f>
        <v/>
      </c>
      <c r="W152" s="16" t="inlineStr">
        <is>
          <t>nur Abholung</t>
        </is>
      </c>
      <c r="X152" s="16" t="inlineStr">
        <is>
          <t>F-125</t>
        </is>
      </c>
      <c r="Y152" s="19" t="inlineStr">
        <is>
          <t>ja</t>
        </is>
      </c>
      <c r="Z152" s="19" t="inlineStr">
        <is>
          <t>verfügbar</t>
        </is>
      </c>
      <c r="AA152" s="19" t="n"/>
      <c r="AB152" s="19" t="inlineStr">
        <is>
          <t>Garderobe</t>
        </is>
      </c>
      <c r="AC152" s="19" t="n"/>
      <c r="AD152" s="19" t="n"/>
      <c r="AE152" s="21" t="n"/>
      <c r="AF152" s="22">
        <f>IF(N152="","",N152*AE152)</f>
        <v/>
      </c>
      <c r="AG152" s="19" t="n"/>
      <c r="AH152" s="19" t="n"/>
      <c r="AI152" s="19" t="n"/>
      <c r="AJ152" s="19" t="n"/>
      <c r="AK152" s="19" t="n"/>
      <c r="AL152" s="19" t="n"/>
      <c r="AM152" s="18" t="n"/>
      <c r="AN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19" t="inlineStr">
        <is>
          <t>ok</t>
        </is>
      </c>
      <c r="V153" s="22">
        <f>O153*S153</f>
        <v/>
      </c>
      <c r="W153" s="16" t="inlineStr">
        <is>
          <t>nur Abholung</t>
        </is>
      </c>
      <c r="X153" s="16" t="inlineStr">
        <is>
          <t>F-127</t>
        </is>
      </c>
      <c r="Y153" s="19" t="inlineStr">
        <is>
          <t>ja</t>
        </is>
      </c>
      <c r="Z153" s="19" t="inlineStr">
        <is>
          <t>verfügbar</t>
        </is>
      </c>
      <c r="AA153" s="19" t="n"/>
      <c r="AB153" s="19" t="n"/>
      <c r="AC153" s="19" t="n"/>
      <c r="AD153" s="19" t="n"/>
      <c r="AE153" s="21" t="n"/>
      <c r="AF153" s="22">
        <f>IF(N153="","",N153*AE153)</f>
        <v/>
      </c>
      <c r="AG153" s="19" t="n"/>
      <c r="AH153" s="19" t="n"/>
      <c r="AI153" s="19" t="n"/>
      <c r="AJ153" s="19" t="n"/>
      <c r="AK153" s="19" t="n"/>
      <c r="AL153" s="19" t="n"/>
      <c r="AM153" s="18" t="inlineStr">
        <is>
          <t>für Kinder</t>
        </is>
      </c>
      <c r="AN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entfällt</t>
        </is>
      </c>
      <c r="Q154" s="19" t="n"/>
      <c r="R154" s="21" t="n"/>
      <c r="S154" s="21" t="n">
        <v>140</v>
      </c>
      <c r="T154" s="19" t="inlineStr">
        <is>
          <t>Fix</t>
        </is>
      </c>
      <c r="U154" s="19" t="inlineStr">
        <is>
          <t>ok</t>
        </is>
      </c>
      <c r="V154" s="22">
        <f>O154*S154</f>
        <v/>
      </c>
      <c r="W154" s="16" t="inlineStr">
        <is>
          <t>nur Abholung</t>
        </is>
      </c>
      <c r="X154" s="16" t="inlineStr">
        <is>
          <t>F-135</t>
        </is>
      </c>
      <c r="Y154" s="19" t="inlineStr">
        <is>
          <t>ja</t>
        </is>
      </c>
      <c r="Z154" s="19" t="inlineStr">
        <is>
          <t>verfügbar</t>
        </is>
      </c>
      <c r="AA154" s="19" t="inlineStr">
        <is>
          <t>Mr Maria</t>
        </is>
      </c>
      <c r="AB154" s="19" t="inlineStr">
        <is>
          <t>Designklassiker</t>
        </is>
      </c>
      <c r="AC154" s="19" t="n"/>
      <c r="AD154" s="19" t="n"/>
      <c r="AE154" s="21" t="n"/>
      <c r="AF154" s="22">
        <f>IF(N154="","",N154*AE154)</f>
        <v/>
      </c>
      <c r="AG154" s="19" t="n"/>
      <c r="AH154" s="19" t="n"/>
      <c r="AI154" s="19" t="n"/>
      <c r="AJ154" s="19" t="n"/>
      <c r="AK154" s="19" t="n"/>
      <c r="AL154" s="19" t="n"/>
      <c r="AM154" s="18" t="n"/>
      <c r="AN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v>2</v>
      </c>
      <c r="O155" s="20">
        <f>F155-IF(N155="",0,N155)</f>
        <v/>
      </c>
      <c r="P155" s="19" t="inlineStr">
        <is>
          <t>ja</t>
        </is>
      </c>
      <c r="Q155" s="19" t="n"/>
      <c r="R155" s="21" t="n"/>
      <c r="S155" s="21" t="n">
        <v>60</v>
      </c>
      <c r="T155" s="19" t="inlineStr">
        <is>
          <t>Fix</t>
        </is>
      </c>
      <c r="U155" s="19" t="inlineStr">
        <is>
          <t>ok</t>
        </is>
      </c>
      <c r="V155" s="22">
        <f>O155*S155</f>
        <v/>
      </c>
      <c r="W155" s="16" t="inlineStr">
        <is>
          <t>nur Abholung</t>
        </is>
      </c>
      <c r="X155" s="16" t="inlineStr">
        <is>
          <t>F-136</t>
        </is>
      </c>
      <c r="Y155" s="19" t="inlineStr">
        <is>
          <t>ja</t>
        </is>
      </c>
      <c r="Z155" s="19" t="inlineStr">
        <is>
          <t>teilverkauft</t>
        </is>
      </c>
      <c r="AA155" s="19" t="inlineStr">
        <is>
          <t>Mr Maria</t>
        </is>
      </c>
      <c r="AB155" s="19" t="inlineStr">
        <is>
          <t>Designklassiker</t>
        </is>
      </c>
      <c r="AC155" s="19" t="inlineStr">
        <is>
          <t>Webkatalog</t>
        </is>
      </c>
      <c r="AD155" s="19" t="n"/>
      <c r="AE155" s="21" t="n">
        <v>60</v>
      </c>
      <c r="AF155" s="22">
        <f>IF(N155="","",N155*AE155)</f>
        <v/>
      </c>
      <c r="AG155" s="19" t="inlineStr">
        <is>
          <t>19.10.2026</t>
        </is>
      </c>
      <c r="AH155" s="19" t="inlineStr">
        <is>
          <t>Linda Rebholz, Christian Migowski</t>
        </is>
      </c>
      <c r="AI155" s="19" t="inlineStr">
        <is>
          <t>4000132, 4000135</t>
        </is>
      </c>
      <c r="AJ155" s="19" t="inlineStr">
        <is>
          <t>bezahlt</t>
        </is>
      </c>
      <c r="AK155" s="19" t="n"/>
      <c r="AL155" s="19" t="inlineStr">
        <is>
          <t>21.10.2026 07:30</t>
        </is>
      </c>
      <c r="AM155" s="18" t="n"/>
      <c r="AN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19" t="inlineStr">
        <is>
          <t>ok</t>
        </is>
      </c>
      <c r="V156" s="22">
        <f>O156*S156</f>
        <v/>
      </c>
      <c r="W156" s="16" t="inlineStr">
        <is>
          <t>nur Abholung</t>
        </is>
      </c>
      <c r="X156" s="16" t="inlineStr">
        <is>
          <t>F-138</t>
        </is>
      </c>
      <c r="Y156" s="19" t="inlineStr">
        <is>
          <t>ja</t>
        </is>
      </c>
      <c r="Z156" s="19" t="inlineStr">
        <is>
          <t>verfügbar</t>
        </is>
      </c>
      <c r="AA156" s="19" t="inlineStr">
        <is>
          <t>IKEA</t>
        </is>
      </c>
      <c r="AB156" s="19" t="n"/>
      <c r="AC156" s="19" t="n"/>
      <c r="AD156" s="19" t="n"/>
      <c r="AE156" s="21" t="n"/>
      <c r="AF156" s="22">
        <f>IF(N156="","",N156*AE156)</f>
        <v/>
      </c>
      <c r="AG156" s="19" t="n"/>
      <c r="AH156" s="19" t="n"/>
      <c r="AI156" s="19" t="n"/>
      <c r="AJ156" s="19" t="n"/>
      <c r="AK156" s="19" t="n"/>
      <c r="AL156" s="19" t="n"/>
      <c r="AM156" s="18" t="inlineStr">
        <is>
          <t>15 der Stühle: stark gebraucht, die übrigen gebraucht.</t>
        </is>
      </c>
      <c r="AN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19" t="inlineStr">
        <is>
          <t>ok</t>
        </is>
      </c>
      <c r="V157" s="22">
        <f>O157*S157</f>
        <v/>
      </c>
      <c r="W157" s="16" t="inlineStr">
        <is>
          <t>nur Abholung</t>
        </is>
      </c>
      <c r="X157" s="16" t="inlineStr">
        <is>
          <t>F-141</t>
        </is>
      </c>
      <c r="Y157" s="19" t="inlineStr">
        <is>
          <t>ja</t>
        </is>
      </c>
      <c r="Z157" s="19" t="inlineStr">
        <is>
          <t>verfügbar</t>
        </is>
      </c>
      <c r="AA157" s="19" t="n"/>
      <c r="AB157" s="19" t="n"/>
      <c r="AC157" s="19" t="n"/>
      <c r="AD157" s="19" t="n"/>
      <c r="AE157" s="21" t="n"/>
      <c r="AF157" s="22">
        <f>IF(N157="","",N157*AE157)</f>
        <v/>
      </c>
      <c r="AG157" s="19" t="n"/>
      <c r="AH157" s="19" t="n"/>
      <c r="AI157" s="19" t="n"/>
      <c r="AJ157" s="19" t="n"/>
      <c r="AK157" s="19" t="n"/>
      <c r="AL157" s="19" t="n"/>
      <c r="AM157" s="18" t="n"/>
      <c r="AN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19" t="inlineStr">
        <is>
          <t>ok</t>
        </is>
      </c>
      <c r="V158" s="22">
        <f>O158*S158</f>
        <v/>
      </c>
      <c r="W158" s="16" t="inlineStr">
        <is>
          <t>nur Abholung</t>
        </is>
      </c>
      <c r="X158" s="16" t="inlineStr">
        <is>
          <t>F-142</t>
        </is>
      </c>
      <c r="Y158" s="19" t="inlineStr">
        <is>
          <t>ja</t>
        </is>
      </c>
      <c r="Z158" s="19" t="inlineStr">
        <is>
          <t>verfügbar</t>
        </is>
      </c>
      <c r="AA158" s="19" t="inlineStr">
        <is>
          <t>VS</t>
        </is>
      </c>
      <c r="AB158" s="19" t="n"/>
      <c r="AC158" s="19" t="n"/>
      <c r="AD158" s="19" t="n"/>
      <c r="AE158" s="21" t="n"/>
      <c r="AF158" s="22">
        <f>IF(N158="","",N158*AE158)</f>
        <v/>
      </c>
      <c r="AG158" s="19" t="n"/>
      <c r="AH158" s="19" t="n"/>
      <c r="AI158" s="19" t="n"/>
      <c r="AJ158" s="19" t="n"/>
      <c r="AK158" s="19" t="n"/>
      <c r="AL158" s="19" t="n"/>
      <c r="AM158" s="18" t="n"/>
      <c r="AN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19" t="inlineStr">
        <is>
          <t>ok</t>
        </is>
      </c>
      <c r="V159" s="22">
        <f>O159*S159</f>
        <v/>
      </c>
      <c r="W159" s="16" t="inlineStr">
        <is>
          <t>nur Abholung</t>
        </is>
      </c>
      <c r="X159" s="16" t="inlineStr">
        <is>
          <t>F-144</t>
        </is>
      </c>
      <c r="Y159" s="19" t="inlineStr">
        <is>
          <t>ja</t>
        </is>
      </c>
      <c r="Z159" s="19" t="inlineStr">
        <is>
          <t>reserviert</t>
        </is>
      </c>
      <c r="AA159" s="19" t="n"/>
      <c r="AB159" s="19" t="n"/>
      <c r="AC159" s="19" t="inlineStr">
        <is>
          <t>Webkatalog</t>
        </is>
      </c>
      <c r="AD159" s="19" t="inlineStr">
        <is>
          <t>Albina Dechter-Köhler</t>
        </is>
      </c>
      <c r="AE159" s="21" t="n"/>
      <c r="AF159" s="22">
        <f>IF(N159="","",N159*AE159)</f>
        <v/>
      </c>
      <c r="AG159" s="19" t="n"/>
      <c r="AH159" s="19" t="n"/>
      <c r="AI159" s="19" t="inlineStr">
        <is>
          <t>4000134</t>
        </is>
      </c>
      <c r="AJ159" s="19" t="n"/>
      <c r="AK159" s="19" t="n"/>
      <c r="AL159" s="19" t="inlineStr">
        <is>
          <t>03.11.2026 14:30</t>
        </is>
      </c>
      <c r="AM159" s="18" t="n"/>
      <c r="AN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v>1</v>
      </c>
      <c r="O160" s="20">
        <f>F160-IF(N160="",0,N160)</f>
        <v/>
      </c>
      <c r="P160" s="19" t="inlineStr">
        <is>
          <t>ja</t>
        </is>
      </c>
      <c r="Q160" s="19" t="n"/>
      <c r="R160" s="21" t="n"/>
      <c r="S160" s="21" t="n">
        <v>25</v>
      </c>
      <c r="T160" s="19" t="inlineStr">
        <is>
          <t>Fix</t>
        </is>
      </c>
      <c r="U160" s="19" t="inlineStr">
        <is>
          <t>ok</t>
        </is>
      </c>
      <c r="V160" s="22">
        <f>O160*S160</f>
        <v/>
      </c>
      <c r="W160" s="16" t="inlineStr">
        <is>
          <t>nur Abholung</t>
        </is>
      </c>
      <c r="X160" s="16" t="inlineStr">
        <is>
          <t>F-147</t>
        </is>
      </c>
      <c r="Y160" s="19" t="inlineStr">
        <is>
          <t>ja</t>
        </is>
      </c>
      <c r="Z160" s="19" t="inlineStr">
        <is>
          <t>teilverkauft</t>
        </is>
      </c>
      <c r="AA160" s="19" t="n"/>
      <c r="AB160" s="19" t="n"/>
      <c r="AC160" s="19" t="inlineStr">
        <is>
          <t>Webkatalog</t>
        </is>
      </c>
      <c r="AD160" s="19" t="n"/>
      <c r="AE160" s="21" t="n">
        <v>25</v>
      </c>
      <c r="AF160" s="22">
        <f>IF(N160="","",N160*AE160)</f>
        <v/>
      </c>
      <c r="AG160" s="19" t="inlineStr">
        <is>
          <t>13.10.2026</t>
        </is>
      </c>
      <c r="AH160" s="19" t="inlineStr">
        <is>
          <t>Aljona Dura</t>
        </is>
      </c>
      <c r="AI160" s="19" t="inlineStr">
        <is>
          <t>4000118</t>
        </is>
      </c>
      <c r="AJ160" s="19" t="inlineStr">
        <is>
          <t>bezahlt</t>
        </is>
      </c>
      <c r="AK160" s="19" t="n"/>
      <c r="AL160" s="19" t="inlineStr">
        <is>
          <t>01.12.2026 09:00, abgeholt 13.10.2026</t>
        </is>
      </c>
      <c r="AM160" s="18" t="n"/>
      <c r="AN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v>1</v>
      </c>
      <c r="O161" s="20">
        <f>F161-IF(N161="",0,N161)</f>
        <v/>
      </c>
      <c r="P161" s="19" t="inlineStr">
        <is>
          <t>ja</t>
        </is>
      </c>
      <c r="Q161" s="19" t="n"/>
      <c r="R161" s="21" t="n"/>
      <c r="S161" s="21" t="n">
        <v>50</v>
      </c>
      <c r="T161" s="19" t="inlineStr">
        <is>
          <t>Fix</t>
        </is>
      </c>
      <c r="U161" s="19" t="inlineStr">
        <is>
          <t>ok</t>
        </is>
      </c>
      <c r="V161" s="22">
        <f>O161*S161</f>
        <v/>
      </c>
      <c r="W161" s="16" t="inlineStr">
        <is>
          <t>nur Abholung</t>
        </is>
      </c>
      <c r="X161" s="16" t="inlineStr">
        <is>
          <t>F-148</t>
        </is>
      </c>
      <c r="Y161" s="19" t="inlineStr">
        <is>
          <t>ja</t>
        </is>
      </c>
      <c r="Z161" s="19" t="inlineStr">
        <is>
          <t>verkauft</t>
        </is>
      </c>
      <c r="AA161" s="19" t="n"/>
      <c r="AB161" s="19" t="n"/>
      <c r="AC161" s="19" t="inlineStr">
        <is>
          <t>Webkatalog</t>
        </is>
      </c>
      <c r="AD161" s="19" t="n"/>
      <c r="AE161" s="21" t="n">
        <v>50</v>
      </c>
      <c r="AF161" s="22">
        <f>IF(N161="","",N161*AE161)</f>
        <v/>
      </c>
      <c r="AG161" s="19" t="inlineStr">
        <is>
          <t>13.10.2026</t>
        </is>
      </c>
      <c r="AH161" s="19" t="inlineStr">
        <is>
          <t>Aljona Dura</t>
        </is>
      </c>
      <c r="AI161" s="19" t="inlineStr">
        <is>
          <t>4000118</t>
        </is>
      </c>
      <c r="AJ161" s="19" t="inlineStr">
        <is>
          <t>bezahlt</t>
        </is>
      </c>
      <c r="AK161" s="19" t="n"/>
      <c r="AL161" s="19" t="inlineStr">
        <is>
          <t>abgeholt 13.10.2026</t>
        </is>
      </c>
      <c r="AM161" s="18" t="n"/>
      <c r="AN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19" t="inlineStr">
        <is>
          <t>ok</t>
        </is>
      </c>
      <c r="V162" s="22">
        <f>O162*S162</f>
        <v/>
      </c>
      <c r="W162" s="16" t="inlineStr">
        <is>
          <t>nur Abholung</t>
        </is>
      </c>
      <c r="X162" s="16" t="inlineStr">
        <is>
          <t>F-149</t>
        </is>
      </c>
      <c r="Y162" s="19" t="inlineStr">
        <is>
          <t>ja</t>
        </is>
      </c>
      <c r="Z162" s="19" t="inlineStr">
        <is>
          <t>verfügbar</t>
        </is>
      </c>
      <c r="AA162" s="19" t="n"/>
      <c r="AB162" s="19" t="n"/>
      <c r="AC162" s="19" t="n"/>
      <c r="AD162" s="19" t="n"/>
      <c r="AE162" s="21" t="n"/>
      <c r="AF162" s="22">
        <f>IF(N162="","",N162*AE162)</f>
        <v/>
      </c>
      <c r="AG162" s="19" t="n"/>
      <c r="AH162" s="19" t="n"/>
      <c r="AI162" s="19" t="n"/>
      <c r="AJ162" s="19" t="n"/>
      <c r="AK162" s="19" t="n"/>
      <c r="AL162" s="19" t="n"/>
      <c r="AM162" s="18" t="inlineStr">
        <is>
          <t>4 gleiche Tische, sie stehen in verschiedenen Räumen.</t>
        </is>
      </c>
      <c r="AN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19" t="inlineStr">
        <is>
          <t>ok</t>
        </is>
      </c>
      <c r="V163" s="22">
        <f>O163*S163</f>
        <v/>
      </c>
      <c r="W163" s="16" t="inlineStr">
        <is>
          <t>nur Abholung</t>
        </is>
      </c>
      <c r="X163" s="16" t="inlineStr">
        <is>
          <t>F-153</t>
        </is>
      </c>
      <c r="Y163" s="19" t="inlineStr">
        <is>
          <t>ja</t>
        </is>
      </c>
      <c r="Z163" s="19" t="inlineStr">
        <is>
          <t>verfügbar</t>
        </is>
      </c>
      <c r="AA163" s="19" t="inlineStr">
        <is>
          <t>IKEA</t>
        </is>
      </c>
      <c r="AB163" s="19" t="n"/>
      <c r="AC163" s="19" t="n"/>
      <c r="AD163" s="19" t="n"/>
      <c r="AE163" s="21" t="n"/>
      <c r="AF163" s="22">
        <f>IF(N163="","",N163*AE163)</f>
        <v/>
      </c>
      <c r="AG163" s="19" t="n"/>
      <c r="AH163" s="19" t="n"/>
      <c r="AI163" s="19" t="n"/>
      <c r="AJ163" s="19" t="n"/>
      <c r="AK163" s="19" t="n"/>
      <c r="AL163" s="19" t="n"/>
      <c r="AM163" s="18" t="n"/>
      <c r="AN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19" t="inlineStr">
        <is>
          <t>ok</t>
        </is>
      </c>
      <c r="V164" s="22">
        <f>O164*S164</f>
        <v/>
      </c>
      <c r="W164" s="16" t="inlineStr">
        <is>
          <t>nur Abholung</t>
        </is>
      </c>
      <c r="X164" s="16" t="inlineStr">
        <is>
          <t>F-154</t>
        </is>
      </c>
      <c r="Y164" s="19" t="inlineStr">
        <is>
          <t>ja</t>
        </is>
      </c>
      <c r="Z164" s="19" t="inlineStr">
        <is>
          <t>verfügbar</t>
        </is>
      </c>
      <c r="AA164" s="19" t="inlineStr">
        <is>
          <t>Pinolino</t>
        </is>
      </c>
      <c r="AB164" s="19" t="n"/>
      <c r="AC164" s="19" t="n"/>
      <c r="AD164" s="19" t="n"/>
      <c r="AE164" s="21" t="n"/>
      <c r="AF164" s="22">
        <f>IF(N164="","",N164*AE164)</f>
        <v/>
      </c>
      <c r="AG164" s="19" t="n"/>
      <c r="AH164" s="19" t="n"/>
      <c r="AI164" s="19" t="n"/>
      <c r="AJ164" s="19" t="n"/>
      <c r="AK164" s="19" t="n"/>
      <c r="AL164" s="19" t="n"/>
      <c r="AM164" s="18" t="n"/>
      <c r="AN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19" t="inlineStr">
        <is>
          <t>ok</t>
        </is>
      </c>
      <c r="V165" s="22">
        <f>O165*S165</f>
        <v/>
      </c>
      <c r="W165" s="16" t="inlineStr">
        <is>
          <t>nur Abholung</t>
        </is>
      </c>
      <c r="X165" s="16" t="inlineStr">
        <is>
          <t>F-157</t>
        </is>
      </c>
      <c r="Y165" s="19" t="inlineStr">
        <is>
          <t>ja</t>
        </is>
      </c>
      <c r="Z165" s="19" t="inlineStr">
        <is>
          <t>reserviert</t>
        </is>
      </c>
      <c r="AA165" s="19" t="inlineStr">
        <is>
          <t>IKEA</t>
        </is>
      </c>
      <c r="AB165" s="19" t="n"/>
      <c r="AC165" s="19" t="inlineStr">
        <is>
          <t>Webkatalog</t>
        </is>
      </c>
      <c r="AD165" s="19" t="inlineStr">
        <is>
          <t>Carina Reichmann</t>
        </is>
      </c>
      <c r="AE165" s="21" t="n"/>
      <c r="AF165" s="22">
        <f>IF(N165="","",N165*AE165)</f>
        <v/>
      </c>
      <c r="AG165" s="19" t="n"/>
      <c r="AH165" s="19" t="n"/>
      <c r="AI165" s="19" t="inlineStr">
        <is>
          <t>4000139</t>
        </is>
      </c>
      <c r="AJ165" s="19" t="n"/>
      <c r="AK165" s="19" t="n"/>
      <c r="AL165" s="19" t="inlineStr">
        <is>
          <t>03.11.2026 09:30</t>
        </is>
      </c>
      <c r="AM165" s="18" t="inlineStr">
        <is>
          <t>1 Set</t>
        </is>
      </c>
      <c r="AN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19" t="inlineStr">
        <is>
          <t>ok</t>
        </is>
      </c>
      <c r="V166" s="22">
        <f>O166*S166</f>
        <v/>
      </c>
      <c r="W166" s="16" t="inlineStr">
        <is>
          <t>nur Abholung</t>
        </is>
      </c>
      <c r="X166" s="16" t="inlineStr">
        <is>
          <t>F-158</t>
        </is>
      </c>
      <c r="Y166" s="19" t="inlineStr">
        <is>
          <t>ja</t>
        </is>
      </c>
      <c r="Z166" s="19" t="inlineStr">
        <is>
          <t>verfügbar</t>
        </is>
      </c>
      <c r="AA166" s="19" t="inlineStr">
        <is>
          <t>IKEA</t>
        </is>
      </c>
      <c r="AB166" s="19" t="n"/>
      <c r="AC166" s="19" t="n"/>
      <c r="AD166" s="19" t="n"/>
      <c r="AE166" s="21" t="n"/>
      <c r="AF166" s="22">
        <f>IF(N166="","",N166*AE166)</f>
        <v/>
      </c>
      <c r="AG166" s="19" t="n"/>
      <c r="AH166" s="19" t="n"/>
      <c r="AI166" s="19" t="n"/>
      <c r="AJ166" s="19" t="n"/>
      <c r="AK166" s="19" t="n"/>
      <c r="AL166" s="19" t="n"/>
      <c r="AM166" s="18" t="inlineStr">
        <is>
          <t>2xRosa 1xGrün</t>
        </is>
      </c>
      <c r="AN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19" t="inlineStr">
        <is>
          <t>ok</t>
        </is>
      </c>
      <c r="V167" s="22">
        <f>O167*S167</f>
        <v/>
      </c>
      <c r="W167" s="16" t="inlineStr">
        <is>
          <t>nur Abholung</t>
        </is>
      </c>
      <c r="X167" s="16" t="inlineStr">
        <is>
          <t>F-160</t>
        </is>
      </c>
      <c r="Y167" s="19" t="inlineStr">
        <is>
          <t>ja</t>
        </is>
      </c>
      <c r="Z167" s="19" t="inlineStr">
        <is>
          <t>verfügbar</t>
        </is>
      </c>
      <c r="AA167" s="19" t="n"/>
      <c r="AB167" s="19" t="n"/>
      <c r="AC167" s="19" t="n"/>
      <c r="AD167" s="19" t="n"/>
      <c r="AE167" s="21" t="n"/>
      <c r="AF167" s="22">
        <f>IF(N167="","",N167*AE167)</f>
        <v/>
      </c>
      <c r="AG167" s="19" t="n"/>
      <c r="AH167" s="19" t="n"/>
      <c r="AI167" s="19" t="n"/>
      <c r="AJ167" s="19" t="n"/>
      <c r="AK167" s="19" t="n"/>
      <c r="AL167" s="19" t="n"/>
      <c r="AM167" s="18" t="n"/>
      <c r="AN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19" t="inlineStr">
        <is>
          <t>ok</t>
        </is>
      </c>
      <c r="V168" s="22">
        <f>O168*S168</f>
        <v/>
      </c>
      <c r="W168" s="16" t="inlineStr">
        <is>
          <t>nur Abholung</t>
        </is>
      </c>
      <c r="X168" s="16" t="inlineStr">
        <is>
          <t>F-161</t>
        </is>
      </c>
      <c r="Y168" s="19" t="inlineStr">
        <is>
          <t>ja</t>
        </is>
      </c>
      <c r="Z168" s="19" t="inlineStr">
        <is>
          <t>verfügbar</t>
        </is>
      </c>
      <c r="AA168" s="19" t="n"/>
      <c r="AB168" s="19" t="n"/>
      <c r="AC168" s="19" t="n"/>
      <c r="AD168" s="19" t="n"/>
      <c r="AE168" s="21" t="n"/>
      <c r="AF168" s="22">
        <f>IF(N168="","",N168*AE168)</f>
        <v/>
      </c>
      <c r="AG168" s="19" t="n"/>
      <c r="AH168" s="19" t="n"/>
      <c r="AI168" s="19" t="n"/>
      <c r="AJ168" s="19" t="n"/>
      <c r="AK168" s="19" t="n"/>
      <c r="AL168" s="19" t="n"/>
      <c r="AM168" s="18" t="n"/>
      <c r="AN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19" t="inlineStr">
        <is>
          <t>ok</t>
        </is>
      </c>
      <c r="V169" s="22">
        <f>O169*S169</f>
        <v/>
      </c>
      <c r="W169" s="16" t="inlineStr">
        <is>
          <t>nur Abholung</t>
        </is>
      </c>
      <c r="X169" s="16" t="inlineStr">
        <is>
          <t>F-162</t>
        </is>
      </c>
      <c r="Y169" s="19" t="inlineStr">
        <is>
          <t>ja</t>
        </is>
      </c>
      <c r="Z169" s="19" t="inlineStr">
        <is>
          <t>verfügbar</t>
        </is>
      </c>
      <c r="AA169" s="19" t="n"/>
      <c r="AB169" s="19" t="n"/>
      <c r="AC169" s="19" t="n"/>
      <c r="AD169" s="19" t="n"/>
      <c r="AE169" s="21" t="n"/>
      <c r="AF169" s="22">
        <f>IF(N169="","",N169*AE169)</f>
        <v/>
      </c>
      <c r="AG169" s="19" t="n"/>
      <c r="AH169" s="19" t="n"/>
      <c r="AI169" s="19" t="n"/>
      <c r="AJ169" s="19" t="n"/>
      <c r="AK169" s="19" t="n"/>
      <c r="AL169" s="19" t="n"/>
      <c r="AM169" s="18" t="n"/>
      <c r="AN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19" t="inlineStr">
        <is>
          <t>ok</t>
        </is>
      </c>
      <c r="V170" s="22">
        <f>O170*S170</f>
        <v/>
      </c>
      <c r="W170" s="16" t="inlineStr">
        <is>
          <t>nur Abholung</t>
        </is>
      </c>
      <c r="X170" s="16" t="inlineStr">
        <is>
          <t>F-163</t>
        </is>
      </c>
      <c r="Y170" s="19" t="inlineStr">
        <is>
          <t>ja</t>
        </is>
      </c>
      <c r="Z170" s="19" t="inlineStr">
        <is>
          <t>verfügbar</t>
        </is>
      </c>
      <c r="AA170" s="19" t="inlineStr">
        <is>
          <t>Vitra</t>
        </is>
      </c>
      <c r="AB170" s="19" t="inlineStr">
        <is>
          <t>Designklassiker</t>
        </is>
      </c>
      <c r="AC170" s="19" t="n"/>
      <c r="AD170" s="19" t="n"/>
      <c r="AE170" s="21" t="n"/>
      <c r="AF170" s="22">
        <f>IF(N170="","",N170*AE170)</f>
        <v/>
      </c>
      <c r="AG170" s="19" t="n"/>
      <c r="AH170" s="19" t="n"/>
      <c r="AI170" s="19" t="n"/>
      <c r="AJ170" s="19" t="n"/>
      <c r="AK170" s="19" t="n"/>
      <c r="AL170" s="19" t="n"/>
      <c r="AM170" s="18" t="inlineStr">
        <is>
          <t>1x Weiß 1xSchwarz sowie 1xschwarz klein</t>
        </is>
      </c>
      <c r="AN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19" t="inlineStr">
        <is>
          <t>ok</t>
        </is>
      </c>
      <c r="V171" s="22">
        <f>O171*S171</f>
        <v/>
      </c>
      <c r="W171" s="16" t="inlineStr">
        <is>
          <t>nur Abholung</t>
        </is>
      </c>
      <c r="X171" s="16" t="inlineStr">
        <is>
          <t>F-165</t>
        </is>
      </c>
      <c r="Y171" s="19" t="inlineStr">
        <is>
          <t>ja</t>
        </is>
      </c>
      <c r="Z171" s="19" t="inlineStr">
        <is>
          <t>verfügbar</t>
        </is>
      </c>
      <c r="AA171" s="19" t="n"/>
      <c r="AB171" s="19" t="n"/>
      <c r="AC171" s="19" t="n"/>
      <c r="AD171" s="19" t="n"/>
      <c r="AE171" s="21" t="n"/>
      <c r="AF171" s="22">
        <f>IF(N171="","",N171*AE171)</f>
        <v/>
      </c>
      <c r="AG171" s="19" t="n"/>
      <c r="AH171" s="19" t="n"/>
      <c r="AI171" s="19" t="n"/>
      <c r="AJ171" s="19" t="n"/>
      <c r="AK171" s="19" t="n"/>
      <c r="AL171" s="19" t="n"/>
      <c r="AM171" s="18" t="n"/>
      <c r="AN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19" t="inlineStr">
        <is>
          <t>ok</t>
        </is>
      </c>
      <c r="V172" s="22">
        <f>O172*S172</f>
        <v/>
      </c>
      <c r="W172" s="16" t="inlineStr">
        <is>
          <t>nur Abholung</t>
        </is>
      </c>
      <c r="X172" s="16" t="inlineStr">
        <is>
          <t>F-166</t>
        </is>
      </c>
      <c r="Y172" s="19" t="inlineStr">
        <is>
          <t>ja</t>
        </is>
      </c>
      <c r="Z172" s="19" t="inlineStr">
        <is>
          <t>verfügbar</t>
        </is>
      </c>
      <c r="AA172" s="19" t="n"/>
      <c r="AB172" s="19" t="n"/>
      <c r="AC172" s="19" t="n"/>
      <c r="AD172" s="19" t="n"/>
      <c r="AE172" s="21" t="n"/>
      <c r="AF172" s="22">
        <f>IF(N172="","",N172*AE172)</f>
        <v/>
      </c>
      <c r="AG172" s="19" t="n"/>
      <c r="AH172" s="19" t="n"/>
      <c r="AI172" s="19" t="n"/>
      <c r="AJ172" s="19" t="n"/>
      <c r="AK172" s="19" t="n"/>
      <c r="AL172" s="19" t="n"/>
      <c r="AM172" s="18" t="n"/>
      <c r="AN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19" t="inlineStr">
        <is>
          <t>ok</t>
        </is>
      </c>
      <c r="V173" s="22">
        <f>O173*S173</f>
        <v/>
      </c>
      <c r="W173" s="16" t="inlineStr">
        <is>
          <t>nur Abholung</t>
        </is>
      </c>
      <c r="X173" s="16" t="inlineStr">
        <is>
          <t>F-168</t>
        </is>
      </c>
      <c r="Y173" s="19" t="inlineStr">
        <is>
          <t>ja</t>
        </is>
      </c>
      <c r="Z173" s="19" t="inlineStr">
        <is>
          <t>verfügbar</t>
        </is>
      </c>
      <c r="AA173" s="19" t="n"/>
      <c r="AB173" s="19" t="n"/>
      <c r="AC173" s="19" t="n"/>
      <c r="AD173" s="19" t="n"/>
      <c r="AE173" s="21" t="n"/>
      <c r="AF173" s="22">
        <f>IF(N173="","",N173*AE173)</f>
        <v/>
      </c>
      <c r="AG173" s="19" t="n"/>
      <c r="AH173" s="19" t="n"/>
      <c r="AI173" s="19" t="n"/>
      <c r="AJ173" s="19" t="n"/>
      <c r="AK173" s="19" t="n"/>
      <c r="AL173" s="19" t="n"/>
      <c r="AM173" s="18" t="n"/>
      <c r="AN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19" t="inlineStr">
        <is>
          <t>ok</t>
        </is>
      </c>
      <c r="V174" s="22">
        <f>O174*S174</f>
        <v/>
      </c>
      <c r="W174" s="16" t="inlineStr">
        <is>
          <t>nur Abholung</t>
        </is>
      </c>
      <c r="X174" s="16" t="inlineStr">
        <is>
          <t>F-169</t>
        </is>
      </c>
      <c r="Y174" s="19" t="inlineStr">
        <is>
          <t>ja</t>
        </is>
      </c>
      <c r="Z174" s="19" t="inlineStr">
        <is>
          <t>verfügbar</t>
        </is>
      </c>
      <c r="AA174" s="19" t="n"/>
      <c r="AB174" s="19" t="n"/>
      <c r="AC174" s="19" t="n"/>
      <c r="AD174" s="19" t="n"/>
      <c r="AE174" s="21" t="n"/>
      <c r="AF174" s="22">
        <f>IF(N174="","",N174*AE174)</f>
        <v/>
      </c>
      <c r="AG174" s="19" t="n"/>
      <c r="AH174" s="19" t="n"/>
      <c r="AI174" s="19" t="n"/>
      <c r="AJ174" s="19" t="n"/>
      <c r="AK174" s="19" t="n"/>
      <c r="AL174" s="19" t="n"/>
      <c r="AM174" s="18" t="n"/>
      <c r="AN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19" t="inlineStr">
        <is>
          <t>ok</t>
        </is>
      </c>
      <c r="V175" s="22">
        <f>O175*S175</f>
        <v/>
      </c>
      <c r="W175" s="16" t="inlineStr">
        <is>
          <t>nur Abholung</t>
        </is>
      </c>
      <c r="X175" s="16" t="inlineStr">
        <is>
          <t>F-171</t>
        </is>
      </c>
      <c r="Y175" s="19" t="inlineStr">
        <is>
          <t>ja</t>
        </is>
      </c>
      <c r="Z175" s="19" t="inlineStr">
        <is>
          <t>verfügbar</t>
        </is>
      </c>
      <c r="AA175" s="19" t="n"/>
      <c r="AB175" s="19" t="n"/>
      <c r="AC175" s="19" t="n"/>
      <c r="AD175" s="19" t="n"/>
      <c r="AE175" s="21" t="n"/>
      <c r="AF175" s="22">
        <f>IF(N175="","",N175*AE175)</f>
        <v/>
      </c>
      <c r="AG175" s="19" t="n"/>
      <c r="AH175" s="19" t="n"/>
      <c r="AI175" s="19" t="n"/>
      <c r="AJ175" s="19" t="n"/>
      <c r="AK175" s="19" t="n"/>
      <c r="AL175" s="19" t="n"/>
      <c r="AM175" s="18" t="n"/>
      <c r="AN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19" t="inlineStr">
        <is>
          <t>ok</t>
        </is>
      </c>
      <c r="V176" s="22">
        <f>O176*S176</f>
        <v/>
      </c>
      <c r="W176" s="16" t="inlineStr">
        <is>
          <t>nur Abholung</t>
        </is>
      </c>
      <c r="X176" s="16" t="inlineStr">
        <is>
          <t>F-172</t>
        </is>
      </c>
      <c r="Y176" s="19" t="inlineStr">
        <is>
          <t>ja</t>
        </is>
      </c>
      <c r="Z176" s="19" t="inlineStr">
        <is>
          <t>verfügbar</t>
        </is>
      </c>
      <c r="AA176" s="19" t="n"/>
      <c r="AB176" s="19" t="n"/>
      <c r="AC176" s="19" t="n"/>
      <c r="AD176" s="19" t="n"/>
      <c r="AE176" s="21" t="n"/>
      <c r="AF176" s="22">
        <f>IF(N176="","",N176*AE176)</f>
        <v/>
      </c>
      <c r="AG176" s="19" t="n"/>
      <c r="AH176" s="19" t="n"/>
      <c r="AI176" s="19" t="n"/>
      <c r="AJ176" s="19" t="n"/>
      <c r="AK176" s="19" t="n"/>
      <c r="AL176" s="19" t="n"/>
      <c r="AM176" s="18" t="n"/>
      <c r="AN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19" t="inlineStr">
        <is>
          <t>ok</t>
        </is>
      </c>
      <c r="V177" s="22">
        <f>O177*S177</f>
        <v/>
      </c>
      <c r="W177" s="16" t="inlineStr">
        <is>
          <t>nur Abholung</t>
        </is>
      </c>
      <c r="X177" s="16" t="inlineStr">
        <is>
          <t>F-175</t>
        </is>
      </c>
      <c r="Y177" s="19" t="inlineStr">
        <is>
          <t>ja</t>
        </is>
      </c>
      <c r="Z177" s="19" t="inlineStr">
        <is>
          <t>verfügbar</t>
        </is>
      </c>
      <c r="AA177" s="19" t="n"/>
      <c r="AB177" s="19" t="inlineStr">
        <is>
          <t>Schlafen und Wickeln</t>
        </is>
      </c>
      <c r="AC177" s="19" t="n"/>
      <c r="AD177" s="19" t="n"/>
      <c r="AE177" s="21" t="n"/>
      <c r="AF177" s="22">
        <f>IF(N177="","",N177*AE177)</f>
        <v/>
      </c>
      <c r="AG177" s="19" t="n"/>
      <c r="AH177" s="19" t="n"/>
      <c r="AI177" s="19" t="n"/>
      <c r="AJ177" s="19" t="n"/>
      <c r="AK177" s="19" t="n"/>
      <c r="AL177" s="19" t="n"/>
      <c r="AM177" s="18" t="inlineStr">
        <is>
          <t>Matratzen auf Wunsch inkl.</t>
        </is>
      </c>
      <c r="AN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19" t="inlineStr">
        <is>
          <t>ok</t>
        </is>
      </c>
      <c r="V178" s="22">
        <f>O178*S178</f>
        <v/>
      </c>
      <c r="W178" s="16" t="inlineStr">
        <is>
          <t>nur Abholung</t>
        </is>
      </c>
      <c r="X178" s="16" t="inlineStr">
        <is>
          <t>F-176</t>
        </is>
      </c>
      <c r="Y178" s="19" t="inlineStr">
        <is>
          <t>ja</t>
        </is>
      </c>
      <c r="Z178" s="19" t="inlineStr">
        <is>
          <t>verfügbar</t>
        </is>
      </c>
      <c r="AA178" s="19" t="inlineStr">
        <is>
          <t>Wesco</t>
        </is>
      </c>
      <c r="AB178" s="19" t="inlineStr">
        <is>
          <t>Rollenspiel</t>
        </is>
      </c>
      <c r="AC178" s="19" t="n"/>
      <c r="AD178" s="19" t="n"/>
      <c r="AE178" s="21" t="n"/>
      <c r="AF178" s="22">
        <f>IF(N178="","",N178*AE178)</f>
        <v/>
      </c>
      <c r="AG178" s="19" t="n"/>
      <c r="AH178" s="19" t="n"/>
      <c r="AI178" s="19" t="n"/>
      <c r="AJ178" s="19" t="n"/>
      <c r="AK178" s="19" t="n"/>
      <c r="AL178" s="19" t="n"/>
      <c r="AM178" s="18" t="n"/>
      <c r="AN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19" t="inlineStr">
        <is>
          <t>ok</t>
        </is>
      </c>
      <c r="V179" s="22">
        <f>O179*S179</f>
        <v/>
      </c>
      <c r="W179" s="16" t="inlineStr">
        <is>
          <t>nur Abholung</t>
        </is>
      </c>
      <c r="X179" s="16" t="inlineStr">
        <is>
          <t>F-177</t>
        </is>
      </c>
      <c r="Y179" s="19" t="inlineStr">
        <is>
          <t>ja</t>
        </is>
      </c>
      <c r="Z179" s="19" t="inlineStr">
        <is>
          <t>reserviert</t>
        </is>
      </c>
      <c r="AA179" s="19" t="inlineStr">
        <is>
          <t>Wesco</t>
        </is>
      </c>
      <c r="AB179" s="19" t="n"/>
      <c r="AC179" s="19" t="inlineStr">
        <is>
          <t>Webkatalog</t>
        </is>
      </c>
      <c r="AD179" s="19" t="inlineStr">
        <is>
          <t>Simon fronius</t>
        </is>
      </c>
      <c r="AE179" s="21" t="n"/>
      <c r="AF179" s="22">
        <f>IF(N179="","",N179*AE179)</f>
        <v/>
      </c>
      <c r="AG179" s="19" t="n"/>
      <c r="AH179" s="19" t="n"/>
      <c r="AI179" s="19" t="n"/>
      <c r="AJ179" s="19" t="n"/>
      <c r="AK179" s="19" t="n"/>
      <c r="AL179" s="19" t="inlineStr">
        <is>
          <t>01.12.2026 09:00</t>
        </is>
      </c>
      <c r="AM179" s="18" t="n"/>
      <c r="AN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19" t="inlineStr">
        <is>
          <t>ok</t>
        </is>
      </c>
      <c r="V180" s="22">
        <f>O180*S180</f>
        <v/>
      </c>
      <c r="W180" s="16" t="inlineStr">
        <is>
          <t>nur Abholung</t>
        </is>
      </c>
      <c r="X180" s="16" t="inlineStr">
        <is>
          <t>F-179</t>
        </is>
      </c>
      <c r="Y180" s="19" t="inlineStr">
        <is>
          <t>ja</t>
        </is>
      </c>
      <c r="Z180" s="19" t="inlineStr">
        <is>
          <t>verfügbar</t>
        </is>
      </c>
      <c r="AA180" s="19" t="inlineStr">
        <is>
          <t>Flumi</t>
        </is>
      </c>
      <c r="AB180" s="19" t="n"/>
      <c r="AC180" s="19" t="n"/>
      <c r="AD180" s="19" t="n"/>
      <c r="AE180" s="21" t="n"/>
      <c r="AF180" s="22">
        <f>IF(N180="","",N180*AE180)</f>
        <v/>
      </c>
      <c r="AG180" s="19" t="n"/>
      <c r="AH180" s="19" t="n"/>
      <c r="AI180" s="19" t="n"/>
      <c r="AJ180" s="19" t="n"/>
      <c r="AK180" s="19" t="n"/>
      <c r="AL180" s="19" t="n"/>
      <c r="AM180" s="18" t="n"/>
      <c r="AN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19" t="inlineStr">
        <is>
          <t>ok</t>
        </is>
      </c>
      <c r="V181" s="22">
        <f>O181*S181</f>
        <v/>
      </c>
      <c r="W181" s="16" t="inlineStr">
        <is>
          <t>nur Abholung</t>
        </is>
      </c>
      <c r="X181" s="16" t="inlineStr">
        <is>
          <t>F-180</t>
        </is>
      </c>
      <c r="Y181" s="19" t="inlineStr">
        <is>
          <t>ja</t>
        </is>
      </c>
      <c r="Z181" s="19" t="inlineStr">
        <is>
          <t>verfügbar</t>
        </is>
      </c>
      <c r="AA181" s="19" t="inlineStr">
        <is>
          <t>IKEA</t>
        </is>
      </c>
      <c r="AB181" s="19" t="n"/>
      <c r="AC181" s="19" t="n"/>
      <c r="AD181" s="19" t="n"/>
      <c r="AE181" s="21" t="n"/>
      <c r="AF181" s="22">
        <f>IF(N181="","",N181*AE181)</f>
        <v/>
      </c>
      <c r="AG181" s="19" t="n"/>
      <c r="AH181" s="19" t="n"/>
      <c r="AI181" s="19" t="n"/>
      <c r="AJ181" s="19" t="n"/>
      <c r="AK181" s="19" t="n"/>
      <c r="AL181" s="19" t="n"/>
      <c r="AM181" s="18" t="inlineStr">
        <is>
          <t>4 Regale, sie hängen in zwei Räumen.</t>
        </is>
      </c>
      <c r="AN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19" t="inlineStr">
        <is>
          <t>ok</t>
        </is>
      </c>
      <c r="V182" s="22">
        <f>O182*S182</f>
        <v/>
      </c>
      <c r="W182" s="16" t="inlineStr">
        <is>
          <t>nur Abholung</t>
        </is>
      </c>
      <c r="X182" s="16" t="inlineStr">
        <is>
          <t>F-181</t>
        </is>
      </c>
      <c r="Y182" s="19" t="inlineStr">
        <is>
          <t>ja</t>
        </is>
      </c>
      <c r="Z182" s="19" t="inlineStr">
        <is>
          <t>verfügbar</t>
        </is>
      </c>
      <c r="AA182" s="19" t="inlineStr">
        <is>
          <t>IKEA</t>
        </is>
      </c>
      <c r="AB182" s="19" t="n"/>
      <c r="AC182" s="19" t="n"/>
      <c r="AD182" s="19" t="n"/>
      <c r="AE182" s="21" t="n"/>
      <c r="AF182" s="22">
        <f>IF(N182="","",N182*AE182)</f>
        <v/>
      </c>
      <c r="AG182" s="19" t="n"/>
      <c r="AH182" s="19" t="n"/>
      <c r="AI182" s="19" t="n"/>
      <c r="AJ182" s="19" t="n"/>
      <c r="AK182" s="19" t="n"/>
      <c r="AL182" s="19" t="n"/>
      <c r="AM182" s="18" t="n"/>
      <c r="AN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19" t="n"/>
      <c r="V183" s="22">
        <f>O183*S183</f>
        <v/>
      </c>
      <c r="W183" s="16" t="inlineStr">
        <is>
          <t>nur Abholung</t>
        </is>
      </c>
      <c r="X183" s="16" t="inlineStr">
        <is>
          <t>F-183</t>
        </is>
      </c>
      <c r="Y183" s="19" t="inlineStr">
        <is>
          <t>ja</t>
        </is>
      </c>
      <c r="Z183" s="19" t="inlineStr">
        <is>
          <t>verfügbar</t>
        </is>
      </c>
      <c r="AA183" s="19" t="inlineStr">
        <is>
          <t>IKEA</t>
        </is>
      </c>
      <c r="AB183" s="19" t="n"/>
      <c r="AC183" s="19" t="n"/>
      <c r="AD183" s="19" t="n"/>
      <c r="AE183" s="21" t="n"/>
      <c r="AF183" s="22">
        <f>IF(N183="","",N183*AE183)</f>
        <v/>
      </c>
      <c r="AG183" s="19" t="n"/>
      <c r="AH183" s="19" t="n"/>
      <c r="AI183" s="19" t="n"/>
      <c r="AJ183" s="19" t="n"/>
      <c r="AK183" s="19" t="n"/>
      <c r="AL183" s="19" t="n"/>
      <c r="AM183" s="18" t="n"/>
      <c r="AN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v>2</v>
      </c>
      <c r="O184" s="20">
        <f>F184-IF(N184="",0,N184)</f>
        <v/>
      </c>
      <c r="P184" s="19" t="inlineStr">
        <is>
          <t>ja</t>
        </is>
      </c>
      <c r="Q184" s="19" t="n"/>
      <c r="R184" s="21" t="n"/>
      <c r="S184" s="21" t="n">
        <v>50</v>
      </c>
      <c r="T184" s="19" t="inlineStr">
        <is>
          <t>Fix</t>
        </is>
      </c>
      <c r="U184" s="19" t="inlineStr">
        <is>
          <t>ok</t>
        </is>
      </c>
      <c r="V184" s="22">
        <f>O184*S184</f>
        <v/>
      </c>
      <c r="W184" s="16" t="inlineStr">
        <is>
          <t>nur Abholung</t>
        </is>
      </c>
      <c r="X184" s="16" t="inlineStr">
        <is>
          <t>F-182</t>
        </is>
      </c>
      <c r="Y184" s="19" t="inlineStr">
        <is>
          <t>ja</t>
        </is>
      </c>
      <c r="Z184" s="19" t="inlineStr">
        <is>
          <t>verkauft</t>
        </is>
      </c>
      <c r="AA184" s="19" t="inlineStr">
        <is>
          <t>IKEA</t>
        </is>
      </c>
      <c r="AB184" s="19" t="n"/>
      <c r="AC184" s="19" t="inlineStr">
        <is>
          <t>Webkatalog</t>
        </is>
      </c>
      <c r="AD184" s="19" t="n"/>
      <c r="AE184" s="21" t="n">
        <v>50</v>
      </c>
      <c r="AF184" s="22">
        <f>IF(N184="","",N184*AE184)</f>
        <v/>
      </c>
      <c r="AG184" s="19" t="inlineStr">
        <is>
          <t>16.10.2026</t>
        </is>
      </c>
      <c r="AH184" s="19" t="inlineStr">
        <is>
          <t>Jessica Lücke, Zeynep Naffati</t>
        </is>
      </c>
      <c r="AI184" s="19" t="inlineStr">
        <is>
          <t>4000126, 4000127</t>
        </is>
      </c>
      <c r="AJ184" s="19" t="inlineStr">
        <is>
          <t>bezahlt</t>
        </is>
      </c>
      <c r="AK184" s="19" t="n"/>
      <c r="AL184" s="19" t="inlineStr">
        <is>
          <t>abgeholt 19.10.2026</t>
        </is>
      </c>
      <c r="AM184" s="18" t="inlineStr">
        <is>
          <t>ohne Inhalt</t>
        </is>
      </c>
      <c r="AN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19" t="inlineStr">
        <is>
          <t>ok</t>
        </is>
      </c>
      <c r="V185" s="22">
        <f>O185*S185</f>
        <v/>
      </c>
      <c r="W185" s="16" t="inlineStr">
        <is>
          <t>nur Abholung</t>
        </is>
      </c>
      <c r="X185" s="16" t="inlineStr">
        <is>
          <t>F-184</t>
        </is>
      </c>
      <c r="Y185" s="19" t="inlineStr">
        <is>
          <t>ja</t>
        </is>
      </c>
      <c r="Z185" s="19" t="inlineStr">
        <is>
          <t>verfügbar</t>
        </is>
      </c>
      <c r="AA185" s="19" t="inlineStr">
        <is>
          <t>IKEA</t>
        </is>
      </c>
      <c r="AB185" s="19" t="n"/>
      <c r="AC185" s="19" t="n"/>
      <c r="AD185" s="19" t="n"/>
      <c r="AE185" s="21" t="n"/>
      <c r="AF185" s="22">
        <f>IF(N185="","",N185*AE185)</f>
        <v/>
      </c>
      <c r="AG185" s="19" t="n"/>
      <c r="AH185" s="19" t="n"/>
      <c r="AI185" s="19" t="n"/>
      <c r="AJ185" s="19" t="n"/>
      <c r="AK185" s="19" t="n"/>
      <c r="AL185" s="19" t="n"/>
      <c r="AM185" s="18" t="inlineStr">
        <is>
          <t>10 Stühle mit Esstablett, 9 ohne Esstablett</t>
        </is>
      </c>
      <c r="AN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v>2</v>
      </c>
      <c r="O186" s="20">
        <f>F186-IF(N186="",0,N186)</f>
        <v/>
      </c>
      <c r="P186" s="19" t="inlineStr">
        <is>
          <t>ja</t>
        </is>
      </c>
      <c r="Q186" s="19" t="n"/>
      <c r="R186" s="21" t="n"/>
      <c r="S186" s="21" t="n">
        <v>20</v>
      </c>
      <c r="T186" s="19" t="inlineStr">
        <is>
          <t>Fix</t>
        </is>
      </c>
      <c r="U186" s="19" t="inlineStr">
        <is>
          <t>ok</t>
        </is>
      </c>
      <c r="V186" s="22">
        <f>O186*S186</f>
        <v/>
      </c>
      <c r="W186" s="16" t="inlineStr">
        <is>
          <t>nur Abholung</t>
        </is>
      </c>
      <c r="X186" s="16" t="inlineStr">
        <is>
          <t>F-188</t>
        </is>
      </c>
      <c r="Y186" s="19" t="inlineStr">
        <is>
          <t>ja</t>
        </is>
      </c>
      <c r="Z186" s="19" t="inlineStr">
        <is>
          <t>teilverkauft</t>
        </is>
      </c>
      <c r="AA186" s="19" t="inlineStr">
        <is>
          <t>IKEA</t>
        </is>
      </c>
      <c r="AB186" s="19" t="n"/>
      <c r="AC186" s="19" t="inlineStr">
        <is>
          <t>Webkatalog</t>
        </is>
      </c>
      <c r="AD186" s="19" t="n"/>
      <c r="AE186" s="21" t="n">
        <v>20</v>
      </c>
      <c r="AF186" s="22">
        <f>IF(N186="","",N186*AE186)</f>
        <v/>
      </c>
      <c r="AG186" s="19" t="inlineStr">
        <is>
          <t>13.10.2026</t>
        </is>
      </c>
      <c r="AH186" s="19" t="inlineStr">
        <is>
          <t>Jonathan Kleinknecht</t>
        </is>
      </c>
      <c r="AI186" s="19" t="inlineStr">
        <is>
          <t>4000117</t>
        </is>
      </c>
      <c r="AJ186" s="19" t="inlineStr">
        <is>
          <t>bezahlt</t>
        </is>
      </c>
      <c r="AK186" s="19" t="n"/>
      <c r="AL186" s="19" t="inlineStr">
        <is>
          <t>abgeholt 13.10.2026</t>
        </is>
      </c>
      <c r="AM186" s="18" t="n"/>
      <c r="AN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19" t="inlineStr">
        <is>
          <t>ok</t>
        </is>
      </c>
      <c r="V187" s="22">
        <f>O187*S187</f>
        <v/>
      </c>
      <c r="W187" s="16" t="inlineStr">
        <is>
          <t>nur Abholung</t>
        </is>
      </c>
      <c r="X187" s="16" t="inlineStr">
        <is>
          <t>F-190</t>
        </is>
      </c>
      <c r="Y187" s="19" t="inlineStr">
        <is>
          <t>ja</t>
        </is>
      </c>
      <c r="Z187" s="19" t="inlineStr">
        <is>
          <t>verfügbar</t>
        </is>
      </c>
      <c r="AA187" s="19" t="inlineStr">
        <is>
          <t>IKEA</t>
        </is>
      </c>
      <c r="AB187" s="19" t="n"/>
      <c r="AC187" s="19" t="n"/>
      <c r="AD187" s="19" t="n"/>
      <c r="AE187" s="21" t="n"/>
      <c r="AF187" s="22">
        <f>IF(N187="","",N187*AE187)</f>
        <v/>
      </c>
      <c r="AG187" s="19" t="n"/>
      <c r="AH187" s="19" t="n"/>
      <c r="AI187" s="19" t="n"/>
      <c r="AJ187" s="19" t="n"/>
      <c r="AK187" s="19" t="n"/>
      <c r="AL187" s="19" t="n"/>
      <c r="AM187" s="18" t="n"/>
      <c r="AN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19" t="inlineStr">
        <is>
          <t>ok</t>
        </is>
      </c>
      <c r="V188" s="22">
        <f>O188*S188</f>
        <v/>
      </c>
      <c r="W188" s="16" t="inlineStr">
        <is>
          <t>nur Abholung</t>
        </is>
      </c>
      <c r="X188" s="16" t="inlineStr">
        <is>
          <t>F-192</t>
        </is>
      </c>
      <c r="Y188" s="19" t="inlineStr">
        <is>
          <t>ja</t>
        </is>
      </c>
      <c r="Z188" s="19" t="inlineStr">
        <is>
          <t>verfügbar</t>
        </is>
      </c>
      <c r="AA188" s="19" t="inlineStr">
        <is>
          <t>IKEA</t>
        </is>
      </c>
      <c r="AB188" s="19" t="n"/>
      <c r="AC188" s="19" t="n"/>
      <c r="AD188" s="19" t="n"/>
      <c r="AE188" s="21" t="n"/>
      <c r="AF188" s="22">
        <f>IF(N188="","",N188*AE188)</f>
        <v/>
      </c>
      <c r="AG188" s="19" t="n"/>
      <c r="AH188" s="19" t="n"/>
      <c r="AI188" s="19" t="n"/>
      <c r="AJ188" s="19" t="n"/>
      <c r="AK188" s="19" t="n"/>
      <c r="AL188" s="19" t="n"/>
      <c r="AM188" s="18" t="n"/>
      <c r="AN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19" t="inlineStr">
        <is>
          <t>ok</t>
        </is>
      </c>
      <c r="V189" s="22">
        <f>O189*S189</f>
        <v/>
      </c>
      <c r="W189" s="16" t="inlineStr">
        <is>
          <t>nur Abholung</t>
        </is>
      </c>
      <c r="X189" s="16" t="inlineStr">
        <is>
          <t>F-193</t>
        </is>
      </c>
      <c r="Y189" s="19" t="inlineStr">
        <is>
          <t>ja</t>
        </is>
      </c>
      <c r="Z189" s="19" t="inlineStr">
        <is>
          <t>verfügbar</t>
        </is>
      </c>
      <c r="AA189" s="19" t="n"/>
      <c r="AB189" s="19" t="n"/>
      <c r="AC189" s="19" t="n"/>
      <c r="AD189" s="19" t="n"/>
      <c r="AE189" s="21" t="n"/>
      <c r="AF189" s="22">
        <f>IF(N189="","",N189*AE189)</f>
        <v/>
      </c>
      <c r="AG189" s="19" t="n"/>
      <c r="AH189" s="19" t="n"/>
      <c r="AI189" s="19" t="n"/>
      <c r="AJ189" s="19" t="n"/>
      <c r="AK189" s="19" t="n"/>
      <c r="AL189" s="19" t="n"/>
      <c r="AM189" s="18" t="n"/>
      <c r="AN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19" t="inlineStr">
        <is>
          <t>ok</t>
        </is>
      </c>
      <c r="V190" s="22">
        <f>O190*S190</f>
        <v/>
      </c>
      <c r="W190" s="16" t="inlineStr">
        <is>
          <t>nur Abholung</t>
        </is>
      </c>
      <c r="X190" s="16" t="inlineStr">
        <is>
          <t>F-194</t>
        </is>
      </c>
      <c r="Y190" s="19" t="inlineStr">
        <is>
          <t>ja</t>
        </is>
      </c>
      <c r="Z190" s="19" t="inlineStr">
        <is>
          <t>verfügbar</t>
        </is>
      </c>
      <c r="AA190" s="19" t="inlineStr">
        <is>
          <t>IKEA</t>
        </is>
      </c>
      <c r="AB190" s="19" t="n"/>
      <c r="AC190" s="19" t="n"/>
      <c r="AD190" s="19" t="n"/>
      <c r="AE190" s="21" t="n"/>
      <c r="AF190" s="22">
        <f>IF(N190="","",N190*AE190)</f>
        <v/>
      </c>
      <c r="AG190" s="19" t="n"/>
      <c r="AH190" s="19" t="n"/>
      <c r="AI190" s="19" t="n"/>
      <c r="AJ190" s="19" t="n"/>
      <c r="AK190" s="19" t="n"/>
      <c r="AL190" s="19" t="n"/>
      <c r="AM190" s="18" t="n"/>
      <c r="AN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19" t="inlineStr">
        <is>
          <t>ok</t>
        </is>
      </c>
      <c r="V191" s="22">
        <f>O191*S191</f>
        <v/>
      </c>
      <c r="W191" s="16" t="inlineStr">
        <is>
          <t>nur Abholung</t>
        </is>
      </c>
      <c r="X191" s="16" t="inlineStr">
        <is>
          <t>F-197</t>
        </is>
      </c>
      <c r="Y191" s="19" t="inlineStr">
        <is>
          <t>ja</t>
        </is>
      </c>
      <c r="Z191" s="19" t="inlineStr">
        <is>
          <t>verfügbar</t>
        </is>
      </c>
      <c r="AA191" s="19" t="n"/>
      <c r="AB191" s="19" t="n"/>
      <c r="AC191" s="19" t="n"/>
      <c r="AD191" s="19" t="n"/>
      <c r="AE191" s="21" t="n"/>
      <c r="AF191" s="22">
        <f>IF(N191="","",N191*AE191)</f>
        <v/>
      </c>
      <c r="AG191" s="19" t="n"/>
      <c r="AH191" s="19" t="n"/>
      <c r="AI191" s="19" t="n"/>
      <c r="AJ191" s="19" t="n"/>
      <c r="AK191" s="19" t="n"/>
      <c r="AL191" s="19" t="n"/>
      <c r="AM191" s="18" t="inlineStr">
        <is>
          <t>1 Tisch: Plattenkante an einer Stelle etwas beschädigt</t>
        </is>
      </c>
      <c r="AN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19" t="inlineStr">
        <is>
          <t>ok</t>
        </is>
      </c>
      <c r="V192" s="22">
        <f>O192*S192</f>
        <v/>
      </c>
      <c r="W192" s="16" t="inlineStr">
        <is>
          <t>nur Abholung</t>
        </is>
      </c>
      <c r="X192" s="16" t="inlineStr">
        <is>
          <t>F-198</t>
        </is>
      </c>
      <c r="Y192" s="19" t="inlineStr">
        <is>
          <t>ja</t>
        </is>
      </c>
      <c r="Z192" s="19" t="inlineStr">
        <is>
          <t>verfügbar</t>
        </is>
      </c>
      <c r="AA192" s="19" t="n"/>
      <c r="AB192" s="19" t="n"/>
      <c r="AC192" s="19" t="n"/>
      <c r="AD192" s="19" t="n"/>
      <c r="AE192" s="21" t="n"/>
      <c r="AF192" s="22">
        <f>IF(N192="","",N192*AE192)</f>
        <v/>
      </c>
      <c r="AG192" s="19" t="n"/>
      <c r="AH192" s="19" t="n"/>
      <c r="AI192" s="19" t="n"/>
      <c r="AJ192" s="19" t="n"/>
      <c r="AK192" s="19" t="n"/>
      <c r="AL192" s="19" t="n"/>
      <c r="AM192" s="18" t="n"/>
      <c r="AN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19" t="inlineStr">
        <is>
          <t>ok</t>
        </is>
      </c>
      <c r="V193" s="22">
        <f>O193*S193</f>
        <v/>
      </c>
      <c r="W193" s="16" t="inlineStr">
        <is>
          <t>nur Abholung</t>
        </is>
      </c>
      <c r="X193" s="16" t="inlineStr">
        <is>
          <t>F-200</t>
        </is>
      </c>
      <c r="Y193" s="19" t="inlineStr">
        <is>
          <t>ja</t>
        </is>
      </c>
      <c r="Z193" s="19" t="inlineStr">
        <is>
          <t>verfügbar</t>
        </is>
      </c>
      <c r="AA193" s="19" t="inlineStr">
        <is>
          <t>IKEA</t>
        </is>
      </c>
      <c r="AB193" s="19" t="n"/>
      <c r="AC193" s="19" t="n"/>
      <c r="AD193" s="19" t="n"/>
      <c r="AE193" s="21" t="n"/>
      <c r="AF193" s="22">
        <f>IF(N193="","",N193*AE193)</f>
        <v/>
      </c>
      <c r="AG193" s="19" t="n"/>
      <c r="AH193" s="19" t="n"/>
      <c r="AI193" s="19" t="n"/>
      <c r="AJ193" s="19" t="n"/>
      <c r="AK193" s="19" t="n"/>
      <c r="AL193" s="19" t="n"/>
      <c r="AM193" s="18" t="inlineStr">
        <is>
          <t>ohne Inhalt</t>
        </is>
      </c>
      <c r="AN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v>1</v>
      </c>
      <c r="O194" s="20">
        <f>F194-IF(N194="",0,N194)</f>
        <v/>
      </c>
      <c r="P194" s="19" t="inlineStr">
        <is>
          <t>ja</t>
        </is>
      </c>
      <c r="Q194" s="19" t="n"/>
      <c r="R194" s="21" t="n"/>
      <c r="S194" s="21" t="n">
        <v>75</v>
      </c>
      <c r="T194" s="19" t="inlineStr">
        <is>
          <t>Fix</t>
        </is>
      </c>
      <c r="U194" s="19" t="inlineStr">
        <is>
          <t>ok</t>
        </is>
      </c>
      <c r="V194" s="22">
        <f>O194*S194</f>
        <v/>
      </c>
      <c r="W194" s="16" t="inlineStr">
        <is>
          <t>nur Abholung</t>
        </is>
      </c>
      <c r="X194" s="16" t="inlineStr">
        <is>
          <t>F-202</t>
        </is>
      </c>
      <c r="Y194" s="19" t="inlineStr">
        <is>
          <t>ja</t>
        </is>
      </c>
      <c r="Z194" s="19" t="inlineStr">
        <is>
          <t>verkauft</t>
        </is>
      </c>
      <c r="AA194" s="19" t="n"/>
      <c r="AB194" s="19" t="n"/>
      <c r="AC194" s="19" t="inlineStr">
        <is>
          <t>Webkatalog</t>
        </is>
      </c>
      <c r="AD194" s="19" t="n"/>
      <c r="AE194" s="21" t="n">
        <v>75</v>
      </c>
      <c r="AF194" s="22">
        <f>IF(N194="","",N194*AE194)</f>
        <v/>
      </c>
      <c r="AG194" s="19" t="inlineStr">
        <is>
          <t>19.10.2026</t>
        </is>
      </c>
      <c r="AH194" s="19" t="inlineStr">
        <is>
          <t>Linda Rebholz</t>
        </is>
      </c>
      <c r="AI194" s="19" t="inlineStr">
        <is>
          <t>4000132</t>
        </is>
      </c>
      <c r="AJ194" s="19" t="inlineStr">
        <is>
          <t>bezahlt</t>
        </is>
      </c>
      <c r="AK194" s="19" t="n"/>
      <c r="AL194" s="19" t="inlineStr">
        <is>
          <t>21.10.2026 07:30</t>
        </is>
      </c>
      <c r="AM194" s="18" t="n"/>
      <c r="AN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19" t="inlineStr">
        <is>
          <t>ok</t>
        </is>
      </c>
      <c r="V195" s="22">
        <f>O195*S195</f>
        <v/>
      </c>
      <c r="W195" s="16" t="inlineStr">
        <is>
          <t>nur Abholung</t>
        </is>
      </c>
      <c r="X195" s="16" t="inlineStr">
        <is>
          <t>F-203</t>
        </is>
      </c>
      <c r="Y195" s="19" t="inlineStr">
        <is>
          <t>ja</t>
        </is>
      </c>
      <c r="Z195" s="19" t="inlineStr">
        <is>
          <t>reserviert</t>
        </is>
      </c>
      <c r="AA195" s="19" t="inlineStr">
        <is>
          <t>IKEA</t>
        </is>
      </c>
      <c r="AB195" s="19" t="n"/>
      <c r="AC195" s="19" t="inlineStr">
        <is>
          <t>Webkatalog</t>
        </is>
      </c>
      <c r="AD195" s="19" t="inlineStr">
        <is>
          <t>Saskia Merz</t>
        </is>
      </c>
      <c r="AE195" s="21" t="n"/>
      <c r="AF195" s="22">
        <f>IF(N195="","",N195*AE195)</f>
        <v/>
      </c>
      <c r="AG195" s="19" t="n"/>
      <c r="AH195" s="19" t="n"/>
      <c r="AI195" s="19" t="inlineStr">
        <is>
          <t>4000138</t>
        </is>
      </c>
      <c r="AJ195" s="19" t="n"/>
      <c r="AK195" s="19" t="n"/>
      <c r="AL195" s="19" t="inlineStr">
        <is>
          <t>23.10.2026 13:00</t>
        </is>
      </c>
      <c r="AM195" s="18" t="inlineStr">
        <is>
          <t>ohne Inhalt</t>
        </is>
      </c>
      <c r="AN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19" t="inlineStr">
        <is>
          <t>ok</t>
        </is>
      </c>
      <c r="V196" s="22">
        <f>O196*S196</f>
        <v/>
      </c>
      <c r="W196" s="16" t="inlineStr">
        <is>
          <t>nur Abholung</t>
        </is>
      </c>
      <c r="X196" s="16" t="inlineStr">
        <is>
          <t>F-204</t>
        </is>
      </c>
      <c r="Y196" s="19" t="inlineStr">
        <is>
          <t>ja</t>
        </is>
      </c>
      <c r="Z196" s="19" t="inlineStr">
        <is>
          <t>verfügbar</t>
        </is>
      </c>
      <c r="AA196" s="19" t="n"/>
      <c r="AB196" s="19" t="inlineStr">
        <is>
          <t>Rollenspiel</t>
        </is>
      </c>
      <c r="AC196" s="19" t="n"/>
      <c r="AD196" s="19" t="n"/>
      <c r="AE196" s="21" t="n"/>
      <c r="AF196" s="22">
        <f>IF(N196="","",N196*AE196)</f>
        <v/>
      </c>
      <c r="AG196" s="19" t="n"/>
      <c r="AH196" s="19" t="n"/>
      <c r="AI196" s="19" t="n"/>
      <c r="AJ196" s="19" t="n"/>
      <c r="AK196" s="19" t="n"/>
      <c r="AL196" s="19" t="n"/>
      <c r="AM196" s="18" t="inlineStr">
        <is>
          <t>1 Werkbank einschließlich Wandaufhängung. Ohne Zubehör</t>
        </is>
      </c>
      <c r="AN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19" t="inlineStr">
        <is>
          <t>ok</t>
        </is>
      </c>
      <c r="V197" s="22">
        <f>O197*S197</f>
        <v/>
      </c>
      <c r="W197" s="16" t="inlineStr">
        <is>
          <t>nur Abholung</t>
        </is>
      </c>
      <c r="X197" s="16" t="inlineStr">
        <is>
          <t>F-205</t>
        </is>
      </c>
      <c r="Y197" s="19" t="inlineStr">
        <is>
          <t>ja</t>
        </is>
      </c>
      <c r="Z197" s="19" t="inlineStr">
        <is>
          <t>verfügbar</t>
        </is>
      </c>
      <c r="AA197" s="19" t="inlineStr">
        <is>
          <t>IKEA</t>
        </is>
      </c>
      <c r="AB197" s="19" t="n"/>
      <c r="AC197" s="19" t="n"/>
      <c r="AD197" s="19" t="n"/>
      <c r="AE197" s="21" t="n"/>
      <c r="AF197" s="22">
        <f>IF(N197="","",N197*AE197)</f>
        <v/>
      </c>
      <c r="AG197" s="19" t="n"/>
      <c r="AH197" s="19" t="n"/>
      <c r="AI197" s="19" t="n"/>
      <c r="AJ197" s="19" t="n"/>
      <c r="AK197" s="19" t="n"/>
      <c r="AL197" s="19" t="n"/>
      <c r="AM197" s="18" t="n"/>
      <c r="AN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Kindergröße</t>
        </is>
      </c>
      <c r="F198" s="17" t="n">
        <v>1</v>
      </c>
      <c r="G198" s="18" t="inlineStr">
        <is>
          <t>Panton Chair von Vitra, Entwurf Verner Panton: Freischwinger aus einem Stück Kunststoff, schwarz matt, S-förmig geschwungen. Kindergröße.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19" t="inlineStr">
        <is>
          <t>ok</t>
        </is>
      </c>
      <c r="V198" s="22">
        <f>O198*S198</f>
        <v/>
      </c>
      <c r="W198" s="16" t="inlineStr">
        <is>
          <t>nur Abholung</t>
        </is>
      </c>
      <c r="X198" s="16" t="inlineStr">
        <is>
          <t>F-208</t>
        </is>
      </c>
      <c r="Y198" s="19" t="inlineStr">
        <is>
          <t>ja</t>
        </is>
      </c>
      <c r="Z198" s="19" t="inlineStr">
        <is>
          <t>verfügbar</t>
        </is>
      </c>
      <c r="AA198" s="19" t="inlineStr">
        <is>
          <t>Vitra</t>
        </is>
      </c>
      <c r="AB198" s="19" t="inlineStr">
        <is>
          <t>Designklassiker</t>
        </is>
      </c>
      <c r="AC198" s="19" t="n"/>
      <c r="AD198" s="19" t="n"/>
      <c r="AE198" s="21" t="n"/>
      <c r="AF198" s="22">
        <f>IF(N198="","",N198*AE198)</f>
        <v/>
      </c>
      <c r="AG198" s="19" t="n"/>
      <c r="AH198" s="19" t="n"/>
      <c r="AI198" s="19" t="n"/>
      <c r="AJ198" s="19" t="n"/>
      <c r="AK198" s="19" t="n"/>
      <c r="AL198" s="19" t="n"/>
      <c r="AM198" s="18" t="n"/>
      <c r="AN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19" t="n"/>
      <c r="V199" s="22">
        <f>O199*S199</f>
        <v/>
      </c>
      <c r="W199" s="16" t="inlineStr">
        <is>
          <t>nur Abholung</t>
        </is>
      </c>
      <c r="X199" s="16" t="inlineStr">
        <is>
          <t>F-209</t>
        </is>
      </c>
      <c r="Y199" s="19" t="inlineStr">
        <is>
          <t>ja</t>
        </is>
      </c>
      <c r="Z199" s="19" t="inlineStr">
        <is>
          <t>verfügbar</t>
        </is>
      </c>
      <c r="AA199" s="19" t="n"/>
      <c r="AB199" s="19" t="n"/>
      <c r="AC199" s="19" t="n"/>
      <c r="AD199" s="19" t="n"/>
      <c r="AE199" s="21" t="n"/>
      <c r="AF199" s="22">
        <f>IF(N199="","",N199*AE199)</f>
        <v/>
      </c>
      <c r="AG199" s="19" t="n"/>
      <c r="AH199" s="19" t="n"/>
      <c r="AI199" s="19" t="n"/>
      <c r="AJ199" s="19" t="n"/>
      <c r="AK199" s="19" t="n"/>
      <c r="AL199" s="19" t="n"/>
      <c r="AM199" s="18" t="n"/>
      <c r="AN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19" t="inlineStr">
        <is>
          <t>ok</t>
        </is>
      </c>
      <c r="V200" s="22">
        <f>O200*S200</f>
        <v/>
      </c>
      <c r="W200" s="16" t="inlineStr">
        <is>
          <t>nur Abholung</t>
        </is>
      </c>
      <c r="X200" s="16" t="inlineStr">
        <is>
          <t>F-210</t>
        </is>
      </c>
      <c r="Y200" s="19" t="inlineStr">
        <is>
          <t>ja</t>
        </is>
      </c>
      <c r="Z200" s="19" t="inlineStr">
        <is>
          <t>verfügbar</t>
        </is>
      </c>
      <c r="AA200" s="19" t="n"/>
      <c r="AB200" s="19" t="n"/>
      <c r="AC200" s="19" t="n"/>
      <c r="AD200" s="19" t="n"/>
      <c r="AE200" s="21" t="n"/>
      <c r="AF200" s="22">
        <f>IF(N200="","",N200*AE200)</f>
        <v/>
      </c>
      <c r="AG200" s="19" t="n"/>
      <c r="AH200" s="19" t="n"/>
      <c r="AI200" s="19" t="n"/>
      <c r="AJ200" s="19" t="n"/>
      <c r="AK200" s="19" t="n"/>
      <c r="AL200" s="19" t="n"/>
      <c r="AM200" s="18" t="n"/>
      <c r="AN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v>1</v>
      </c>
      <c r="O201" s="20">
        <f>F201-IF(N201="",0,N201)</f>
        <v/>
      </c>
      <c r="P201" s="19" t="inlineStr">
        <is>
          <t>ja</t>
        </is>
      </c>
      <c r="Q201" s="19" t="n"/>
      <c r="R201" s="21" t="n"/>
      <c r="S201" s="21" t="n">
        <v>120</v>
      </c>
      <c r="T201" s="19" t="inlineStr">
        <is>
          <t>Fix</t>
        </is>
      </c>
      <c r="U201" s="19" t="inlineStr">
        <is>
          <t>ok</t>
        </is>
      </c>
      <c r="V201" s="22">
        <f>O201*S201</f>
        <v/>
      </c>
      <c r="W201" s="16" t="inlineStr">
        <is>
          <t>nur Abholung</t>
        </is>
      </c>
      <c r="X201" s="16" t="inlineStr">
        <is>
          <t>F-213</t>
        </is>
      </c>
      <c r="Y201" s="19" t="inlineStr">
        <is>
          <t>ja</t>
        </is>
      </c>
      <c r="Z201" s="19" t="inlineStr">
        <is>
          <t>teilverkauft</t>
        </is>
      </c>
      <c r="AA201" s="19" t="inlineStr">
        <is>
          <t>Stokke</t>
        </is>
      </c>
      <c r="AB201" s="19" t="inlineStr">
        <is>
          <t>Designklassiker</t>
        </is>
      </c>
      <c r="AC201" s="19" t="inlineStr">
        <is>
          <t>Webkatalog</t>
        </is>
      </c>
      <c r="AD201" s="19" t="n"/>
      <c r="AE201" s="21" t="n">
        <v>120</v>
      </c>
      <c r="AF201" s="22">
        <f>IF(N201="","",N201*AE201)</f>
        <v/>
      </c>
      <c r="AG201" s="19" t="inlineStr">
        <is>
          <t>19.10.2026</t>
        </is>
      </c>
      <c r="AH201" s="19" t="inlineStr">
        <is>
          <t>Linda Rebholz</t>
        </is>
      </c>
      <c r="AI201" s="19" t="inlineStr">
        <is>
          <t>4000132</t>
        </is>
      </c>
      <c r="AJ201" s="19" t="inlineStr">
        <is>
          <t>bezahlt</t>
        </is>
      </c>
      <c r="AK201" s="19" t="n"/>
      <c r="AL201" s="19" t="inlineStr">
        <is>
          <t>21.10.2026 07:30</t>
        </is>
      </c>
      <c r="AM201" s="18" t="n"/>
      <c r="AN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19" t="inlineStr">
        <is>
          <t>ok</t>
        </is>
      </c>
      <c r="V202" s="22">
        <f>O202*S202</f>
        <v/>
      </c>
      <c r="W202" s="16" t="inlineStr">
        <is>
          <t>nur Abholung</t>
        </is>
      </c>
      <c r="X202" s="16" t="inlineStr">
        <is>
          <t>F-214</t>
        </is>
      </c>
      <c r="Y202" s="19" t="inlineStr">
        <is>
          <t>ja</t>
        </is>
      </c>
      <c r="Z202" s="19" t="inlineStr">
        <is>
          <t>verfügbar</t>
        </is>
      </c>
      <c r="AA202" s="19" t="n"/>
      <c r="AB202" s="19" t="n"/>
      <c r="AC202" s="19" t="n"/>
      <c r="AD202" s="19" t="n"/>
      <c r="AE202" s="21" t="n"/>
      <c r="AF202" s="22">
        <f>IF(N202="","",N202*AE202)</f>
        <v/>
      </c>
      <c r="AG202" s="19" t="n"/>
      <c r="AH202" s="19" t="n"/>
      <c r="AI202" s="19" t="n"/>
      <c r="AJ202" s="19" t="n"/>
      <c r="AK202" s="19" t="n"/>
      <c r="AL202" s="19" t="n"/>
      <c r="AM202" s="18" t="n"/>
      <c r="AN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19" t="inlineStr">
        <is>
          <t>ok</t>
        </is>
      </c>
      <c r="V203" s="22">
        <f>O203*S203</f>
        <v/>
      </c>
      <c r="W203" s="16" t="inlineStr">
        <is>
          <t>nur Abholung</t>
        </is>
      </c>
      <c r="X203" s="16" t="inlineStr">
        <is>
          <t>F-215</t>
        </is>
      </c>
      <c r="Y203" s="19" t="inlineStr">
        <is>
          <t>ja</t>
        </is>
      </c>
      <c r="Z203" s="19" t="inlineStr">
        <is>
          <t>reserviert</t>
        </is>
      </c>
      <c r="AA203" s="19" t="n"/>
      <c r="AB203" s="19" t="n"/>
      <c r="AC203" s="19" t="inlineStr">
        <is>
          <t>Webkatalog</t>
        </is>
      </c>
      <c r="AD203" s="19" t="inlineStr">
        <is>
          <t>Simon fronius</t>
        </is>
      </c>
      <c r="AE203" s="21" t="n"/>
      <c r="AF203" s="22">
        <f>IF(N203="","",N203*AE203)</f>
        <v/>
      </c>
      <c r="AG203" s="19" t="n"/>
      <c r="AH203" s="19" t="n"/>
      <c r="AI203" s="19" t="n"/>
      <c r="AJ203" s="19" t="n"/>
      <c r="AK203" s="19" t="n"/>
      <c r="AL203" s="19" t="inlineStr">
        <is>
          <t>01.12.2026 09:00</t>
        </is>
      </c>
      <c r="AM203" s="18" t="n"/>
      <c r="AN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19" t="inlineStr">
        <is>
          <t>ok</t>
        </is>
      </c>
      <c r="V204" s="22">
        <f>O204*S204</f>
        <v/>
      </c>
      <c r="W204" s="16" t="inlineStr">
        <is>
          <t>nur Abholung</t>
        </is>
      </c>
      <c r="X204" s="16" t="inlineStr">
        <is>
          <t>F-216</t>
        </is>
      </c>
      <c r="Y204" s="19" t="inlineStr">
        <is>
          <t>ja</t>
        </is>
      </c>
      <c r="Z204" s="19" t="inlineStr">
        <is>
          <t>verfügbar</t>
        </is>
      </c>
      <c r="AA204" s="19" t="n"/>
      <c r="AB204" s="19" t="n"/>
      <c r="AC204" s="19" t="n"/>
      <c r="AD204" s="19" t="n"/>
      <c r="AE204" s="21" t="n"/>
      <c r="AF204" s="22">
        <f>IF(N204="","",N204*AE204)</f>
        <v/>
      </c>
      <c r="AG204" s="19" t="n"/>
      <c r="AH204" s="19" t="n"/>
      <c r="AI204" s="19" t="n"/>
      <c r="AJ204" s="19" t="n"/>
      <c r="AK204" s="19" t="n"/>
      <c r="AL204" s="19" t="n"/>
      <c r="AM204" s="18" t="n"/>
      <c r="AN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19" t="inlineStr">
        <is>
          <t>ok</t>
        </is>
      </c>
      <c r="V205" s="22">
        <f>O205*S205</f>
        <v/>
      </c>
      <c r="W205" s="16" t="inlineStr">
        <is>
          <t>nur Abholung</t>
        </is>
      </c>
      <c r="X205" s="16" t="inlineStr">
        <is>
          <t>F-218</t>
        </is>
      </c>
      <c r="Y205" s="19" t="inlineStr">
        <is>
          <t>ja</t>
        </is>
      </c>
      <c r="Z205" s="19" t="inlineStr">
        <is>
          <t>verfügbar</t>
        </is>
      </c>
      <c r="AA205" s="19" t="n"/>
      <c r="AB205" s="19" t="n"/>
      <c r="AC205" s="19" t="n"/>
      <c r="AD205" s="19" t="n"/>
      <c r="AE205" s="21" t="n"/>
      <c r="AF205" s="22">
        <f>IF(N205="","",N205*AE205)</f>
        <v/>
      </c>
      <c r="AG205" s="19" t="n"/>
      <c r="AH205" s="19" t="n"/>
      <c r="AI205" s="19" t="n"/>
      <c r="AJ205" s="19" t="n"/>
      <c r="AK205" s="19" t="n"/>
      <c r="AL205" s="19" t="n"/>
      <c r="AM205" s="18" t="n"/>
      <c r="AN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v>1</v>
      </c>
      <c r="O206" s="20">
        <f>F206-IF(N206="",0,N206)</f>
        <v/>
      </c>
      <c r="P206" s="19" t="inlineStr">
        <is>
          <t>ja</t>
        </is>
      </c>
      <c r="Q206" s="19" t="n"/>
      <c r="R206" s="21" t="n"/>
      <c r="S206" s="21" t="n">
        <v>100</v>
      </c>
      <c r="T206" s="19" t="inlineStr">
        <is>
          <t>Fix</t>
        </is>
      </c>
      <c r="U206" s="19" t="inlineStr">
        <is>
          <t>ok</t>
        </is>
      </c>
      <c r="V206" s="22">
        <f>O206*S206</f>
        <v/>
      </c>
      <c r="W206" s="16" t="inlineStr">
        <is>
          <t>nur Abholung</t>
        </is>
      </c>
      <c r="X206" s="16" t="inlineStr">
        <is>
          <t>F-219</t>
        </is>
      </c>
      <c r="Y206" s="19" t="inlineStr">
        <is>
          <t>ja</t>
        </is>
      </c>
      <c r="Z206" s="19" t="inlineStr">
        <is>
          <t>verkauft</t>
        </is>
      </c>
      <c r="AA206" s="19" t="inlineStr">
        <is>
          <t>Wehrfritz</t>
        </is>
      </c>
      <c r="AB206" s="19" t="n"/>
      <c r="AC206" s="19" t="inlineStr">
        <is>
          <t>Webkatalog</t>
        </is>
      </c>
      <c r="AD206" s="19" t="n"/>
      <c r="AE206" s="21" t="n">
        <v>100</v>
      </c>
      <c r="AF206" s="22">
        <f>IF(N206="","",N206*AE206)</f>
        <v/>
      </c>
      <c r="AG206" s="19" t="inlineStr">
        <is>
          <t>14.10.2026</t>
        </is>
      </c>
      <c r="AH206" s="19" t="inlineStr">
        <is>
          <t>Maren Kipp</t>
        </is>
      </c>
      <c r="AI206" s="19" t="inlineStr">
        <is>
          <t>4000114</t>
        </is>
      </c>
      <c r="AJ206" s="19" t="inlineStr">
        <is>
          <t>bezahlt</t>
        </is>
      </c>
      <c r="AK206" s="19" t="n"/>
      <c r="AL206" s="19" t="inlineStr">
        <is>
          <t>09.11.2026 08:00</t>
        </is>
      </c>
      <c r="AM206" s="18" t="n"/>
      <c r="AN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19" t="inlineStr">
        <is>
          <t>ok</t>
        </is>
      </c>
      <c r="V207" s="22">
        <f>O207*S207</f>
        <v/>
      </c>
      <c r="W207" s="16" t="inlineStr">
        <is>
          <t>nur Abholung</t>
        </is>
      </c>
      <c r="X207" s="16" t="inlineStr">
        <is>
          <t>F-220</t>
        </is>
      </c>
      <c r="Y207" s="19" t="inlineStr">
        <is>
          <t>ja</t>
        </is>
      </c>
      <c r="Z207" s="19" t="inlineStr">
        <is>
          <t>verfügbar</t>
        </is>
      </c>
      <c r="AA207" s="19" t="n"/>
      <c r="AB207" s="19" t="n"/>
      <c r="AC207" s="19" t="n"/>
      <c r="AD207" s="19" t="n"/>
      <c r="AE207" s="21" t="n"/>
      <c r="AF207" s="22">
        <f>IF(N207="","",N207*AE207)</f>
        <v/>
      </c>
      <c r="AG207" s="19" t="n"/>
      <c r="AH207" s="19" t="n"/>
      <c r="AI207" s="19" t="n"/>
      <c r="AJ207" s="19" t="n"/>
      <c r="AK207" s="19" t="n"/>
      <c r="AL207" s="19" t="n"/>
      <c r="AM207" s="18" t="n"/>
      <c r="AN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19" t="inlineStr">
        <is>
          <t>ok</t>
        </is>
      </c>
      <c r="V208" s="22">
        <f>O208*S208</f>
        <v/>
      </c>
      <c r="W208" s="16" t="inlineStr">
        <is>
          <t>nur Abholung</t>
        </is>
      </c>
      <c r="X208" s="16" t="inlineStr">
        <is>
          <t>F-223</t>
        </is>
      </c>
      <c r="Y208" s="19" t="inlineStr">
        <is>
          <t>ja</t>
        </is>
      </c>
      <c r="Z208" s="19" t="inlineStr">
        <is>
          <t>verfügbar</t>
        </is>
      </c>
      <c r="AA208" s="19" t="n"/>
      <c r="AB208" s="19" t="inlineStr">
        <is>
          <t>Garderobe</t>
        </is>
      </c>
      <c r="AC208" s="19" t="n"/>
      <c r="AD208" s="19" t="n"/>
      <c r="AE208" s="21" t="n"/>
      <c r="AF208" s="22">
        <f>IF(N208="","",N208*AE208)</f>
        <v/>
      </c>
      <c r="AG208" s="19" t="n"/>
      <c r="AH208" s="19" t="n"/>
      <c r="AI208" s="19" t="n"/>
      <c r="AJ208" s="19" t="n"/>
      <c r="AK208" s="19" t="n"/>
      <c r="AL208" s="19" t="n"/>
      <c r="AM208" s="18" t="n"/>
      <c r="AN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19" t="inlineStr">
        <is>
          <t>ok</t>
        </is>
      </c>
      <c r="V209" s="22">
        <f>O209*S209</f>
        <v/>
      </c>
      <c r="W209" s="16" t="inlineStr">
        <is>
          <t>nur Abholung</t>
        </is>
      </c>
      <c r="X209" s="16" t="inlineStr">
        <is>
          <t>F-224</t>
        </is>
      </c>
      <c r="Y209" s="19" t="inlineStr">
        <is>
          <t>ja</t>
        </is>
      </c>
      <c r="Z209" s="19" t="inlineStr">
        <is>
          <t>verfügbar</t>
        </is>
      </c>
      <c r="AA209" s="19" t="n"/>
      <c r="AB209" s="19" t="inlineStr">
        <is>
          <t>Garderobe</t>
        </is>
      </c>
      <c r="AC209" s="19" t="n"/>
      <c r="AD209" s="19" t="n"/>
      <c r="AE209" s="21" t="n"/>
      <c r="AF209" s="22">
        <f>IF(N209="","",N209*AE209)</f>
        <v/>
      </c>
      <c r="AG209" s="19" t="n"/>
      <c r="AH209" s="19" t="n"/>
      <c r="AI209" s="19" t="n"/>
      <c r="AJ209" s="19" t="n"/>
      <c r="AK209" s="19" t="n"/>
      <c r="AL209" s="19" t="n"/>
      <c r="AM209" s="18" t="n"/>
      <c r="AN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19" t="inlineStr">
        <is>
          <t>ok</t>
        </is>
      </c>
      <c r="V210" s="22">
        <f>O210*S210</f>
        <v/>
      </c>
      <c r="W210" s="16" t="inlineStr">
        <is>
          <t>nur Abholung</t>
        </is>
      </c>
      <c r="X210" s="16" t="inlineStr">
        <is>
          <t>F-225</t>
        </is>
      </c>
      <c r="Y210" s="19" t="inlineStr">
        <is>
          <t>ja</t>
        </is>
      </c>
      <c r="Z210" s="19" t="inlineStr">
        <is>
          <t>verfügbar</t>
        </is>
      </c>
      <c r="AA210" s="19" t="inlineStr">
        <is>
          <t>IKEA</t>
        </is>
      </c>
      <c r="AB210" s="19" t="inlineStr">
        <is>
          <t>Garderobe</t>
        </is>
      </c>
      <c r="AC210" s="19" t="n"/>
      <c r="AD210" s="19" t="n"/>
      <c r="AE210" s="21" t="n"/>
      <c r="AF210" s="22">
        <f>IF(N210="","",N210*AE210)</f>
        <v/>
      </c>
      <c r="AG210" s="19" t="n"/>
      <c r="AH210" s="19" t="n"/>
      <c r="AI210" s="19" t="n"/>
      <c r="AJ210" s="19" t="n"/>
      <c r="AK210" s="19" t="n"/>
      <c r="AL210" s="19" t="n"/>
      <c r="AM210" s="18" t="n"/>
      <c r="AN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19" t="n"/>
      <c r="V211" s="22">
        <f>O211*S211</f>
        <v/>
      </c>
      <c r="W211" s="16" t="inlineStr">
        <is>
          <t>nur Abholung</t>
        </is>
      </c>
      <c r="X211" s="16" t="inlineStr">
        <is>
          <t>F-226</t>
        </is>
      </c>
      <c r="Y211" s="19" t="inlineStr">
        <is>
          <t>ja</t>
        </is>
      </c>
      <c r="Z211" s="19" t="inlineStr">
        <is>
          <t>verfügbar</t>
        </is>
      </c>
      <c r="AA211" s="19" t="n"/>
      <c r="AB211" s="19" t="n"/>
      <c r="AC211" s="19" t="n"/>
      <c r="AD211" s="19" t="n"/>
      <c r="AE211" s="21" t="n"/>
      <c r="AF211" s="22">
        <f>IF(N211="","",N211*AE211)</f>
        <v/>
      </c>
      <c r="AG211" s="19" t="n"/>
      <c r="AH211" s="19" t="n"/>
      <c r="AI211" s="19" t="n"/>
      <c r="AJ211" s="19" t="n"/>
      <c r="AK211" s="19" t="n"/>
      <c r="AL211" s="19" t="n"/>
      <c r="AM211" s="18" t="n"/>
      <c r="AN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19" t="inlineStr">
        <is>
          <t>ok</t>
        </is>
      </c>
      <c r="V212" s="22">
        <f>O212*S212</f>
        <v/>
      </c>
      <c r="W212" s="16" t="inlineStr">
        <is>
          <t>nur Abholung</t>
        </is>
      </c>
      <c r="X212" s="16" t="inlineStr">
        <is>
          <t>F-227</t>
        </is>
      </c>
      <c r="Y212" s="19" t="inlineStr">
        <is>
          <t>ja</t>
        </is>
      </c>
      <c r="Z212" s="19" t="inlineStr">
        <is>
          <t>reserviert</t>
        </is>
      </c>
      <c r="AA212" s="19" t="inlineStr">
        <is>
          <t>Bauknecht</t>
        </is>
      </c>
      <c r="AB212" s="19" t="n"/>
      <c r="AC212" s="19" t="inlineStr">
        <is>
          <t>Webkatalog</t>
        </is>
      </c>
      <c r="AD212" s="19" t="inlineStr">
        <is>
          <t>Simon fronius</t>
        </is>
      </c>
      <c r="AE212" s="21" t="n"/>
      <c r="AF212" s="22">
        <f>IF(N212="","",N212*AE212)</f>
        <v/>
      </c>
      <c r="AG212" s="19" t="n"/>
      <c r="AH212" s="19" t="n"/>
      <c r="AI212" s="19" t="n"/>
      <c r="AJ212" s="19" t="n"/>
      <c r="AK212" s="19" t="n"/>
      <c r="AL212" s="19" t="inlineStr">
        <is>
          <t>01.12.2026 09:00</t>
        </is>
      </c>
      <c r="AM212" s="18" t="n"/>
      <c r="AN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19" t="inlineStr">
        <is>
          <t>ok</t>
        </is>
      </c>
      <c r="V213" s="22">
        <f>O213*S213</f>
        <v/>
      </c>
      <c r="W213" s="16" t="inlineStr">
        <is>
          <t>nur Abholung</t>
        </is>
      </c>
      <c r="X213" s="16" t="inlineStr">
        <is>
          <t>F-229</t>
        </is>
      </c>
      <c r="Y213" s="19" t="inlineStr">
        <is>
          <t>ja</t>
        </is>
      </c>
      <c r="Z213" s="19" t="inlineStr">
        <is>
          <t>reserviert</t>
        </is>
      </c>
      <c r="AA213" s="19" t="n"/>
      <c r="AB213" s="19" t="n"/>
      <c r="AC213" s="19" t="inlineStr">
        <is>
          <t>Webkatalog</t>
        </is>
      </c>
      <c r="AD213" s="19" t="inlineStr">
        <is>
          <t>Nadine Zythke, Daniela Libuda</t>
        </is>
      </c>
      <c r="AE213" s="21" t="n"/>
      <c r="AF213" s="22">
        <f>IF(N213="","",N213*AE213)</f>
        <v/>
      </c>
      <c r="AG213" s="19" t="n"/>
      <c r="AH213" s="19" t="n"/>
      <c r="AI213" s="19" t="inlineStr">
        <is>
          <t>4000145, 4000119</t>
        </is>
      </c>
      <c r="AJ213" s="19" t="n"/>
      <c r="AK213" s="19" t="n"/>
      <c r="AL213" s="19" t="inlineStr">
        <is>
          <t>17.11.2026 09:00, 26.10.2026 09:30</t>
        </is>
      </c>
      <c r="AM213" s="18" t="n"/>
      <c r="AN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19" t="inlineStr">
        <is>
          <t>ok</t>
        </is>
      </c>
      <c r="V214" s="22">
        <f>O214*S214</f>
        <v/>
      </c>
      <c r="W214" s="16" t="inlineStr">
        <is>
          <t>nur Abholung</t>
        </is>
      </c>
      <c r="X214" s="16" t="inlineStr">
        <is>
          <t>F-230</t>
        </is>
      </c>
      <c r="Y214" s="19" t="inlineStr">
        <is>
          <t>ja</t>
        </is>
      </c>
      <c r="Z214" s="19" t="inlineStr">
        <is>
          <t>verfügbar</t>
        </is>
      </c>
      <c r="AA214" s="19" t="inlineStr">
        <is>
          <t>IKEA</t>
        </is>
      </c>
      <c r="AB214" s="19" t="n"/>
      <c r="AC214" s="19" t="n"/>
      <c r="AD214" s="19" t="n"/>
      <c r="AE214" s="21" t="n"/>
      <c r="AF214" s="22">
        <f>IF(N214="","",N214*AE214)</f>
        <v/>
      </c>
      <c r="AG214" s="19" t="n"/>
      <c r="AH214" s="19" t="n"/>
      <c r="AI214" s="19" t="n"/>
      <c r="AJ214" s="19" t="n"/>
      <c r="AK214" s="19" t="n"/>
      <c r="AL214" s="19" t="n"/>
      <c r="AM214" s="18" t="n"/>
      <c r="AN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19" t="inlineStr">
        <is>
          <t>ok</t>
        </is>
      </c>
      <c r="V215" s="22">
        <f>O215*S215</f>
        <v/>
      </c>
      <c r="W215" s="16" t="inlineStr">
        <is>
          <t>nur Abholung</t>
        </is>
      </c>
      <c r="X215" s="16" t="inlineStr">
        <is>
          <t>F-233</t>
        </is>
      </c>
      <c r="Y215" s="19" t="inlineStr">
        <is>
          <t>ja</t>
        </is>
      </c>
      <c r="Z215" s="19" t="inlineStr">
        <is>
          <t>verfügbar</t>
        </is>
      </c>
      <c r="AA215" s="19" t="n"/>
      <c r="AB215" s="19" t="inlineStr">
        <is>
          <t>Schlafen und Wickeln</t>
        </is>
      </c>
      <c r="AC215" s="19" t="n"/>
      <c r="AD215" s="19" t="n"/>
      <c r="AE215" s="21" t="n"/>
      <c r="AF215" s="22">
        <f>IF(N215="","",N215*AE215)</f>
        <v/>
      </c>
      <c r="AG215" s="19" t="n"/>
      <c r="AH215" s="19" t="n"/>
      <c r="AI215" s="19" t="n"/>
      <c r="AJ215" s="19" t="n"/>
      <c r="AK215" s="19" t="n"/>
      <c r="AL215" s="19" t="n"/>
      <c r="AM215" s="18" t="n"/>
      <c r="AN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v>1</v>
      </c>
      <c r="O216" s="20">
        <f>F216-IF(N216="",0,N216)</f>
        <v/>
      </c>
      <c r="P216" s="19" t="inlineStr">
        <is>
          <t>ja</t>
        </is>
      </c>
      <c r="Q216" s="19" t="n"/>
      <c r="R216" s="21" t="n"/>
      <c r="S216" s="21" t="n">
        <v>150</v>
      </c>
      <c r="T216" s="19" t="inlineStr">
        <is>
          <t>Fix</t>
        </is>
      </c>
      <c r="U216" s="19" t="inlineStr">
        <is>
          <t>ok</t>
        </is>
      </c>
      <c r="V216" s="22">
        <f>O216*S216</f>
        <v/>
      </c>
      <c r="W216" s="16" t="inlineStr">
        <is>
          <t>nur Abholung</t>
        </is>
      </c>
      <c r="X216" s="16" t="inlineStr">
        <is>
          <t>F-234</t>
        </is>
      </c>
      <c r="Y216" s="19" t="inlineStr">
        <is>
          <t>ja</t>
        </is>
      </c>
      <c r="Z216" s="19" t="inlineStr">
        <is>
          <t>verkauft</t>
        </is>
      </c>
      <c r="AA216" s="19" t="n"/>
      <c r="AB216" s="19" t="inlineStr">
        <is>
          <t>Rollenspiel</t>
        </is>
      </c>
      <c r="AC216" s="19" t="inlineStr">
        <is>
          <t>Webkatalog</t>
        </is>
      </c>
      <c r="AD216" s="19" t="n"/>
      <c r="AE216" s="21" t="n">
        <v>150</v>
      </c>
      <c r="AF216" s="22">
        <f>IF(N216="","",N216*AE216)</f>
        <v/>
      </c>
      <c r="AG216" s="19" t="inlineStr">
        <is>
          <t>13.10.2026</t>
        </is>
      </c>
      <c r="AH216" s="19" t="inlineStr">
        <is>
          <t>Aljona Dura</t>
        </is>
      </c>
      <c r="AI216" s="19" t="inlineStr">
        <is>
          <t>4000118</t>
        </is>
      </c>
      <c r="AJ216" s="19" t="inlineStr">
        <is>
          <t>bezahlt</t>
        </is>
      </c>
      <c r="AK216" s="19" t="n"/>
      <c r="AL216" s="19" t="inlineStr">
        <is>
          <t>abgeholt 13.10.2026</t>
        </is>
      </c>
      <c r="AM216" s="18" t="n"/>
      <c r="AN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19" t="inlineStr">
        <is>
          <t>ok</t>
        </is>
      </c>
      <c r="V217" s="22">
        <f>O217*S217</f>
        <v/>
      </c>
      <c r="W217" s="16" t="inlineStr">
        <is>
          <t>nur Abholung</t>
        </is>
      </c>
      <c r="X217" s="16" t="inlineStr">
        <is>
          <t>F-236</t>
        </is>
      </c>
      <c r="Y217" s="19" t="inlineStr">
        <is>
          <t>ja</t>
        </is>
      </c>
      <c r="Z217" s="19" t="inlineStr">
        <is>
          <t>verfügbar</t>
        </is>
      </c>
      <c r="AA217" s="19" t="inlineStr">
        <is>
          <t>Wesco</t>
        </is>
      </c>
      <c r="AB217" s="19" t="inlineStr">
        <is>
          <t>Rollenspiel</t>
        </is>
      </c>
      <c r="AC217" s="19" t="n"/>
      <c r="AD217" s="19" t="n"/>
      <c r="AE217" s="21" t="n"/>
      <c r="AF217" s="22">
        <f>IF(N217="","",N217*AE217)</f>
        <v/>
      </c>
      <c r="AG217" s="19" t="n"/>
      <c r="AH217" s="19" t="n"/>
      <c r="AI217" s="19" t="n"/>
      <c r="AJ217" s="19" t="n"/>
      <c r="AK217" s="19" t="n"/>
      <c r="AL217" s="19" t="n"/>
      <c r="AM217" s="18" t="n"/>
      <c r="AN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Spielzeug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19" t="inlineStr">
        <is>
          <t>ok</t>
        </is>
      </c>
      <c r="V218" s="22">
        <f>O218*S218</f>
        <v/>
      </c>
      <c r="W218" s="16" t="inlineStr">
        <is>
          <t>nur Abholung</t>
        </is>
      </c>
      <c r="X218" s="16" t="inlineStr">
        <is>
          <t>F-237</t>
        </is>
      </c>
      <c r="Y218" s="19" t="inlineStr">
        <is>
          <t>ja</t>
        </is>
      </c>
      <c r="Z218" s="19" t="inlineStr">
        <is>
          <t>verfügbar</t>
        </is>
      </c>
      <c r="AA218" s="19" t="inlineStr">
        <is>
          <t>howa</t>
        </is>
      </c>
      <c r="AB218" s="19" t="n"/>
      <c r="AC218" s="19" t="n"/>
      <c r="AD218" s="19" t="n"/>
      <c r="AE218" s="21" t="n"/>
      <c r="AF218" s="22">
        <f>IF(N218="","",N218*AE218)</f>
        <v/>
      </c>
      <c r="AG218" s="19" t="n"/>
      <c r="AH218" s="19" t="n"/>
      <c r="AI218" s="19" t="n"/>
      <c r="AJ218" s="19" t="n"/>
      <c r="AK218" s="19" t="n"/>
      <c r="AL218" s="19" t="n"/>
      <c r="AM218" s="18" t="n"/>
      <c r="AN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19" t="inlineStr">
        <is>
          <t>ok</t>
        </is>
      </c>
      <c r="V219" s="22">
        <f>O219*S219</f>
        <v/>
      </c>
      <c r="W219" s="16" t="inlineStr">
        <is>
          <t>nur Abholung</t>
        </is>
      </c>
      <c r="X219" s="16" t="inlineStr">
        <is>
          <t>F-238</t>
        </is>
      </c>
      <c r="Y219" s="19" t="inlineStr">
        <is>
          <t>ja</t>
        </is>
      </c>
      <c r="Z219" s="19" t="inlineStr">
        <is>
          <t>verfügbar</t>
        </is>
      </c>
      <c r="AA219" s="19" t="n"/>
      <c r="AB219" s="19" t="n"/>
      <c r="AC219" s="19" t="n"/>
      <c r="AD219" s="19" t="n"/>
      <c r="AE219" s="21" t="n"/>
      <c r="AF219" s="22">
        <f>IF(N219="","",N219*AE219)</f>
        <v/>
      </c>
      <c r="AG219" s="19" t="n"/>
      <c r="AH219" s="19" t="n"/>
      <c r="AI219" s="19" t="n"/>
      <c r="AJ219" s="19" t="n"/>
      <c r="AK219" s="19" t="n"/>
      <c r="AL219" s="19" t="n"/>
      <c r="AM219" s="18" t="n"/>
      <c r="AN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19" t="inlineStr">
        <is>
          <t>ok</t>
        </is>
      </c>
      <c r="V220" s="22">
        <f>O220*S220</f>
        <v/>
      </c>
      <c r="W220" s="16" t="inlineStr">
        <is>
          <t>nur Abholung</t>
        </is>
      </c>
      <c r="X220" s="16" t="inlineStr">
        <is>
          <t>F-241</t>
        </is>
      </c>
      <c r="Y220" s="19" t="inlineStr">
        <is>
          <t>ja</t>
        </is>
      </c>
      <c r="Z220" s="19" t="inlineStr">
        <is>
          <t>verfügbar</t>
        </is>
      </c>
      <c r="AA220" s="19" t="n"/>
      <c r="AB220" s="19" t="n"/>
      <c r="AC220" s="19" t="n"/>
      <c r="AD220" s="19" t="n"/>
      <c r="AE220" s="21" t="n"/>
      <c r="AF220" s="22">
        <f>IF(N220="","",N220*AE220)</f>
        <v/>
      </c>
      <c r="AG220" s="19" t="n"/>
      <c r="AH220" s="19" t="n"/>
      <c r="AI220" s="19" t="n"/>
      <c r="AJ220" s="19" t="n"/>
      <c r="AK220" s="19" t="n"/>
      <c r="AL220" s="19" t="n"/>
      <c r="AM220" s="18" t="n"/>
      <c r="AN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19" t="inlineStr">
        <is>
          <t>ok</t>
        </is>
      </c>
      <c r="V221" s="22">
        <f>O221*S221</f>
        <v/>
      </c>
      <c r="W221" s="16" t="inlineStr">
        <is>
          <t>nur Abholung</t>
        </is>
      </c>
      <c r="X221" s="16" t="inlineStr">
        <is>
          <t>F-242</t>
        </is>
      </c>
      <c r="Y221" s="19" t="inlineStr">
        <is>
          <t>ja</t>
        </is>
      </c>
      <c r="Z221" s="19" t="inlineStr">
        <is>
          <t>verfügbar</t>
        </is>
      </c>
      <c r="AA221" s="19" t="n"/>
      <c r="AB221" s="19" t="n"/>
      <c r="AC221" s="19" t="n"/>
      <c r="AD221" s="19" t="n"/>
      <c r="AE221" s="21" t="n"/>
      <c r="AF221" s="22">
        <f>IF(N221="","",N221*AE221)</f>
        <v/>
      </c>
      <c r="AG221" s="19" t="n"/>
      <c r="AH221" s="19" t="n"/>
      <c r="AI221" s="19" t="n"/>
      <c r="AJ221" s="19" t="n"/>
      <c r="AK221" s="19" t="n"/>
      <c r="AL221" s="19" t="n"/>
      <c r="AM221" s="18" t="n"/>
      <c r="AN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19" t="inlineStr">
        <is>
          <t>ok</t>
        </is>
      </c>
      <c r="V222" s="22">
        <f>O222*S222</f>
        <v/>
      </c>
      <c r="W222" s="16" t="inlineStr">
        <is>
          <t>nur Abholung</t>
        </is>
      </c>
      <c r="X222" s="16" t="inlineStr">
        <is>
          <t>F-246</t>
        </is>
      </c>
      <c r="Y222" s="19" t="inlineStr">
        <is>
          <t>ja</t>
        </is>
      </c>
      <c r="Z222" s="19" t="inlineStr">
        <is>
          <t>reserviert</t>
        </is>
      </c>
      <c r="AA222" s="19" t="n"/>
      <c r="AB222" s="19" t="n"/>
      <c r="AC222" s="19" t="inlineStr">
        <is>
          <t>Webkatalog</t>
        </is>
      </c>
      <c r="AD222" s="19" t="inlineStr">
        <is>
          <t>Nadine Zythke</t>
        </is>
      </c>
      <c r="AE222" s="21" t="n"/>
      <c r="AF222" s="22">
        <f>IF(N222="","",N222*AE222)</f>
        <v/>
      </c>
      <c r="AG222" s="19" t="n"/>
      <c r="AH222" s="19" t="n"/>
      <c r="AI222" s="19" t="n"/>
      <c r="AJ222" s="19" t="n"/>
      <c r="AK222" s="19" t="n"/>
      <c r="AL222" s="19" t="inlineStr">
        <is>
          <t>17.11.2026 09:00</t>
        </is>
      </c>
      <c r="AM222" s="18" t="n"/>
      <c r="AN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19" t="inlineStr">
        <is>
          <t>ok</t>
        </is>
      </c>
      <c r="V223" s="22">
        <f>O223*S223</f>
        <v/>
      </c>
      <c r="W223" s="16" t="inlineStr">
        <is>
          <t>nur Abholung</t>
        </is>
      </c>
      <c r="X223" s="16" t="inlineStr">
        <is>
          <t>F-247</t>
        </is>
      </c>
      <c r="Y223" s="19" t="inlineStr">
        <is>
          <t>ja</t>
        </is>
      </c>
      <c r="Z223" s="19" t="inlineStr">
        <is>
          <t>verfügbar</t>
        </is>
      </c>
      <c r="AA223" s="19" t="n"/>
      <c r="AB223" s="19" t="n"/>
      <c r="AC223" s="19" t="n"/>
      <c r="AD223" s="19" t="n"/>
      <c r="AE223" s="21" t="n"/>
      <c r="AF223" s="22">
        <f>IF(N223="","",N223*AE223)</f>
        <v/>
      </c>
      <c r="AG223" s="19" t="n"/>
      <c r="AH223" s="19" t="n"/>
      <c r="AI223" s="19" t="n"/>
      <c r="AJ223" s="19" t="n"/>
      <c r="AK223" s="19" t="n"/>
      <c r="AL223" s="19" t="n"/>
      <c r="AM223" s="18" t="n"/>
      <c r="AN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19" t="inlineStr">
        <is>
          <t>ok</t>
        </is>
      </c>
      <c r="V224" s="22">
        <f>O224*S224</f>
        <v/>
      </c>
      <c r="W224" s="16" t="inlineStr">
        <is>
          <t>nur Abholung</t>
        </is>
      </c>
      <c r="X224" s="16" t="inlineStr">
        <is>
          <t>F-248</t>
        </is>
      </c>
      <c r="Y224" s="19" t="inlineStr">
        <is>
          <t>ja</t>
        </is>
      </c>
      <c r="Z224" s="19" t="inlineStr">
        <is>
          <t>verfügbar</t>
        </is>
      </c>
      <c r="AA224" s="19" t="n"/>
      <c r="AB224" s="19" t="n"/>
      <c r="AC224" s="19" t="n"/>
      <c r="AD224" s="19" t="n"/>
      <c r="AE224" s="21" t="n"/>
      <c r="AF224" s="22">
        <f>IF(N224="","",N224*AE224)</f>
        <v/>
      </c>
      <c r="AG224" s="19" t="n"/>
      <c r="AH224" s="19" t="n"/>
      <c r="AI224" s="19" t="n"/>
      <c r="AJ224" s="19" t="n"/>
      <c r="AK224" s="19" t="n"/>
      <c r="AL224" s="19" t="n"/>
      <c r="AM224" s="18" t="n"/>
      <c r="AN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19" t="inlineStr">
        <is>
          <t>ok</t>
        </is>
      </c>
      <c r="V225" s="22">
        <f>O225*S225</f>
        <v/>
      </c>
      <c r="W225" s="16" t="inlineStr">
        <is>
          <t>nur Abholung</t>
        </is>
      </c>
      <c r="X225" s="16" t="inlineStr">
        <is>
          <t>F-249</t>
        </is>
      </c>
      <c r="Y225" s="19" t="inlineStr">
        <is>
          <t>ja</t>
        </is>
      </c>
      <c r="Z225" s="19" t="inlineStr">
        <is>
          <t>verfügbar</t>
        </is>
      </c>
      <c r="AA225" s="19" t="n"/>
      <c r="AB225" s="19" t="n"/>
      <c r="AC225" s="19" t="n"/>
      <c r="AD225" s="19" t="n"/>
      <c r="AE225" s="21" t="n"/>
      <c r="AF225" s="22">
        <f>IF(N225="","",N225*AE225)</f>
        <v/>
      </c>
      <c r="AG225" s="19" t="n"/>
      <c r="AH225" s="19" t="n"/>
      <c r="AI225" s="19" t="n"/>
      <c r="AJ225" s="19" t="n"/>
      <c r="AK225" s="19" t="n"/>
      <c r="AL225" s="19" t="n"/>
      <c r="AM225" s="18" t="n"/>
      <c r="AN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19" t="inlineStr">
        <is>
          <t>ok</t>
        </is>
      </c>
      <c r="V226" s="22">
        <f>O226*S226</f>
        <v/>
      </c>
      <c r="W226" s="16" t="inlineStr">
        <is>
          <t>nur Abholung</t>
        </is>
      </c>
      <c r="X226" s="16" t="inlineStr">
        <is>
          <t>F-250</t>
        </is>
      </c>
      <c r="Y226" s="19" t="inlineStr">
        <is>
          <t>ja</t>
        </is>
      </c>
      <c r="Z226" s="19" t="inlineStr">
        <is>
          <t>verfügbar</t>
        </is>
      </c>
      <c r="AA226" s="19" t="n"/>
      <c r="AB226" s="19" t="n"/>
      <c r="AC226" s="19" t="n"/>
      <c r="AD226" s="19" t="n"/>
      <c r="AE226" s="21" t="n"/>
      <c r="AF226" s="22">
        <f>IF(N226="","",N226*AE226)</f>
        <v/>
      </c>
      <c r="AG226" s="19" t="n"/>
      <c r="AH226" s="19" t="n"/>
      <c r="AI226" s="19" t="n"/>
      <c r="AJ226" s="19" t="n"/>
      <c r="AK226" s="19" t="n"/>
      <c r="AL226" s="19" t="n"/>
      <c r="AM226" s="18" t="n"/>
      <c r="AN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19" t="inlineStr">
        <is>
          <t>ok</t>
        </is>
      </c>
      <c r="V227" s="22">
        <f>O227*S227</f>
        <v/>
      </c>
      <c r="W227" s="16" t="inlineStr">
        <is>
          <t>nur Abholung</t>
        </is>
      </c>
      <c r="X227" s="16" t="inlineStr">
        <is>
          <t>F-251</t>
        </is>
      </c>
      <c r="Y227" s="19" t="inlineStr">
        <is>
          <t>ja</t>
        </is>
      </c>
      <c r="Z227" s="19" t="inlineStr">
        <is>
          <t>verfügbar</t>
        </is>
      </c>
      <c r="AA227" s="19" t="n"/>
      <c r="AB227" s="19" t="n"/>
      <c r="AC227" s="19" t="n"/>
      <c r="AD227" s="19" t="n"/>
      <c r="AE227" s="21" t="n"/>
      <c r="AF227" s="22">
        <f>IF(N227="","",N227*AE227)</f>
        <v/>
      </c>
      <c r="AG227" s="19" t="n"/>
      <c r="AH227" s="19" t="n"/>
      <c r="AI227" s="19" t="n"/>
      <c r="AJ227" s="19" t="n"/>
      <c r="AK227" s="19" t="n"/>
      <c r="AL227" s="19" t="n"/>
      <c r="AM227" s="18" t="n"/>
      <c r="AN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19" t="inlineStr">
        <is>
          <t>ok</t>
        </is>
      </c>
      <c r="V228" s="22">
        <f>O228*S228</f>
        <v/>
      </c>
      <c r="W228" s="16" t="inlineStr">
        <is>
          <t>nur Abholung</t>
        </is>
      </c>
      <c r="X228" s="16" t="inlineStr">
        <is>
          <t>F-252</t>
        </is>
      </c>
      <c r="Y228" s="19" t="inlineStr">
        <is>
          <t>ja</t>
        </is>
      </c>
      <c r="Z228" s="19" t="inlineStr">
        <is>
          <t>verfügbar</t>
        </is>
      </c>
      <c r="AA228" s="19" t="n"/>
      <c r="AB228" s="19" t="n"/>
      <c r="AC228" s="19" t="n"/>
      <c r="AD228" s="19" t="n"/>
      <c r="AE228" s="21" t="n"/>
      <c r="AF228" s="22">
        <f>IF(N228="","",N228*AE228)</f>
        <v/>
      </c>
      <c r="AG228" s="19" t="n"/>
      <c r="AH228" s="19" t="n"/>
      <c r="AI228" s="19" t="n"/>
      <c r="AJ228" s="19" t="n"/>
      <c r="AK228" s="19" t="n"/>
      <c r="AL228" s="19" t="n"/>
      <c r="AM228" s="18" t="n"/>
      <c r="AN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19" t="inlineStr">
        <is>
          <t>ok</t>
        </is>
      </c>
      <c r="V229" s="22">
        <f>O229*S229</f>
        <v/>
      </c>
      <c r="W229" s="16" t="inlineStr">
        <is>
          <t>nur Abholung</t>
        </is>
      </c>
      <c r="X229" s="16" t="inlineStr">
        <is>
          <t>F-253</t>
        </is>
      </c>
      <c r="Y229" s="19" t="inlineStr">
        <is>
          <t>ja</t>
        </is>
      </c>
      <c r="Z229" s="19" t="inlineStr">
        <is>
          <t>verfügbar</t>
        </is>
      </c>
      <c r="AA229" s="19" t="n"/>
      <c r="AB229" s="19" t="n"/>
      <c r="AC229" s="19" t="n"/>
      <c r="AD229" s="19" t="n"/>
      <c r="AE229" s="21" t="n"/>
      <c r="AF229" s="22">
        <f>IF(N229="","",N229*AE229)</f>
        <v/>
      </c>
      <c r="AG229" s="19" t="n"/>
      <c r="AH229" s="19" t="n"/>
      <c r="AI229" s="19" t="n"/>
      <c r="AJ229" s="19" t="n"/>
      <c r="AK229" s="19" t="n"/>
      <c r="AL229" s="19" t="n"/>
      <c r="AM229" s="18" t="n"/>
      <c r="AN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19" t="inlineStr">
        <is>
          <t>ok</t>
        </is>
      </c>
      <c r="V230" s="22">
        <f>O230*S230</f>
        <v/>
      </c>
      <c r="W230" s="16" t="inlineStr">
        <is>
          <t>nur Abholung</t>
        </is>
      </c>
      <c r="X230" s="16" t="inlineStr">
        <is>
          <t>F-254</t>
        </is>
      </c>
      <c r="Y230" s="19" t="inlineStr">
        <is>
          <t>ja</t>
        </is>
      </c>
      <c r="Z230" s="19" t="inlineStr">
        <is>
          <t>verfügbar</t>
        </is>
      </c>
      <c r="AA230" s="19" t="n"/>
      <c r="AB230" s="19" t="n"/>
      <c r="AC230" s="19" t="n"/>
      <c r="AD230" s="19" t="n"/>
      <c r="AE230" s="21" t="n"/>
      <c r="AF230" s="22">
        <f>IF(N230="","",N230*AE230)</f>
        <v/>
      </c>
      <c r="AG230" s="19" t="n"/>
      <c r="AH230" s="19" t="n"/>
      <c r="AI230" s="19" t="n"/>
      <c r="AJ230" s="19" t="n"/>
      <c r="AK230" s="19" t="n"/>
      <c r="AL230" s="19" t="n"/>
      <c r="AM230" s="18" t="n"/>
      <c r="AN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für Kinder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v>1</v>
      </c>
      <c r="O231" s="20">
        <f>F231-IF(N231="",0,N231)</f>
        <v/>
      </c>
      <c r="P231" s="19" t="inlineStr">
        <is>
          <t>ja</t>
        </is>
      </c>
      <c r="Q231" s="19" t="n"/>
      <c r="R231" s="21" t="n"/>
      <c r="S231" s="21" t="n">
        <v>20</v>
      </c>
      <c r="T231" s="19" t="inlineStr">
        <is>
          <t>Fix</t>
        </is>
      </c>
      <c r="U231" s="19" t="inlineStr">
        <is>
          <t>ok</t>
        </is>
      </c>
      <c r="V231" s="22">
        <f>O231*S231</f>
        <v/>
      </c>
      <c r="W231" s="16" t="inlineStr">
        <is>
          <t>nur Abholung</t>
        </is>
      </c>
      <c r="X231" s="16" t="inlineStr">
        <is>
          <t>F-255</t>
        </is>
      </c>
      <c r="Y231" s="19" t="inlineStr">
        <is>
          <t>ja</t>
        </is>
      </c>
      <c r="Z231" s="19" t="inlineStr">
        <is>
          <t>teilverkauft</t>
        </is>
      </c>
      <c r="AA231" s="19" t="n"/>
      <c r="AB231" s="19" t="n"/>
      <c r="AC231" s="19" t="inlineStr">
        <is>
          <t>Webkatalog</t>
        </is>
      </c>
      <c r="AD231" s="19" t="n"/>
      <c r="AE231" s="21" t="n">
        <v>20</v>
      </c>
      <c r="AF231" s="22">
        <f>IF(N231="","",N231*AE231)</f>
        <v/>
      </c>
      <c r="AG231" s="19" t="inlineStr">
        <is>
          <t>16.10.2026</t>
        </is>
      </c>
      <c r="AH231" s="19" t="inlineStr">
        <is>
          <t>Hauser Daniela</t>
        </is>
      </c>
      <c r="AI231" s="19" t="inlineStr">
        <is>
          <t>4000143, 4000136</t>
        </is>
      </c>
      <c r="AJ231" s="19" t="inlineStr">
        <is>
          <t>bezahlt</t>
        </is>
      </c>
      <c r="AK231" s="19" t="n"/>
      <c r="AL231" s="19" t="inlineStr">
        <is>
          <t>16.11.2026 09:00, abgeholt 19.10.2026</t>
        </is>
      </c>
      <c r="AM231" s="18" t="n"/>
      <c r="AN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19" t="inlineStr">
        <is>
          <t>ok</t>
        </is>
      </c>
      <c r="V232" s="22">
        <f>O232*S232</f>
        <v/>
      </c>
      <c r="W232" s="16" t="inlineStr">
        <is>
          <t>nur Abholung</t>
        </is>
      </c>
      <c r="X232" s="16" t="inlineStr">
        <is>
          <t>F-258</t>
        </is>
      </c>
      <c r="Y232" s="19" t="inlineStr">
        <is>
          <t>ja</t>
        </is>
      </c>
      <c r="Z232" s="19" t="inlineStr">
        <is>
          <t>verfügbar</t>
        </is>
      </c>
      <c r="AA232" s="19" t="n"/>
      <c r="AB232" s="19" t="n"/>
      <c r="AC232" s="19" t="n"/>
      <c r="AD232" s="19" t="n"/>
      <c r="AE232" s="21" t="n"/>
      <c r="AF232" s="22">
        <f>IF(N232="","",N232*AE232)</f>
        <v/>
      </c>
      <c r="AG232" s="19" t="n"/>
      <c r="AH232" s="19" t="n"/>
      <c r="AI232" s="19" t="n"/>
      <c r="AJ232" s="19" t="n"/>
      <c r="AK232" s="19" t="n"/>
      <c r="AL232" s="19" t="n"/>
      <c r="AM232" s="18" t="n"/>
      <c r="AN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19" t="inlineStr">
        <is>
          <t>ok</t>
        </is>
      </c>
      <c r="V233" s="22">
        <f>O233*S233</f>
        <v/>
      </c>
      <c r="W233" s="16" t="inlineStr">
        <is>
          <t>nur Abholung</t>
        </is>
      </c>
      <c r="X233" s="16" t="inlineStr">
        <is>
          <t>F-259</t>
        </is>
      </c>
      <c r="Y233" s="19" t="inlineStr">
        <is>
          <t>ja</t>
        </is>
      </c>
      <c r="Z233" s="19" t="inlineStr">
        <is>
          <t>verfügbar</t>
        </is>
      </c>
      <c r="AA233" s="19" t="n"/>
      <c r="AB233" s="19" t="n"/>
      <c r="AC233" s="19" t="n"/>
      <c r="AD233" s="19" t="n"/>
      <c r="AE233" s="21" t="n"/>
      <c r="AF233" s="22">
        <f>IF(N233="","",N233*AE233)</f>
        <v/>
      </c>
      <c r="AG233" s="19" t="n"/>
      <c r="AH233" s="19" t="n"/>
      <c r="AI233" s="19" t="n"/>
      <c r="AJ233" s="19" t="n"/>
      <c r="AK233" s="19" t="n"/>
      <c r="AL233" s="19" t="n"/>
      <c r="AM233" s="18" t="n"/>
      <c r="AN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19" t="inlineStr">
        <is>
          <t>ok</t>
        </is>
      </c>
      <c r="V234" s="22">
        <f>O234*S234</f>
        <v/>
      </c>
      <c r="W234" s="16" t="inlineStr">
        <is>
          <t>nur Abholung</t>
        </is>
      </c>
      <c r="X234" s="16" t="inlineStr">
        <is>
          <t>F-262</t>
        </is>
      </c>
      <c r="Y234" s="19" t="inlineStr">
        <is>
          <t>ja</t>
        </is>
      </c>
      <c r="Z234" s="19" t="inlineStr">
        <is>
          <t>verfügbar</t>
        </is>
      </c>
      <c r="AA234" s="19" t="n"/>
      <c r="AB234" s="19" t="n"/>
      <c r="AC234" s="19" t="n"/>
      <c r="AD234" s="19" t="n"/>
      <c r="AE234" s="21" t="n"/>
      <c r="AF234" s="22">
        <f>IF(N234="","",N234*AE234)</f>
        <v/>
      </c>
      <c r="AG234" s="19" t="n"/>
      <c r="AH234" s="19" t="n"/>
      <c r="AI234" s="19" t="n"/>
      <c r="AJ234" s="19" t="n"/>
      <c r="AK234" s="19" t="n"/>
      <c r="AL234" s="19" t="n"/>
      <c r="AM234" s="18" t="n"/>
      <c r="AN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19" t="inlineStr">
        <is>
          <t>ok</t>
        </is>
      </c>
      <c r="V235" s="22">
        <f>O235*S235</f>
        <v/>
      </c>
      <c r="W235" s="16" t="inlineStr">
        <is>
          <t>nur Abholung</t>
        </is>
      </c>
      <c r="X235" s="16" t="inlineStr">
        <is>
          <t>F-260</t>
        </is>
      </c>
      <c r="Y235" s="19" t="inlineStr">
        <is>
          <t>ja</t>
        </is>
      </c>
      <c r="Z235" s="19" t="inlineStr">
        <is>
          <t>verfügbar</t>
        </is>
      </c>
      <c r="AA235" s="19" t="n"/>
      <c r="AB235" s="19" t="n"/>
      <c r="AC235" s="19" t="n"/>
      <c r="AD235" s="19" t="n"/>
      <c r="AE235" s="21" t="n"/>
      <c r="AF235" s="22">
        <f>IF(N235="","",N235*AE235)</f>
        <v/>
      </c>
      <c r="AG235" s="19" t="n"/>
      <c r="AH235" s="19" t="n"/>
      <c r="AI235" s="19" t="n"/>
      <c r="AJ235" s="19" t="n"/>
      <c r="AK235" s="19" t="n"/>
      <c r="AL235" s="19" t="n"/>
      <c r="AM235" s="18" t="n"/>
      <c r="AN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19" t="inlineStr">
        <is>
          <t>ok</t>
        </is>
      </c>
      <c r="V236" s="22">
        <f>O236*S236</f>
        <v/>
      </c>
      <c r="W236" s="16" t="inlineStr">
        <is>
          <t>nur Abholung</t>
        </is>
      </c>
      <c r="X236" s="16" t="inlineStr">
        <is>
          <t>F-263</t>
        </is>
      </c>
      <c r="Y236" s="19" t="inlineStr">
        <is>
          <t>ja</t>
        </is>
      </c>
      <c r="Z236" s="19" t="inlineStr">
        <is>
          <t>verfügbar</t>
        </is>
      </c>
      <c r="AA236" s="19" t="n"/>
      <c r="AB236" s="19" t="n"/>
      <c r="AC236" s="19" t="n"/>
      <c r="AD236" s="19" t="n"/>
      <c r="AE236" s="21" t="n"/>
      <c r="AF236" s="22">
        <f>IF(N236="","",N236*AE236)</f>
        <v/>
      </c>
      <c r="AG236" s="19" t="n"/>
      <c r="AH236" s="19" t="n"/>
      <c r="AI236" s="19" t="n"/>
      <c r="AJ236" s="19" t="n"/>
      <c r="AK236" s="19" t="n"/>
      <c r="AL236" s="19" t="n"/>
      <c r="AM236" s="18" t="n"/>
      <c r="AN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19" t="n"/>
      <c r="V237" s="22">
        <f>O237*S237</f>
        <v/>
      </c>
      <c r="W237" s="16" t="inlineStr">
        <is>
          <t>nur Abholung</t>
        </is>
      </c>
      <c r="X237" s="16" t="inlineStr">
        <is>
          <t>F-264</t>
        </is>
      </c>
      <c r="Y237" s="19" t="inlineStr">
        <is>
          <t>ja</t>
        </is>
      </c>
      <c r="Z237" s="19" t="inlineStr">
        <is>
          <t>verfügbar</t>
        </is>
      </c>
      <c r="AA237" s="19" t="n"/>
      <c r="AB237" s="19" t="inlineStr">
        <is>
          <t>Schwarzwald</t>
        </is>
      </c>
      <c r="AC237" s="19" t="n"/>
      <c r="AD237" s="19" t="n"/>
      <c r="AE237" s="21" t="n"/>
      <c r="AF237" s="22">
        <f>IF(N237="","",N237*AE237)</f>
        <v/>
      </c>
      <c r="AG237" s="19" t="n"/>
      <c r="AH237" s="19" t="n"/>
      <c r="AI237" s="19" t="n"/>
      <c r="AJ237" s="19" t="n"/>
      <c r="AK237" s="19" t="n"/>
      <c r="AL237" s="19" t="n"/>
      <c r="AM237" s="18" t="n"/>
      <c r="AN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v>1</v>
      </c>
      <c r="O238" s="20">
        <f>F238-IF(N238="",0,N238)</f>
        <v/>
      </c>
      <c r="P238" s="19" t="inlineStr">
        <is>
          <t>ja</t>
        </is>
      </c>
      <c r="Q238" s="19" t="n"/>
      <c r="R238" s="21" t="n"/>
      <c r="S238" s="21" t="n">
        <v>90</v>
      </c>
      <c r="T238" s="19" t="inlineStr">
        <is>
          <t>Fix</t>
        </is>
      </c>
      <c r="U238" s="19" t="inlineStr">
        <is>
          <t>ok</t>
        </is>
      </c>
      <c r="V238" s="22">
        <f>O238*S238</f>
        <v/>
      </c>
      <c r="W238" s="16" t="inlineStr">
        <is>
          <t>nur Abholung</t>
        </is>
      </c>
      <c r="X238" s="16" t="inlineStr">
        <is>
          <t>F-265</t>
        </is>
      </c>
      <c r="Y238" s="19" t="inlineStr">
        <is>
          <t>ja</t>
        </is>
      </c>
      <c r="Z238" s="19" t="inlineStr">
        <is>
          <t>verkauft</t>
        </is>
      </c>
      <c r="AA238" s="19" t="n"/>
      <c r="AB238" s="19" t="n"/>
      <c r="AC238" s="19" t="inlineStr">
        <is>
          <t>Webkatalog</t>
        </is>
      </c>
      <c r="AD238" s="19" t="n"/>
      <c r="AE238" s="21" t="n">
        <v>90</v>
      </c>
      <c r="AF238" s="22">
        <f>IF(N238="","",N238*AE238)</f>
        <v/>
      </c>
      <c r="AG238" s="19" t="inlineStr">
        <is>
          <t>16.10.2026</t>
        </is>
      </c>
      <c r="AH238" s="19" t="inlineStr">
        <is>
          <t>Christian Migowski</t>
        </is>
      </c>
      <c r="AI238" s="19" t="inlineStr">
        <is>
          <t>4000135</t>
        </is>
      </c>
      <c r="AJ238" s="19" t="inlineStr">
        <is>
          <t>bezahlt</t>
        </is>
      </c>
      <c r="AK238" s="19" t="n"/>
      <c r="AL238" s="19" t="inlineStr">
        <is>
          <t>21.10.2026 07:30</t>
        </is>
      </c>
      <c r="AM238" s="18" t="n"/>
      <c r="AN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19" t="inlineStr">
        <is>
          <t>ok</t>
        </is>
      </c>
      <c r="V239" s="22">
        <f>O239*S239</f>
        <v/>
      </c>
      <c r="W239" s="16" t="inlineStr">
        <is>
          <t>nur Abholung</t>
        </is>
      </c>
      <c r="X239" s="16" t="inlineStr">
        <is>
          <t>F-266</t>
        </is>
      </c>
      <c r="Y239" s="19" t="inlineStr">
        <is>
          <t>ja</t>
        </is>
      </c>
      <c r="Z239" s="19" t="inlineStr">
        <is>
          <t>verfügbar</t>
        </is>
      </c>
      <c r="AA239" s="19" t="n"/>
      <c r="AB239" s="19" t="n"/>
      <c r="AC239" s="19" t="n"/>
      <c r="AD239" s="19" t="n"/>
      <c r="AE239" s="21" t="n"/>
      <c r="AF239" s="22">
        <f>IF(N239="","",N239*AE239)</f>
        <v/>
      </c>
      <c r="AG239" s="19" t="n"/>
      <c r="AH239" s="19" t="n"/>
      <c r="AI239" s="19" t="n"/>
      <c r="AJ239" s="19" t="n"/>
      <c r="AK239" s="19" t="n"/>
      <c r="AL239" s="19" t="n"/>
      <c r="AM239" s="18" t="n"/>
      <c r="AN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v>1</v>
      </c>
      <c r="O240" s="20">
        <f>F240-IF(N240="",0,N240)</f>
        <v/>
      </c>
      <c r="P240" s="19" t="inlineStr">
        <is>
          <t>ja</t>
        </is>
      </c>
      <c r="Q240" s="19" t="n"/>
      <c r="R240" s="21" t="n"/>
      <c r="S240" s="21" t="n">
        <v>20</v>
      </c>
      <c r="T240" s="19" t="inlineStr">
        <is>
          <t>Fix</t>
        </is>
      </c>
      <c r="U240" s="19" t="inlineStr">
        <is>
          <t>ok</t>
        </is>
      </c>
      <c r="V240" s="22">
        <f>O240*S240</f>
        <v/>
      </c>
      <c r="W240" s="16" t="inlineStr">
        <is>
          <t>nur Abholung</t>
        </is>
      </c>
      <c r="X240" s="16" t="inlineStr">
        <is>
          <t>F-267</t>
        </is>
      </c>
      <c r="Y240" s="19" t="inlineStr">
        <is>
          <t>ja</t>
        </is>
      </c>
      <c r="Z240" s="19" t="inlineStr">
        <is>
          <t>verkauft</t>
        </is>
      </c>
      <c r="AA240" s="19" t="n"/>
      <c r="AB240" s="19" t="n"/>
      <c r="AC240" s="19" t="inlineStr">
        <is>
          <t>Webkatalog</t>
        </is>
      </c>
      <c r="AD240" s="19" t="n"/>
      <c r="AE240" s="21" t="n">
        <v>20</v>
      </c>
      <c r="AF240" s="22">
        <f>IF(N240="","",N240*AE240)</f>
        <v/>
      </c>
      <c r="AG240" s="19" t="inlineStr">
        <is>
          <t>16.10.2026</t>
        </is>
      </c>
      <c r="AH240" s="19" t="inlineStr">
        <is>
          <t>Christian Migowski</t>
        </is>
      </c>
      <c r="AI240" s="19" t="inlineStr">
        <is>
          <t>4000135</t>
        </is>
      </c>
      <c r="AJ240" s="19" t="inlineStr">
        <is>
          <t>bezahlt</t>
        </is>
      </c>
      <c r="AK240" s="19" t="n"/>
      <c r="AL240" s="19" t="inlineStr">
        <is>
          <t>21.10.2026 07:30</t>
        </is>
      </c>
      <c r="AM240" s="18" t="inlineStr">
        <is>
          <t>Ohne Fellauflage.</t>
        </is>
      </c>
      <c r="AN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19" t="inlineStr">
        <is>
          <t>ok</t>
        </is>
      </c>
      <c r="V241" s="22">
        <f>O241*S241</f>
        <v/>
      </c>
      <c r="W241" s="16" t="inlineStr">
        <is>
          <t>nur Abholung</t>
        </is>
      </c>
      <c r="X241" s="16" t="inlineStr">
        <is>
          <t>F-269</t>
        </is>
      </c>
      <c r="Y241" s="19" t="inlineStr">
        <is>
          <t>ja</t>
        </is>
      </c>
      <c r="Z241" s="19" t="inlineStr">
        <is>
          <t>reserviert</t>
        </is>
      </c>
      <c r="AA241" s="19" t="inlineStr">
        <is>
          <t>IKEA</t>
        </is>
      </c>
      <c r="AB241" s="19" t="n"/>
      <c r="AC241" s="19" t="inlineStr">
        <is>
          <t>Webkatalog</t>
        </is>
      </c>
      <c r="AD241" s="19" t="inlineStr">
        <is>
          <t>Nadine Zythke</t>
        </is>
      </c>
      <c r="AE241" s="21" t="n"/>
      <c r="AF241" s="22">
        <f>IF(N241="","",N241*AE241)</f>
        <v/>
      </c>
      <c r="AG241" s="19" t="n"/>
      <c r="AH241" s="19" t="n"/>
      <c r="AI241" s="19" t="n"/>
      <c r="AJ241" s="19" t="n"/>
      <c r="AK241" s="19" t="n"/>
      <c r="AL241" s="19" t="inlineStr">
        <is>
          <t>17.11.2026 09:00</t>
        </is>
      </c>
      <c r="AM241" s="18" t="inlineStr">
        <is>
          <t>2 Schränke stark gebraucht</t>
        </is>
      </c>
      <c r="AN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19" t="inlineStr">
        <is>
          <t>ok</t>
        </is>
      </c>
      <c r="V242" s="22">
        <f>O242*S242</f>
        <v/>
      </c>
      <c r="W242" s="16" t="inlineStr">
        <is>
          <t>nur Abholung</t>
        </is>
      </c>
      <c r="X242" s="16" t="inlineStr">
        <is>
          <t>F-270</t>
        </is>
      </c>
      <c r="Y242" s="19" t="inlineStr">
        <is>
          <t>ja</t>
        </is>
      </c>
      <c r="Z242" s="19" t="inlineStr">
        <is>
          <t>verfügbar</t>
        </is>
      </c>
      <c r="AA242" s="19" t="n"/>
      <c r="AB242" s="19" t="n"/>
      <c r="AC242" s="19" t="n"/>
      <c r="AD242" s="19" t="n"/>
      <c r="AE242" s="21" t="n"/>
      <c r="AF242" s="22">
        <f>IF(N242="","",N242*AE242)</f>
        <v/>
      </c>
      <c r="AG242" s="19" t="n"/>
      <c r="AH242" s="19" t="n"/>
      <c r="AI242" s="19" t="n"/>
      <c r="AJ242" s="19" t="n"/>
      <c r="AK242" s="19" t="n"/>
      <c r="AL242" s="19" t="n"/>
      <c r="AM242" s="18" t="n"/>
      <c r="AN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19" t="inlineStr">
        <is>
          <t>ok</t>
        </is>
      </c>
      <c r="V243" s="22">
        <f>O243*S243</f>
        <v/>
      </c>
      <c r="W243" s="16" t="inlineStr">
        <is>
          <t>nur Abholung</t>
        </is>
      </c>
      <c r="X243" s="16" t="inlineStr">
        <is>
          <t>F-274</t>
        </is>
      </c>
      <c r="Y243" s="19" t="inlineStr">
        <is>
          <t>ja</t>
        </is>
      </c>
      <c r="Z243" s="19" t="inlineStr">
        <is>
          <t>verfügbar</t>
        </is>
      </c>
      <c r="AA243" s="19" t="n"/>
      <c r="AB243" s="19" t="n"/>
      <c r="AC243" s="19" t="n"/>
      <c r="AD243" s="19" t="n"/>
      <c r="AE243" s="21" t="n"/>
      <c r="AF243" s="22">
        <f>IF(N243="","",N243*AE243)</f>
        <v/>
      </c>
      <c r="AG243" s="19" t="n"/>
      <c r="AH243" s="19" t="n"/>
      <c r="AI243" s="19" t="n"/>
      <c r="AJ243" s="19" t="n"/>
      <c r="AK243" s="19" t="n"/>
      <c r="AL243" s="19" t="n"/>
      <c r="AM243" s="18" t="n"/>
      <c r="AN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19" t="inlineStr">
        <is>
          <t>ok</t>
        </is>
      </c>
      <c r="V244" s="22">
        <f>O244*S244</f>
        <v/>
      </c>
      <c r="W244" s="16" t="inlineStr">
        <is>
          <t>nur Abholung</t>
        </is>
      </c>
      <c r="X244" s="16" t="inlineStr">
        <is>
          <t>F-276</t>
        </is>
      </c>
      <c r="Y244" s="19" t="inlineStr">
        <is>
          <t>ja</t>
        </is>
      </c>
      <c r="Z244" s="19" t="inlineStr">
        <is>
          <t>verfügbar</t>
        </is>
      </c>
      <c r="AA244" s="19" t="n"/>
      <c r="AB244" s="19" t="inlineStr">
        <is>
          <t>Schwarzwald</t>
        </is>
      </c>
      <c r="AC244" s="19" t="n"/>
      <c r="AD244" s="19" t="n"/>
      <c r="AE244" s="21" t="n"/>
      <c r="AF244" s="22">
        <f>IF(N244="","",N244*AE244)</f>
        <v/>
      </c>
      <c r="AG244" s="19" t="n"/>
      <c r="AH244" s="19" t="n"/>
      <c r="AI244" s="19" t="n"/>
      <c r="AJ244" s="19" t="n"/>
      <c r="AK244" s="19" t="n"/>
      <c r="AL244" s="19" t="n"/>
      <c r="AM244" s="18" t="n"/>
      <c r="AN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19" t="inlineStr">
        <is>
          <t>ok</t>
        </is>
      </c>
      <c r="V245" s="22">
        <f>O245*S245</f>
        <v/>
      </c>
      <c r="W245" s="16" t="inlineStr">
        <is>
          <t>nur Abholung</t>
        </is>
      </c>
      <c r="X245" s="16" t="inlineStr">
        <is>
          <t>F-277</t>
        </is>
      </c>
      <c r="Y245" s="19" t="inlineStr">
        <is>
          <t>ja</t>
        </is>
      </c>
      <c r="Z245" s="19" t="inlineStr">
        <is>
          <t>verfügbar</t>
        </is>
      </c>
      <c r="AA245" s="19" t="n"/>
      <c r="AB245" s="19" t="n"/>
      <c r="AC245" s="19" t="n"/>
      <c r="AD245" s="19" t="n"/>
      <c r="AE245" s="21" t="n"/>
      <c r="AF245" s="22">
        <f>IF(N245="","",N245*AE245)</f>
        <v/>
      </c>
      <c r="AG245" s="19" t="n"/>
      <c r="AH245" s="19" t="n"/>
      <c r="AI245" s="19" t="n"/>
      <c r="AJ245" s="19" t="n"/>
      <c r="AK245" s="19" t="n"/>
      <c r="AL245" s="19" t="n"/>
      <c r="AM245" s="18" t="n"/>
      <c r="AN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19" t="inlineStr">
        <is>
          <t>ok</t>
        </is>
      </c>
      <c r="V246" s="22">
        <f>O246*S246</f>
        <v/>
      </c>
      <c r="W246" s="16" t="inlineStr">
        <is>
          <t>nur Abholung</t>
        </is>
      </c>
      <c r="X246" s="16" t="inlineStr">
        <is>
          <t>F-278</t>
        </is>
      </c>
      <c r="Y246" s="19" t="inlineStr">
        <is>
          <t>ja</t>
        </is>
      </c>
      <c r="Z246" s="19" t="inlineStr">
        <is>
          <t>reserviert</t>
        </is>
      </c>
      <c r="AA246" s="19" t="n"/>
      <c r="AB246" s="19" t="n"/>
      <c r="AC246" s="19" t="inlineStr">
        <is>
          <t>Webkatalog</t>
        </is>
      </c>
      <c r="AD246" s="19" t="inlineStr">
        <is>
          <t>Ricarda König</t>
        </is>
      </c>
      <c r="AE246" s="21" t="n"/>
      <c r="AF246" s="22">
        <f>IF(N246="","",N246*AE246)</f>
        <v/>
      </c>
      <c r="AG246" s="19" t="n"/>
      <c r="AH246" s="19" t="n"/>
      <c r="AI246" s="19" t="inlineStr">
        <is>
          <t>4000143</t>
        </is>
      </c>
      <c r="AJ246" s="19" t="n"/>
      <c r="AK246" s="19" t="n"/>
      <c r="AL246" s="19" t="inlineStr">
        <is>
          <t>16.11.2026 09:00</t>
        </is>
      </c>
      <c r="AM246" s="18" t="n"/>
      <c r="AN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19" t="inlineStr">
        <is>
          <t>ok</t>
        </is>
      </c>
      <c r="V247" s="22">
        <f>O247*S247</f>
        <v/>
      </c>
      <c r="W247" s="16" t="inlineStr">
        <is>
          <t>nur Abholung</t>
        </is>
      </c>
      <c r="X247" s="16" t="inlineStr">
        <is>
          <t>F-279</t>
        </is>
      </c>
      <c r="Y247" s="19" t="inlineStr">
        <is>
          <t>ja</t>
        </is>
      </c>
      <c r="Z247" s="19" t="inlineStr">
        <is>
          <t>verfügbar</t>
        </is>
      </c>
      <c r="AA247" s="19" t="n"/>
      <c r="AB247" s="19" t="n"/>
      <c r="AC247" s="19" t="n"/>
      <c r="AD247" s="19" t="n"/>
      <c r="AE247" s="21" t="n"/>
      <c r="AF247" s="22">
        <f>IF(N247="","",N247*AE247)</f>
        <v/>
      </c>
      <c r="AG247" s="19" t="n"/>
      <c r="AH247" s="19" t="n"/>
      <c r="AI247" s="19" t="n"/>
      <c r="AJ247" s="19" t="n"/>
      <c r="AK247" s="19" t="n"/>
      <c r="AL247" s="19" t="n"/>
      <c r="AM247" s="18" t="n"/>
      <c r="AN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19" t="inlineStr">
        <is>
          <t>ok</t>
        </is>
      </c>
      <c r="V248" s="22">
        <f>O248*S248</f>
        <v/>
      </c>
      <c r="W248" s="16" t="inlineStr">
        <is>
          <t>nur Abholung</t>
        </is>
      </c>
      <c r="X248" s="16" t="inlineStr">
        <is>
          <t>F-280</t>
        </is>
      </c>
      <c r="Y248" s="19" t="inlineStr">
        <is>
          <t>ja</t>
        </is>
      </c>
      <c r="Z248" s="19" t="inlineStr">
        <is>
          <t>verfügbar</t>
        </is>
      </c>
      <c r="AA248" s="19" t="inlineStr">
        <is>
          <t>IKEA</t>
        </is>
      </c>
      <c r="AB248" s="19" t="n"/>
      <c r="AC248" s="19" t="n"/>
      <c r="AD248" s="19" t="n"/>
      <c r="AE248" s="21" t="n"/>
      <c r="AF248" s="22">
        <f>IF(N248="","",N248*AE248)</f>
        <v/>
      </c>
      <c r="AG248" s="19" t="n"/>
      <c r="AH248" s="19" t="n"/>
      <c r="AI248" s="19" t="n"/>
      <c r="AJ248" s="19" t="n"/>
      <c r="AK248" s="19" t="n"/>
      <c r="AL248" s="19" t="n"/>
      <c r="AM248" s="18" t="inlineStr">
        <is>
          <t>73 Becher aus zwei Küchen, Farben gemischt, nur als Set.</t>
        </is>
      </c>
      <c r="AN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19" t="inlineStr">
        <is>
          <t>ok</t>
        </is>
      </c>
      <c r="V249" s="22">
        <f>O249*S249</f>
        <v/>
      </c>
      <c r="W249" s="16" t="inlineStr">
        <is>
          <t>nur Abholung</t>
        </is>
      </c>
      <c r="X249" s="16" t="inlineStr">
        <is>
          <t>F-283</t>
        </is>
      </c>
      <c r="Y249" s="19" t="inlineStr">
        <is>
          <t>ja</t>
        </is>
      </c>
      <c r="Z249" s="19" t="inlineStr">
        <is>
          <t>verfügbar</t>
        </is>
      </c>
      <c r="AA249" s="19" t="n"/>
      <c r="AB249" s="19" t="n"/>
      <c r="AC249" s="19" t="n"/>
      <c r="AD249" s="19" t="n"/>
      <c r="AE249" s="21" t="n"/>
      <c r="AF249" s="22">
        <f>IF(N249="","",N249*AE249)</f>
        <v/>
      </c>
      <c r="AG249" s="19" t="n"/>
      <c r="AH249" s="19" t="n"/>
      <c r="AI249" s="19" t="n"/>
      <c r="AJ249" s="19" t="n"/>
      <c r="AK249" s="19" t="n"/>
      <c r="AL249" s="19" t="n"/>
      <c r="AM249" s="18" t="n"/>
      <c r="AN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19" t="inlineStr">
        <is>
          <t>ok</t>
        </is>
      </c>
      <c r="V250" s="22">
        <f>O250*S250</f>
        <v/>
      </c>
      <c r="W250" s="16" t="inlineStr">
        <is>
          <t>nur Abholung</t>
        </is>
      </c>
      <c r="X250" s="16" t="inlineStr">
        <is>
          <t>F-284</t>
        </is>
      </c>
      <c r="Y250" s="19" t="inlineStr">
        <is>
          <t>ja</t>
        </is>
      </c>
      <c r="Z250" s="19" t="inlineStr">
        <is>
          <t>reserviert</t>
        </is>
      </c>
      <c r="AA250" s="19" t="n"/>
      <c r="AB250" s="19" t="n"/>
      <c r="AC250" s="19" t="inlineStr">
        <is>
          <t>Webkatalog</t>
        </is>
      </c>
      <c r="AD250" s="19" t="inlineStr">
        <is>
          <t>Martna Ebensperger</t>
        </is>
      </c>
      <c r="AE250" s="21" t="n"/>
      <c r="AF250" s="22">
        <f>IF(N250="","",N250*AE250)</f>
        <v/>
      </c>
      <c r="AG250" s="19" t="n"/>
      <c r="AH250" s="19" t="n"/>
      <c r="AI250" s="19" t="n"/>
      <c r="AJ250" s="19" t="n"/>
      <c r="AK250" s="19" t="n"/>
      <c r="AL250" s="19" t="inlineStr">
        <is>
          <t>01.12.2026 09:00</t>
        </is>
      </c>
      <c r="AM250" s="18" t="n"/>
      <c r="AN250" s="23" t="inlineStr">
        <is>
          <t>Webkatalog: Sammelrechnung</t>
        </is>
      </c>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19" t="inlineStr">
        <is>
          <t>ok</t>
        </is>
      </c>
      <c r="V251" s="22">
        <f>O251*S251</f>
        <v/>
      </c>
      <c r="W251" s="16" t="inlineStr">
        <is>
          <t>nur Abholung</t>
        </is>
      </c>
      <c r="X251" s="16" t="inlineStr">
        <is>
          <t>F-286</t>
        </is>
      </c>
      <c r="Y251" s="19" t="inlineStr">
        <is>
          <t>ja</t>
        </is>
      </c>
      <c r="Z251" s="19" t="inlineStr">
        <is>
          <t>verfügbar</t>
        </is>
      </c>
      <c r="AA251" s="19" t="n"/>
      <c r="AB251" s="19" t="n"/>
      <c r="AC251" s="19" t="n"/>
      <c r="AD251" s="19" t="n"/>
      <c r="AE251" s="21" t="n"/>
      <c r="AF251" s="22">
        <f>IF(N251="","",N251*AE251)</f>
        <v/>
      </c>
      <c r="AG251" s="19" t="n"/>
      <c r="AH251" s="19" t="n"/>
      <c r="AI251" s="19" t="n"/>
      <c r="AJ251" s="19" t="n"/>
      <c r="AK251" s="19" t="n"/>
      <c r="AL251" s="19" t="n"/>
      <c r="AM251" s="18" t="inlineStr">
        <is>
          <t>ohne Deko</t>
        </is>
      </c>
      <c r="AN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19" t="inlineStr">
        <is>
          <t>ok</t>
        </is>
      </c>
      <c r="V252" s="22">
        <f>O252*S252</f>
        <v/>
      </c>
      <c r="W252" s="16" t="inlineStr">
        <is>
          <t>nur Abholung</t>
        </is>
      </c>
      <c r="X252" s="16" t="inlineStr">
        <is>
          <t>F-287</t>
        </is>
      </c>
      <c r="Y252" s="19" t="inlineStr">
        <is>
          <t>ja</t>
        </is>
      </c>
      <c r="Z252" s="19" t="inlineStr">
        <is>
          <t>verfügbar</t>
        </is>
      </c>
      <c r="AA252" s="19" t="n"/>
      <c r="AB252" s="19" t="n"/>
      <c r="AC252" s="19" t="n"/>
      <c r="AD252" s="19" t="n"/>
      <c r="AE252" s="21" t="n"/>
      <c r="AF252" s="22">
        <f>IF(N252="","",N252*AE252)</f>
        <v/>
      </c>
      <c r="AG252" s="19" t="n"/>
      <c r="AH252" s="19" t="n"/>
      <c r="AI252" s="19" t="n"/>
      <c r="AJ252" s="19" t="n"/>
      <c r="AK252" s="19" t="n"/>
      <c r="AL252" s="19" t="n"/>
      <c r="AM252" s="18" t="inlineStr">
        <is>
          <t>ohne Deko</t>
        </is>
      </c>
      <c r="AN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19" t="inlineStr">
        <is>
          <t>ok</t>
        </is>
      </c>
      <c r="V253" s="22">
        <f>O253*S253</f>
        <v/>
      </c>
      <c r="W253" s="16" t="inlineStr">
        <is>
          <t>nur Abholung</t>
        </is>
      </c>
      <c r="X253" s="16" t="inlineStr">
        <is>
          <t>F-288</t>
        </is>
      </c>
      <c r="Y253" s="19" t="inlineStr">
        <is>
          <t>ja</t>
        </is>
      </c>
      <c r="Z253" s="19" t="inlineStr">
        <is>
          <t>verfügbar</t>
        </is>
      </c>
      <c r="AA253" s="19" t="n"/>
      <c r="AB253" s="19" t="n"/>
      <c r="AC253" s="19" t="n"/>
      <c r="AD253" s="19" t="n"/>
      <c r="AE253" s="21" t="n"/>
      <c r="AF253" s="22">
        <f>IF(N253="","",N253*AE253)</f>
        <v/>
      </c>
      <c r="AG253" s="19" t="n"/>
      <c r="AH253" s="19" t="n"/>
      <c r="AI253" s="19" t="n"/>
      <c r="AJ253" s="19" t="n"/>
      <c r="AK253" s="19" t="n"/>
      <c r="AL253" s="19" t="n"/>
      <c r="AM253" s="18" t="n"/>
      <c r="AN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19" t="inlineStr">
        <is>
          <t>ok</t>
        </is>
      </c>
      <c r="V254" s="22">
        <f>O254*S254</f>
        <v/>
      </c>
      <c r="W254" s="16" t="inlineStr">
        <is>
          <t>nur Abholung</t>
        </is>
      </c>
      <c r="X254" s="16" t="inlineStr">
        <is>
          <t>F-291</t>
        </is>
      </c>
      <c r="Y254" s="19" t="inlineStr">
        <is>
          <t>ja</t>
        </is>
      </c>
      <c r="Z254" s="19" t="inlineStr">
        <is>
          <t>verfügbar</t>
        </is>
      </c>
      <c r="AA254" s="19" t="inlineStr">
        <is>
          <t>IKEA</t>
        </is>
      </c>
      <c r="AB254" s="19" t="n"/>
      <c r="AC254" s="19" t="n"/>
      <c r="AD254" s="19" t="n"/>
      <c r="AE254" s="21" t="n"/>
      <c r="AF254" s="22">
        <f>IF(N254="","",N254*AE254)</f>
        <v/>
      </c>
      <c r="AG254" s="19" t="n"/>
      <c r="AH254" s="19" t="n"/>
      <c r="AI254" s="19" t="n"/>
      <c r="AJ254" s="19" t="n"/>
      <c r="AK254" s="19" t="n"/>
      <c r="AL254" s="19" t="n"/>
      <c r="AM254" s="18" t="n"/>
      <c r="AN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19" t="inlineStr">
        <is>
          <t>ok</t>
        </is>
      </c>
      <c r="V255" s="22">
        <f>O255*S255</f>
        <v/>
      </c>
      <c r="W255" s="16" t="inlineStr">
        <is>
          <t>nur Abholung</t>
        </is>
      </c>
      <c r="X255" s="16" t="inlineStr">
        <is>
          <t>F-293</t>
        </is>
      </c>
      <c r="Y255" s="19" t="inlineStr">
        <is>
          <t>ja</t>
        </is>
      </c>
      <c r="Z255" s="19" t="inlineStr">
        <is>
          <t>verfügbar</t>
        </is>
      </c>
      <c r="AA255" s="19" t="inlineStr">
        <is>
          <t>Wesco</t>
        </is>
      </c>
      <c r="AB255" s="19" t="inlineStr">
        <is>
          <t>Rollenspiel</t>
        </is>
      </c>
      <c r="AC255" s="19" t="n"/>
      <c r="AD255" s="19" t="n"/>
      <c r="AE255" s="21" t="n"/>
      <c r="AF255" s="22">
        <f>IF(N255="","",N255*AE255)</f>
        <v/>
      </c>
      <c r="AG255" s="19" t="n"/>
      <c r="AH255" s="19" t="n"/>
      <c r="AI255" s="19" t="n"/>
      <c r="AJ255" s="19" t="n"/>
      <c r="AK255" s="19" t="n"/>
      <c r="AL255" s="19" t="n"/>
      <c r="AM255" s="18" t="n"/>
      <c r="AN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19" t="inlineStr">
        <is>
          <t>ok</t>
        </is>
      </c>
      <c r="V256" s="22">
        <f>O256*S256</f>
        <v/>
      </c>
      <c r="W256" s="16" t="inlineStr">
        <is>
          <t>nur Abholung</t>
        </is>
      </c>
      <c r="X256" s="16" t="inlineStr">
        <is>
          <t>F-294</t>
        </is>
      </c>
      <c r="Y256" s="19" t="inlineStr">
        <is>
          <t>ja</t>
        </is>
      </c>
      <c r="Z256" s="19" t="inlineStr">
        <is>
          <t>verfügbar</t>
        </is>
      </c>
      <c r="AA256" s="19" t="n"/>
      <c r="AB256" s="19" t="n"/>
      <c r="AC256" s="19" t="n"/>
      <c r="AD256" s="19" t="n"/>
      <c r="AE256" s="21" t="n"/>
      <c r="AF256" s="22">
        <f>IF(N256="","",N256*AE256)</f>
        <v/>
      </c>
      <c r="AG256" s="19" t="n"/>
      <c r="AH256" s="19" t="n"/>
      <c r="AI256" s="19" t="n"/>
      <c r="AJ256" s="19" t="n"/>
      <c r="AK256" s="19" t="n"/>
      <c r="AL256" s="19" t="n"/>
      <c r="AM256" s="18" t="n"/>
      <c r="AN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Spielzeug</t>
        </is>
      </c>
      <c r="I257" s="16" t="n"/>
      <c r="J257" s="16" t="inlineStr">
        <is>
          <t>B</t>
        </is>
      </c>
      <c r="K257" s="16" t="inlineStr">
        <is>
          <t>Stück</t>
        </is>
      </c>
      <c r="L257" s="19" t="n"/>
      <c r="M257" s="16" t="inlineStr">
        <is>
          <t>gut</t>
        </is>
      </c>
      <c r="N257" s="17" t="n">
        <v>1</v>
      </c>
      <c r="O257" s="20">
        <f>F257-IF(N257="",0,N257)</f>
        <v/>
      </c>
      <c r="P257" s="19" t="inlineStr">
        <is>
          <t>ja</t>
        </is>
      </c>
      <c r="Q257" s="19" t="n"/>
      <c r="R257" s="21" t="n"/>
      <c r="S257" s="21" t="n">
        <v>45</v>
      </c>
      <c r="T257" s="19" t="inlineStr">
        <is>
          <t>Fix</t>
        </is>
      </c>
      <c r="U257" s="19" t="inlineStr">
        <is>
          <t>ok</t>
        </is>
      </c>
      <c r="V257" s="22">
        <f>O257*S257</f>
        <v/>
      </c>
      <c r="W257" s="16" t="inlineStr">
        <is>
          <t>nur Abholung</t>
        </is>
      </c>
      <c r="X257" s="16" t="inlineStr">
        <is>
          <t>F-296</t>
        </is>
      </c>
      <c r="Y257" s="19" t="inlineStr">
        <is>
          <t>ja</t>
        </is>
      </c>
      <c r="Z257" s="19" t="inlineStr">
        <is>
          <t>verkauft</t>
        </is>
      </c>
      <c r="AA257" s="19" t="inlineStr">
        <is>
          <t>BRIO</t>
        </is>
      </c>
      <c r="AB257" s="19" t="inlineStr">
        <is>
          <t>Rollenspiel</t>
        </is>
      </c>
      <c r="AC257" s="19" t="inlineStr">
        <is>
          <t>Webkatalog</t>
        </is>
      </c>
      <c r="AD257" s="19" t="n"/>
      <c r="AE257" s="21" t="n">
        <v>45</v>
      </c>
      <c r="AF257" s="22">
        <f>IF(N257="","",N257*AE257)</f>
        <v/>
      </c>
      <c r="AG257" s="19" t="inlineStr">
        <is>
          <t>13.10.2026</t>
        </is>
      </c>
      <c r="AH257" s="19" t="inlineStr">
        <is>
          <t>Aljona Dura</t>
        </is>
      </c>
      <c r="AI257" s="19" t="inlineStr">
        <is>
          <t>4000118</t>
        </is>
      </c>
      <c r="AJ257" s="19" t="inlineStr">
        <is>
          <t>bezahlt</t>
        </is>
      </c>
      <c r="AK257" s="19" t="n"/>
      <c r="AL257" s="19" t="inlineStr">
        <is>
          <t>abgeholt 13.10.2026</t>
        </is>
      </c>
      <c r="AM257" s="18" t="n"/>
      <c r="AN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19" t="inlineStr">
        <is>
          <t>ok</t>
        </is>
      </c>
      <c r="V258" s="22">
        <f>O258*S258</f>
        <v/>
      </c>
      <c r="W258" s="16" t="inlineStr">
        <is>
          <t>nur Abholung</t>
        </is>
      </c>
      <c r="X258" s="16" t="inlineStr">
        <is>
          <t>F-298</t>
        </is>
      </c>
      <c r="Y258" s="19" t="inlineStr">
        <is>
          <t>ja</t>
        </is>
      </c>
      <c r="Z258" s="19" t="inlineStr">
        <is>
          <t>verfügbar</t>
        </is>
      </c>
      <c r="AA258" s="19" t="n"/>
      <c r="AB258" s="19" t="inlineStr">
        <is>
          <t>Rollenspiel</t>
        </is>
      </c>
      <c r="AC258" s="19" t="n"/>
      <c r="AD258" s="19" t="n"/>
      <c r="AE258" s="21" t="n"/>
      <c r="AF258" s="22">
        <f>IF(N258="","",N258*AE258)</f>
        <v/>
      </c>
      <c r="AG258" s="19" t="n"/>
      <c r="AH258" s="19" t="n"/>
      <c r="AI258" s="19" t="n"/>
      <c r="AJ258" s="19" t="n"/>
      <c r="AK258" s="19" t="n"/>
      <c r="AL258" s="19" t="n"/>
      <c r="AM258" s="18" t="n"/>
      <c r="AN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19" t="inlineStr">
        <is>
          <t>ok</t>
        </is>
      </c>
      <c r="V259" s="22">
        <f>O259*S259</f>
        <v/>
      </c>
      <c r="W259" s="16" t="inlineStr">
        <is>
          <t>nur Abholung</t>
        </is>
      </c>
      <c r="X259" s="16" t="inlineStr">
        <is>
          <t>F-299</t>
        </is>
      </c>
      <c r="Y259" s="19" t="inlineStr">
        <is>
          <t>ja</t>
        </is>
      </c>
      <c r="Z259" s="19" t="inlineStr">
        <is>
          <t>verfügbar</t>
        </is>
      </c>
      <c r="AA259" s="19" t="n"/>
      <c r="AB259" s="19" t="n"/>
      <c r="AC259" s="19" t="n"/>
      <c r="AD259" s="19" t="n"/>
      <c r="AE259" s="21" t="n"/>
      <c r="AF259" s="22">
        <f>IF(N259="","",N259*AE259)</f>
        <v/>
      </c>
      <c r="AG259" s="19" t="n"/>
      <c r="AH259" s="19" t="n"/>
      <c r="AI259" s="19" t="n"/>
      <c r="AJ259" s="19" t="n"/>
      <c r="AK259" s="19" t="n"/>
      <c r="AL259" s="19" t="n"/>
      <c r="AM259" s="18" t="n"/>
      <c r="AN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19" t="inlineStr">
        <is>
          <t>ok</t>
        </is>
      </c>
      <c r="V260" s="22">
        <f>O260*S260</f>
        <v/>
      </c>
      <c r="W260" s="16" t="inlineStr">
        <is>
          <t>nur Abholung</t>
        </is>
      </c>
      <c r="X260" s="16" t="inlineStr">
        <is>
          <t>F-295</t>
        </is>
      </c>
      <c r="Y260" s="19" t="inlineStr">
        <is>
          <t>ja</t>
        </is>
      </c>
      <c r="Z260" s="19" t="inlineStr">
        <is>
          <t>verfügbar</t>
        </is>
      </c>
      <c r="AA260" s="19" t="n"/>
      <c r="AB260" s="19" t="n"/>
      <c r="AC260" s="19" t="n"/>
      <c r="AD260" s="19" t="n"/>
      <c r="AE260" s="21" t="n"/>
      <c r="AF260" s="22">
        <f>IF(N260="","",N260*AE260)</f>
        <v/>
      </c>
      <c r="AG260" s="19" t="n"/>
      <c r="AH260" s="19" t="n"/>
      <c r="AI260" s="19" t="n"/>
      <c r="AJ260" s="19" t="n"/>
      <c r="AK260" s="19" t="n"/>
      <c r="AL260" s="19" t="n"/>
      <c r="AM260" s="18" t="n"/>
      <c r="AN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19" t="inlineStr">
        <is>
          <t>ok</t>
        </is>
      </c>
      <c r="V261" s="22">
        <f>O261*S261</f>
        <v/>
      </c>
      <c r="W261" s="16" t="inlineStr">
        <is>
          <t>nur Abholung</t>
        </is>
      </c>
      <c r="X261" s="16" t="inlineStr">
        <is>
          <t>F-303</t>
        </is>
      </c>
      <c r="Y261" s="19" t="inlineStr">
        <is>
          <t>ja</t>
        </is>
      </c>
      <c r="Z261" s="19" t="inlineStr">
        <is>
          <t>verfügbar</t>
        </is>
      </c>
      <c r="AA261" s="19" t="inlineStr">
        <is>
          <t>IKEA</t>
        </is>
      </c>
      <c r="AB261" s="19" t="n"/>
      <c r="AC261" s="19" t="n"/>
      <c r="AD261" s="19" t="n"/>
      <c r="AE261" s="21" t="n"/>
      <c r="AF261" s="22">
        <f>IF(N261="","",N261*AE261)</f>
        <v/>
      </c>
      <c r="AG261" s="19" t="n"/>
      <c r="AH261" s="19" t="n"/>
      <c r="AI261" s="19" t="n"/>
      <c r="AJ261" s="19" t="n"/>
      <c r="AK261" s="19" t="n"/>
      <c r="AL261" s="19" t="n"/>
      <c r="AM261" s="18" t="n"/>
      <c r="AN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19" t="inlineStr">
        <is>
          <t>ok</t>
        </is>
      </c>
      <c r="V262" s="22">
        <f>O262*S262</f>
        <v/>
      </c>
      <c r="W262" s="16" t="inlineStr">
        <is>
          <t>nur Abholung</t>
        </is>
      </c>
      <c r="X262" s="16" t="inlineStr">
        <is>
          <t>F-304</t>
        </is>
      </c>
      <c r="Y262" s="19" t="inlineStr">
        <is>
          <t>ja</t>
        </is>
      </c>
      <c r="Z262" s="19" t="inlineStr">
        <is>
          <t>verfügbar</t>
        </is>
      </c>
      <c r="AA262" s="19" t="n"/>
      <c r="AB262" s="19" t="n"/>
      <c r="AC262" s="19" t="n"/>
      <c r="AD262" s="19" t="n"/>
      <c r="AE262" s="21" t="n"/>
      <c r="AF262" s="22">
        <f>IF(N262="","",N262*AE262)</f>
        <v/>
      </c>
      <c r="AG262" s="19" t="n"/>
      <c r="AH262" s="19" t="n"/>
      <c r="AI262" s="19" t="n"/>
      <c r="AJ262" s="19" t="n"/>
      <c r="AK262" s="19" t="n"/>
      <c r="AL262" s="19" t="n"/>
      <c r="AM262" s="18" t="n"/>
      <c r="AN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19" t="inlineStr">
        <is>
          <t>ok</t>
        </is>
      </c>
      <c r="V263" s="22">
        <f>O263*S263</f>
        <v/>
      </c>
      <c r="W263" s="16" t="inlineStr">
        <is>
          <t>nur Abholung</t>
        </is>
      </c>
      <c r="X263" s="16" t="inlineStr">
        <is>
          <t>F-305</t>
        </is>
      </c>
      <c r="Y263" s="19" t="inlineStr">
        <is>
          <t>ja</t>
        </is>
      </c>
      <c r="Z263" s="19" t="inlineStr">
        <is>
          <t>verfügbar</t>
        </is>
      </c>
      <c r="AA263" s="19" t="n"/>
      <c r="AB263" s="19" t="n"/>
      <c r="AC263" s="19" t="n"/>
      <c r="AD263" s="19" t="n"/>
      <c r="AE263" s="21" t="n"/>
      <c r="AF263" s="22">
        <f>IF(N263="","",N263*AE263)</f>
        <v/>
      </c>
      <c r="AG263" s="19" t="n"/>
      <c r="AH263" s="19" t="n"/>
      <c r="AI263" s="19" t="n"/>
      <c r="AJ263" s="19" t="n"/>
      <c r="AK263" s="19" t="n"/>
      <c r="AL263" s="19" t="n"/>
      <c r="AM263" s="18" t="n"/>
      <c r="AN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19" t="inlineStr">
        <is>
          <t>ok</t>
        </is>
      </c>
      <c r="V264" s="22">
        <f>O264*S264</f>
        <v/>
      </c>
      <c r="W264" s="16" t="inlineStr">
        <is>
          <t>nur Abholung</t>
        </is>
      </c>
      <c r="X264" s="16" t="inlineStr">
        <is>
          <t>F-306</t>
        </is>
      </c>
      <c r="Y264" s="19" t="inlineStr">
        <is>
          <t>ja</t>
        </is>
      </c>
      <c r="Z264" s="19" t="inlineStr">
        <is>
          <t>verfügbar</t>
        </is>
      </c>
      <c r="AA264" s="19" t="n"/>
      <c r="AB264" s="19" t="n"/>
      <c r="AC264" s="19" t="n"/>
      <c r="AD264" s="19" t="n"/>
      <c r="AE264" s="21" t="n"/>
      <c r="AF264" s="22">
        <f>IF(N264="","",N264*AE264)</f>
        <v/>
      </c>
      <c r="AG264" s="19" t="n"/>
      <c r="AH264" s="19" t="n"/>
      <c r="AI264" s="19" t="n"/>
      <c r="AJ264" s="19" t="n"/>
      <c r="AK264" s="19" t="n"/>
      <c r="AL264" s="19" t="n"/>
      <c r="AM264" s="18" t="n"/>
      <c r="AN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v>1</v>
      </c>
      <c r="O265" s="20">
        <f>F265-IF(N265="",0,N265)</f>
        <v/>
      </c>
      <c r="P265" s="19" t="inlineStr">
        <is>
          <t>ja</t>
        </is>
      </c>
      <c r="Q265" s="19" t="n"/>
      <c r="R265" s="21" t="n"/>
      <c r="S265" s="21" t="n">
        <v>35</v>
      </c>
      <c r="T265" s="19" t="inlineStr">
        <is>
          <t>Fix</t>
        </is>
      </c>
      <c r="U265" s="19" t="inlineStr">
        <is>
          <t>ok</t>
        </is>
      </c>
      <c r="V265" s="22">
        <f>O265*S265</f>
        <v/>
      </c>
      <c r="W265" s="16" t="inlineStr">
        <is>
          <t>nur Abholung</t>
        </is>
      </c>
      <c r="X265" s="16" t="inlineStr">
        <is>
          <t>F-310</t>
        </is>
      </c>
      <c r="Y265" s="19" t="inlineStr">
        <is>
          <t>ja</t>
        </is>
      </c>
      <c r="Z265" s="19" t="inlineStr">
        <is>
          <t>teilverkauft</t>
        </is>
      </c>
      <c r="AA265" s="19" t="n"/>
      <c r="AB265" s="19" t="n"/>
      <c r="AC265" s="19" t="inlineStr">
        <is>
          <t>Webkatalog</t>
        </is>
      </c>
      <c r="AD265" s="19" t="n"/>
      <c r="AE265" s="21" t="n">
        <v>35</v>
      </c>
      <c r="AF265" s="22">
        <f>IF(N265="","",N265*AE265)</f>
        <v/>
      </c>
      <c r="AG265" s="19" t="inlineStr">
        <is>
          <t>14.10.2026</t>
        </is>
      </c>
      <c r="AH265" s="19" t="inlineStr">
        <is>
          <t>Maren Kipp</t>
        </is>
      </c>
      <c r="AI265" s="19" t="inlineStr">
        <is>
          <t>4000114</t>
        </is>
      </c>
      <c r="AJ265" s="19" t="inlineStr">
        <is>
          <t>bezahlt</t>
        </is>
      </c>
      <c r="AK265" s="19" t="n"/>
      <c r="AL265" s="19" t="inlineStr">
        <is>
          <t>09.11.2026 08:00</t>
        </is>
      </c>
      <c r="AM265" s="18" t="n"/>
      <c r="AN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v>1</v>
      </c>
      <c r="O266" s="20">
        <f>F266-IF(N266="",0,N266)</f>
        <v/>
      </c>
      <c r="P266" s="19" t="inlineStr">
        <is>
          <t>ja</t>
        </is>
      </c>
      <c r="Q266" s="19" t="n"/>
      <c r="R266" s="21" t="n"/>
      <c r="S266" s="21" t="n">
        <v>140</v>
      </c>
      <c r="T266" s="19" t="inlineStr">
        <is>
          <t>Fix</t>
        </is>
      </c>
      <c r="U266" s="19" t="inlineStr">
        <is>
          <t>ok</t>
        </is>
      </c>
      <c r="V266" s="22">
        <f>O266*S266</f>
        <v/>
      </c>
      <c r="W266" s="16" t="inlineStr">
        <is>
          <t>nur Abholung</t>
        </is>
      </c>
      <c r="X266" s="16" t="inlineStr">
        <is>
          <t>F-312</t>
        </is>
      </c>
      <c r="Y266" s="19" t="inlineStr">
        <is>
          <t>ja</t>
        </is>
      </c>
      <c r="Z266" s="19" t="inlineStr">
        <is>
          <t>teilverkauft</t>
        </is>
      </c>
      <c r="AA266" s="19" t="inlineStr">
        <is>
          <t>BENZ</t>
        </is>
      </c>
      <c r="AB266" s="19" t="n"/>
      <c r="AC266" s="19" t="inlineStr">
        <is>
          <t>Webkatalog</t>
        </is>
      </c>
      <c r="AD266" s="19" t="n"/>
      <c r="AE266" s="21" t="n">
        <v>140</v>
      </c>
      <c r="AF266" s="22">
        <f>IF(N266="","",N266*AE266)</f>
        <v/>
      </c>
      <c r="AG266" s="19" t="inlineStr">
        <is>
          <t>14.10.2026</t>
        </is>
      </c>
      <c r="AH266" s="19" t="inlineStr">
        <is>
          <t>Maren Kipp</t>
        </is>
      </c>
      <c r="AI266" s="19" t="inlineStr">
        <is>
          <t>4000114</t>
        </is>
      </c>
      <c r="AJ266" s="19" t="inlineStr">
        <is>
          <t>bezahlt</t>
        </is>
      </c>
      <c r="AK266" s="19" t="n"/>
      <c r="AL266" s="19" t="inlineStr">
        <is>
          <t>17.11.2026 09:00, 09.11.2026 08:00</t>
        </is>
      </c>
      <c r="AM266" s="18" t="n"/>
      <c r="AN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19" t="inlineStr">
        <is>
          <t>ok</t>
        </is>
      </c>
      <c r="V267" s="22">
        <f>O267*S267</f>
        <v/>
      </c>
      <c r="W267" s="16" t="inlineStr">
        <is>
          <t>nur Abholung</t>
        </is>
      </c>
      <c r="X267" s="16" t="inlineStr">
        <is>
          <t>F-313</t>
        </is>
      </c>
      <c r="Y267" s="19" t="inlineStr">
        <is>
          <t>ja</t>
        </is>
      </c>
      <c r="Z267" s="19" t="inlineStr">
        <is>
          <t>verfügbar</t>
        </is>
      </c>
      <c r="AA267" s="19" t="inlineStr">
        <is>
          <t>ANCHEER</t>
        </is>
      </c>
      <c r="AB267" s="19" t="n"/>
      <c r="AC267" s="19" t="n"/>
      <c r="AD267" s="19" t="n"/>
      <c r="AE267" s="21" t="n"/>
      <c r="AF267" s="22">
        <f>IF(N267="","",N267*AE267)</f>
        <v/>
      </c>
      <c r="AG267" s="19" t="n"/>
      <c r="AH267" s="19" t="n"/>
      <c r="AI267" s="19" t="n"/>
      <c r="AJ267" s="19" t="n"/>
      <c r="AK267" s="19" t="n"/>
      <c r="AL267" s="19" t="n"/>
      <c r="AM267" s="18" t="n"/>
      <c r="AN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19" t="inlineStr">
        <is>
          <t>ok</t>
        </is>
      </c>
      <c r="V268" s="22">
        <f>O268*S268</f>
        <v/>
      </c>
      <c r="W268" s="16" t="inlineStr">
        <is>
          <t>nur Abholung</t>
        </is>
      </c>
      <c r="X268" s="16" t="inlineStr">
        <is>
          <t>F-314</t>
        </is>
      </c>
      <c r="Y268" s="19" t="inlineStr">
        <is>
          <t>ja</t>
        </is>
      </c>
      <c r="Z268" s="19" t="inlineStr">
        <is>
          <t>verfügbar</t>
        </is>
      </c>
      <c r="AA268" s="19" t="n"/>
      <c r="AB268" s="19" t="inlineStr">
        <is>
          <t>Schlafen und Wickeln</t>
        </is>
      </c>
      <c r="AC268" s="19" t="n"/>
      <c r="AD268" s="19" t="n"/>
      <c r="AE268" s="21" t="n"/>
      <c r="AF268" s="22">
        <f>IF(N268="","",N268*AE268)</f>
        <v/>
      </c>
      <c r="AG268" s="19" t="n"/>
      <c r="AH268" s="19" t="n"/>
      <c r="AI268" s="19" t="n"/>
      <c r="AJ268" s="19" t="n"/>
      <c r="AK268" s="19" t="n"/>
      <c r="AL268" s="19" t="n"/>
      <c r="AM268" s="18" t="inlineStr">
        <is>
          <t>Abbau und Transport durch den Käufer.</t>
        </is>
      </c>
      <c r="AN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19" t="inlineStr">
        <is>
          <t>ok</t>
        </is>
      </c>
      <c r="V269" s="22">
        <f>O269*S269</f>
        <v/>
      </c>
      <c r="W269" s="16" t="inlineStr">
        <is>
          <t>nur Abholung</t>
        </is>
      </c>
      <c r="X269" s="16" t="inlineStr">
        <is>
          <t>F-321</t>
        </is>
      </c>
      <c r="Y269" s="19" t="inlineStr">
        <is>
          <t>ja</t>
        </is>
      </c>
      <c r="Z269" s="19" t="inlineStr">
        <is>
          <t>reserviert</t>
        </is>
      </c>
      <c r="AA269" s="19" t="n"/>
      <c r="AB269" s="19" t="n"/>
      <c r="AC269" s="19" t="inlineStr">
        <is>
          <t>Webkatalog</t>
        </is>
      </c>
      <c r="AD269" s="19" t="inlineStr">
        <is>
          <t>Nadine Zythke, Simon fronius</t>
        </is>
      </c>
      <c r="AE269" s="21" t="n"/>
      <c r="AF269" s="22">
        <f>IF(N269="","",N269*AE269)</f>
        <v/>
      </c>
      <c r="AG269" s="19" t="n"/>
      <c r="AH269" s="19" t="n"/>
      <c r="AI269" s="19" t="n"/>
      <c r="AJ269" s="19" t="n"/>
      <c r="AK269" s="19" t="n"/>
      <c r="AL269" s="19" t="inlineStr">
        <is>
          <t>17.11.2026 09:00, 01.12.2026 09:00</t>
        </is>
      </c>
      <c r="AM269" s="18" t="n"/>
      <c r="AN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19" t="inlineStr">
        <is>
          <t>ok</t>
        </is>
      </c>
      <c r="V270" s="22">
        <f>O270*S270</f>
        <v/>
      </c>
      <c r="W270" s="16" t="inlineStr">
        <is>
          <t>nur Abholung</t>
        </is>
      </c>
      <c r="X270" s="16" t="inlineStr">
        <is>
          <t>F-316</t>
        </is>
      </c>
      <c r="Y270" s="19" t="inlineStr">
        <is>
          <t>ja</t>
        </is>
      </c>
      <c r="Z270" s="19" t="inlineStr">
        <is>
          <t>verfügbar</t>
        </is>
      </c>
      <c r="AA270" s="19" t="n"/>
      <c r="AB270" s="19" t="n"/>
      <c r="AC270" s="19" t="n"/>
      <c r="AD270" s="19" t="n"/>
      <c r="AE270" s="21" t="n"/>
      <c r="AF270" s="22">
        <f>IF(N270="","",N270*AE270)</f>
        <v/>
      </c>
      <c r="AG270" s="19" t="n"/>
      <c r="AH270" s="19" t="n"/>
      <c r="AI270" s="19" t="n"/>
      <c r="AJ270" s="19" t="n"/>
      <c r="AK270" s="19" t="n"/>
      <c r="AL270" s="19" t="n"/>
      <c r="AM270" s="18" t="n"/>
      <c r="AN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19" t="inlineStr">
        <is>
          <t>ok</t>
        </is>
      </c>
      <c r="V271" s="22">
        <f>O271*S271</f>
        <v/>
      </c>
      <c r="W271" s="16" t="inlineStr">
        <is>
          <t>nur Abholung</t>
        </is>
      </c>
      <c r="X271" s="16" t="inlineStr">
        <is>
          <t>F-317</t>
        </is>
      </c>
      <c r="Y271" s="19" t="inlineStr">
        <is>
          <t>ja</t>
        </is>
      </c>
      <c r="Z271" s="19" t="inlineStr">
        <is>
          <t>reserviert</t>
        </is>
      </c>
      <c r="AA271" s="19" t="n"/>
      <c r="AB271" s="19" t="n"/>
      <c r="AC271" s="19" t="inlineStr">
        <is>
          <t>Webkatalog</t>
        </is>
      </c>
      <c r="AD271" s="19" t="inlineStr">
        <is>
          <t>Nadine Zythke</t>
        </is>
      </c>
      <c r="AE271" s="21" t="n"/>
      <c r="AF271" s="22">
        <f>IF(N271="","",N271*AE271)</f>
        <v/>
      </c>
      <c r="AG271" s="19" t="n"/>
      <c r="AH271" s="19" t="n"/>
      <c r="AI271" s="19" t="n"/>
      <c r="AJ271" s="19" t="n"/>
      <c r="AK271" s="19" t="n"/>
      <c r="AL271" s="19" t="inlineStr">
        <is>
          <t>17.11.2026 09:00</t>
        </is>
      </c>
      <c r="AM271" s="18" t="inlineStr">
        <is>
          <t>besteht aus mehreren Teilen</t>
        </is>
      </c>
      <c r="AN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v>2</v>
      </c>
      <c r="O272" s="20">
        <f>F272-IF(N272="",0,N272)</f>
        <v/>
      </c>
      <c r="P272" s="19" t="inlineStr">
        <is>
          <t>ja</t>
        </is>
      </c>
      <c r="Q272" s="19" t="n"/>
      <c r="R272" s="21" t="n"/>
      <c r="S272" s="21" t="n">
        <v>10</v>
      </c>
      <c r="T272" s="19" t="inlineStr">
        <is>
          <t>Fix</t>
        </is>
      </c>
      <c r="U272" s="19" t="inlineStr">
        <is>
          <t>ok</t>
        </is>
      </c>
      <c r="V272" s="22">
        <f>O272*S272</f>
        <v/>
      </c>
      <c r="W272" s="16" t="inlineStr">
        <is>
          <t>nur Abholung</t>
        </is>
      </c>
      <c r="X272" s="16" t="inlineStr">
        <is>
          <t>F-318</t>
        </is>
      </c>
      <c r="Y272" s="19" t="inlineStr">
        <is>
          <t>ja</t>
        </is>
      </c>
      <c r="Z272" s="19" t="inlineStr">
        <is>
          <t>teilverkauft</t>
        </is>
      </c>
      <c r="AA272" s="19" t="inlineStr">
        <is>
          <t>Rody</t>
        </is>
      </c>
      <c r="AB272" s="19" t="n"/>
      <c r="AC272" s="19" t="inlineStr">
        <is>
          <t>Webkatalog</t>
        </is>
      </c>
      <c r="AD272" s="19" t="n"/>
      <c r="AE272" s="21" t="n">
        <v>10</v>
      </c>
      <c r="AF272" s="22">
        <f>IF(N272="","",N272*AE272)</f>
        <v/>
      </c>
      <c r="AG272" s="19" t="inlineStr">
        <is>
          <t>16.10.2026</t>
        </is>
      </c>
      <c r="AH272" s="19" t="inlineStr">
        <is>
          <t>Eva Demeter, Miriam Potthoff</t>
        </is>
      </c>
      <c r="AI272" s="19" t="inlineStr">
        <is>
          <t>4000128, 4000125</t>
        </is>
      </c>
      <c r="AJ272" s="19" t="inlineStr">
        <is>
          <t>bezahlt</t>
        </is>
      </c>
      <c r="AK272" s="19" t="n"/>
      <c r="AL272" s="19" t="inlineStr">
        <is>
          <t>03.11.2026 10:30, 20.10.2026 08:00, 01.12.2026 09:00</t>
        </is>
      </c>
      <c r="AM272" s="18" t="inlineStr">
        <is>
          <t>1x Rot; 2x Grün</t>
        </is>
      </c>
      <c r="AN272" s="23" t="inlineStr">
        <is>
          <t>Zusammengefasste Position – Post-it-Nummer im zweiten Raum: BA06-01. Frueherer Mengenhinweis: 3 Hüpfpferde: eines rot im Turnraum (BA05-08) und zwei grüne im Materialraum (dort mit BA06-01 beschriftet). Das rote ist auf Foto F-318 zu sehen, die grünen auf F-323. · Webkatalog: Sammelrechnung</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19" t="inlineStr">
        <is>
          <t>ok</t>
        </is>
      </c>
      <c r="V273" s="22">
        <f>O273*S273</f>
        <v/>
      </c>
      <c r="W273" s="16" t="inlineStr">
        <is>
          <t>nur Abholung</t>
        </is>
      </c>
      <c r="X273" s="16" t="inlineStr">
        <is>
          <t>F-319</t>
        </is>
      </c>
      <c r="Y273" s="19" t="inlineStr">
        <is>
          <t>ja</t>
        </is>
      </c>
      <c r="Z273" s="19" t="inlineStr">
        <is>
          <t>verfügbar</t>
        </is>
      </c>
      <c r="AA273" s="19" t="n"/>
      <c r="AB273" s="19" t="n"/>
      <c r="AC273" s="19" t="n"/>
      <c r="AD273" s="19" t="n"/>
      <c r="AE273" s="21" t="n"/>
      <c r="AF273" s="22">
        <f>IF(N273="","",N273*AE273)</f>
        <v/>
      </c>
      <c r="AG273" s="19" t="n"/>
      <c r="AH273" s="19" t="n"/>
      <c r="AI273" s="19" t="n"/>
      <c r="AJ273" s="19" t="n"/>
      <c r="AK273" s="19" t="n"/>
      <c r="AL273" s="19" t="n"/>
      <c r="AM273" s="18" t="inlineStr">
        <is>
          <t>verschiedene Formen</t>
        </is>
      </c>
      <c r="AN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19" t="inlineStr">
        <is>
          <t>ok</t>
        </is>
      </c>
      <c r="V274" s="22">
        <f>O274*S274</f>
        <v/>
      </c>
      <c r="W274" s="16" t="inlineStr">
        <is>
          <t>nur Abholung</t>
        </is>
      </c>
      <c r="X274" s="16" t="inlineStr">
        <is>
          <t>F-322</t>
        </is>
      </c>
      <c r="Y274" s="19" t="inlineStr">
        <is>
          <t>ja</t>
        </is>
      </c>
      <c r="Z274" s="19" t="inlineStr">
        <is>
          <t>reserviert</t>
        </is>
      </c>
      <c r="AA274" s="19" t="inlineStr">
        <is>
          <t>Wesco</t>
        </is>
      </c>
      <c r="AB274" s="19" t="n"/>
      <c r="AC274" s="19" t="inlineStr">
        <is>
          <t>Webkatalog</t>
        </is>
      </c>
      <c r="AD274" s="19" t="inlineStr">
        <is>
          <t>Nadine Zythke</t>
        </is>
      </c>
      <c r="AE274" s="21" t="n"/>
      <c r="AF274" s="22">
        <f>IF(N274="","",N274*AE274)</f>
        <v/>
      </c>
      <c r="AG274" s="19" t="n"/>
      <c r="AH274" s="19" t="n"/>
      <c r="AI274" s="19" t="n"/>
      <c r="AJ274" s="19" t="n"/>
      <c r="AK274" s="19" t="n"/>
      <c r="AL274" s="19" t="inlineStr">
        <is>
          <t>17.11.2026 09:00</t>
        </is>
      </c>
      <c r="AM274" s="18" t="n"/>
      <c r="AN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19" t="n"/>
      <c r="V275" s="22">
        <f>O275*S275</f>
        <v/>
      </c>
      <c r="W275" s="16" t="inlineStr">
        <is>
          <t>nur Abholung</t>
        </is>
      </c>
      <c r="X275" s="16" t="inlineStr">
        <is>
          <t>F-325</t>
        </is>
      </c>
      <c r="Y275" s="19" t="inlineStr">
        <is>
          <t>ja</t>
        </is>
      </c>
      <c r="Z275" s="19" t="inlineStr">
        <is>
          <t>verfügbar</t>
        </is>
      </c>
      <c r="AA275" s="19" t="inlineStr">
        <is>
          <t>BMW</t>
        </is>
      </c>
      <c r="AB275" s="19" t="n"/>
      <c r="AC275" s="19" t="n"/>
      <c r="AD275" s="19" t="n"/>
      <c r="AE275" s="21" t="n"/>
      <c r="AF275" s="22">
        <f>IF(N275="","",N275*AE275)</f>
        <v/>
      </c>
      <c r="AG275" s="19" t="n"/>
      <c r="AH275" s="19" t="n"/>
      <c r="AI275" s="19" t="n"/>
      <c r="AJ275" s="19" t="n"/>
      <c r="AK275" s="19" t="n"/>
      <c r="AL275" s="19" t="n"/>
      <c r="AM275" s="18" t="n"/>
      <c r="AN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19" t="inlineStr">
        <is>
          <t>ok</t>
        </is>
      </c>
      <c r="V276" s="22">
        <f>O276*S276</f>
        <v/>
      </c>
      <c r="W276" s="16" t="inlineStr">
        <is>
          <t>nur Abholung</t>
        </is>
      </c>
      <c r="X276" s="16" t="inlineStr">
        <is>
          <t>F-326</t>
        </is>
      </c>
      <c r="Y276" s="19" t="inlineStr">
        <is>
          <t>ja</t>
        </is>
      </c>
      <c r="Z276" s="19" t="inlineStr">
        <is>
          <t>reserviert</t>
        </is>
      </c>
      <c r="AA276" s="19" t="inlineStr">
        <is>
          <t>BIG</t>
        </is>
      </c>
      <c r="AB276" s="19" t="n"/>
      <c r="AC276" s="19" t="inlineStr">
        <is>
          <t>Webkatalog</t>
        </is>
      </c>
      <c r="AD276" s="19" t="inlineStr">
        <is>
          <t>Simon fronius, Julia Hildebrand</t>
        </is>
      </c>
      <c r="AE276" s="21" t="n"/>
      <c r="AF276" s="22">
        <f>IF(N276="","",N276*AE276)</f>
        <v/>
      </c>
      <c r="AG276" s="19" t="n"/>
      <c r="AH276" s="19" t="n"/>
      <c r="AI276" s="19" t="inlineStr">
        <is>
          <t>4000122</t>
        </is>
      </c>
      <c r="AJ276" s="19" t="n"/>
      <c r="AK276" s="19" t="n"/>
      <c r="AL276" s="19" t="inlineStr">
        <is>
          <t>01.12.2026 09:00, 03.11.2026 08:30</t>
        </is>
      </c>
      <c r="AM276" s="18" t="n"/>
      <c r="AN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19" t="inlineStr">
        <is>
          <t>ok</t>
        </is>
      </c>
      <c r="V277" s="22">
        <f>O277*S277</f>
        <v/>
      </c>
      <c r="W277" s="16" t="inlineStr">
        <is>
          <t>nur Abholung</t>
        </is>
      </c>
      <c r="X277" s="16" t="inlineStr">
        <is>
          <t>F-324</t>
        </is>
      </c>
      <c r="Y277" s="19" t="inlineStr">
        <is>
          <t>ja</t>
        </is>
      </c>
      <c r="Z277" s="19" t="inlineStr">
        <is>
          <t>reserviert</t>
        </is>
      </c>
      <c r="AA277" s="19" t="n"/>
      <c r="AB277" s="19" t="n"/>
      <c r="AC277" s="19" t="inlineStr">
        <is>
          <t>Webkatalog</t>
        </is>
      </c>
      <c r="AD277" s="19" t="inlineStr">
        <is>
          <t>Simon fronius</t>
        </is>
      </c>
      <c r="AE277" s="21" t="n"/>
      <c r="AF277" s="22">
        <f>IF(N277="","",N277*AE277)</f>
        <v/>
      </c>
      <c r="AG277" s="19" t="n"/>
      <c r="AH277" s="19" t="n"/>
      <c r="AI277" s="19" t="n"/>
      <c r="AJ277" s="19" t="n"/>
      <c r="AK277" s="19" t="n"/>
      <c r="AL277" s="19" t="inlineStr">
        <is>
          <t>01.12.2026 09:00</t>
        </is>
      </c>
      <c r="AM277" s="18" t="n"/>
      <c r="AN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19" t="inlineStr">
        <is>
          <t>ok</t>
        </is>
      </c>
      <c r="V278" s="22">
        <f>O278*S278</f>
        <v/>
      </c>
      <c r="W278" s="16" t="inlineStr">
        <is>
          <t>nur Abholung</t>
        </is>
      </c>
      <c r="X278" s="16" t="inlineStr">
        <is>
          <t>F-327</t>
        </is>
      </c>
      <c r="Y278" s="19" t="inlineStr">
        <is>
          <t>ja</t>
        </is>
      </c>
      <c r="Z278" s="19" t="inlineStr">
        <is>
          <t>verfügbar</t>
        </is>
      </c>
      <c r="AA278" s="19" t="n"/>
      <c r="AB278" s="19" t="n"/>
      <c r="AC278" s="19" t="n"/>
      <c r="AD278" s="19" t="n"/>
      <c r="AE278" s="21" t="n"/>
      <c r="AF278" s="22">
        <f>IF(N278="","",N278*AE278)</f>
        <v/>
      </c>
      <c r="AG278" s="19" t="n"/>
      <c r="AH278" s="19" t="n"/>
      <c r="AI278" s="19" t="n"/>
      <c r="AJ278" s="19" t="n"/>
      <c r="AK278" s="19" t="n"/>
      <c r="AL278" s="19" t="n"/>
      <c r="AM278" s="18" t="n"/>
      <c r="AN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19" t="inlineStr">
        <is>
          <t>ok</t>
        </is>
      </c>
      <c r="V279" s="22">
        <f>O279*S279</f>
        <v/>
      </c>
      <c r="W279" s="16" t="inlineStr">
        <is>
          <t>nur Abholung</t>
        </is>
      </c>
      <c r="X279" s="16" t="inlineStr">
        <is>
          <t>F-328</t>
        </is>
      </c>
      <c r="Y279" s="19" t="inlineStr">
        <is>
          <t>ja</t>
        </is>
      </c>
      <c r="Z279" s="19" t="inlineStr">
        <is>
          <t>verfügbar</t>
        </is>
      </c>
      <c r="AA279" s="19" t="inlineStr">
        <is>
          <t>BIG</t>
        </is>
      </c>
      <c r="AB279" s="19" t="n"/>
      <c r="AC279" s="19" t="n"/>
      <c r="AD279" s="19" t="n"/>
      <c r="AE279" s="21" t="n"/>
      <c r="AF279" s="22">
        <f>IF(N279="","",N279*AE279)</f>
        <v/>
      </c>
      <c r="AG279" s="19" t="n"/>
      <c r="AH279" s="19" t="n"/>
      <c r="AI279" s="19" t="n"/>
      <c r="AJ279" s="19" t="n"/>
      <c r="AK279" s="19" t="n"/>
      <c r="AL279" s="19" t="n"/>
      <c r="AM279" s="18" t="n"/>
      <c r="AN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19" t="inlineStr">
        <is>
          <t>ok</t>
        </is>
      </c>
      <c r="V280" s="22">
        <f>O280*S280</f>
        <v/>
      </c>
      <c r="W280" s="16" t="inlineStr">
        <is>
          <t>nur Abholung</t>
        </is>
      </c>
      <c r="X280" s="16" t="inlineStr">
        <is>
          <t>F-329</t>
        </is>
      </c>
      <c r="Y280" s="19" t="inlineStr">
        <is>
          <t>ja</t>
        </is>
      </c>
      <c r="Z280" s="19" t="inlineStr">
        <is>
          <t>verfügbar</t>
        </is>
      </c>
      <c r="AA280" s="19" t="n"/>
      <c r="AB280" s="19" t="n"/>
      <c r="AC280" s="19" t="n"/>
      <c r="AD280" s="19" t="n"/>
      <c r="AE280" s="21" t="n"/>
      <c r="AF280" s="22">
        <f>IF(N280="","",N280*AE280)</f>
        <v/>
      </c>
      <c r="AG280" s="19" t="n"/>
      <c r="AH280" s="19" t="n"/>
      <c r="AI280" s="19" t="n"/>
      <c r="AJ280" s="19" t="n"/>
      <c r="AK280" s="19" t="n"/>
      <c r="AL280" s="19" t="n"/>
      <c r="AM280" s="18" t="n"/>
      <c r="AN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v>1</v>
      </c>
      <c r="O281" s="20">
        <f>F281-IF(N281="",0,N281)</f>
        <v/>
      </c>
      <c r="P281" s="19" t="inlineStr">
        <is>
          <t>ja</t>
        </is>
      </c>
      <c r="Q281" s="19" t="n"/>
      <c r="R281" s="21" t="n"/>
      <c r="S281" s="21" t="n">
        <v>70</v>
      </c>
      <c r="T281" s="19" t="inlineStr">
        <is>
          <t>Fix</t>
        </is>
      </c>
      <c r="U281" s="19" t="inlineStr">
        <is>
          <t>ok</t>
        </is>
      </c>
      <c r="V281" s="22">
        <f>O281*S281</f>
        <v/>
      </c>
      <c r="W281" s="16" t="inlineStr">
        <is>
          <t>nur Abholung</t>
        </is>
      </c>
      <c r="X281" s="16" t="inlineStr">
        <is>
          <t>F-330</t>
        </is>
      </c>
      <c r="Y281" s="19" t="inlineStr">
        <is>
          <t>ja</t>
        </is>
      </c>
      <c r="Z281" s="19" t="inlineStr">
        <is>
          <t>teilverkauft</t>
        </is>
      </c>
      <c r="AA281" s="19" t="n"/>
      <c r="AB281" s="19" t="n"/>
      <c r="AC281" s="19" t="inlineStr">
        <is>
          <t>Webkatalog</t>
        </is>
      </c>
      <c r="AD281" s="19" t="n"/>
      <c r="AE281" s="21" t="n">
        <v>70</v>
      </c>
      <c r="AF281" s="22">
        <f>IF(N281="","",N281*AE281)</f>
        <v/>
      </c>
      <c r="AG281" s="19" t="inlineStr">
        <is>
          <t>14.10.2026</t>
        </is>
      </c>
      <c r="AH281" s="19" t="inlineStr">
        <is>
          <t>Maren Kipp</t>
        </is>
      </c>
      <c r="AI281" s="19" t="inlineStr">
        <is>
          <t>4000114</t>
        </is>
      </c>
      <c r="AJ281" s="19" t="inlineStr">
        <is>
          <t>bezahlt</t>
        </is>
      </c>
      <c r="AK281" s="19" t="n"/>
      <c r="AL281" s="19" t="inlineStr">
        <is>
          <t>09.11.2026 08:00</t>
        </is>
      </c>
      <c r="AM281" s="18" t="n"/>
      <c r="AN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v>1</v>
      </c>
      <c r="O282" s="20">
        <f>F282-IF(N282="",0,N282)</f>
        <v/>
      </c>
      <c r="P282" s="19" t="inlineStr">
        <is>
          <t>ja</t>
        </is>
      </c>
      <c r="Q282" s="19" t="n"/>
      <c r="R282" s="21" t="n"/>
      <c r="S282" s="21" t="n">
        <v>40</v>
      </c>
      <c r="T282" s="19" t="inlineStr">
        <is>
          <t>Fix</t>
        </is>
      </c>
      <c r="U282" s="19" t="inlineStr">
        <is>
          <t>ok</t>
        </is>
      </c>
      <c r="V282" s="22">
        <f>O282*S282</f>
        <v/>
      </c>
      <c r="W282" s="16" t="inlineStr">
        <is>
          <t>nur Abholung</t>
        </is>
      </c>
      <c r="X282" s="16" t="inlineStr">
        <is>
          <t>F-335</t>
        </is>
      </c>
      <c r="Y282" s="19" t="inlineStr">
        <is>
          <t>ja</t>
        </is>
      </c>
      <c r="Z282" s="19" t="inlineStr">
        <is>
          <t>verkauft</t>
        </is>
      </c>
      <c r="AA282" s="19" t="n"/>
      <c r="AB282" s="19" t="n"/>
      <c r="AC282" s="19" t="inlineStr">
        <is>
          <t>Webkatalog</t>
        </is>
      </c>
      <c r="AD282" s="19" t="n"/>
      <c r="AE282" s="21" t="n">
        <v>40</v>
      </c>
      <c r="AF282" s="22">
        <f>IF(N282="","",N282*AE282)</f>
        <v/>
      </c>
      <c r="AG282" s="19" t="inlineStr">
        <is>
          <t>16.10.2026</t>
        </is>
      </c>
      <c r="AH282" s="19" t="inlineStr">
        <is>
          <t>Jessica Lücke</t>
        </is>
      </c>
      <c r="AI282" s="19" t="inlineStr">
        <is>
          <t>4000126</t>
        </is>
      </c>
      <c r="AJ282" s="19" t="inlineStr">
        <is>
          <t>bezahlt</t>
        </is>
      </c>
      <c r="AK282" s="19" t="n"/>
      <c r="AL282" s="19" t="inlineStr">
        <is>
          <t>abgeholt 19.10.2026</t>
        </is>
      </c>
      <c r="AM282" s="18" t="n"/>
      <c r="AN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Spielzeug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19" t="inlineStr">
        <is>
          <t>ok</t>
        </is>
      </c>
      <c r="V283" s="22">
        <f>O283*S283</f>
        <v/>
      </c>
      <c r="W283" s="16" t="inlineStr">
        <is>
          <t>nur Abholung</t>
        </is>
      </c>
      <c r="X283" s="16" t="inlineStr">
        <is>
          <t>F-331</t>
        </is>
      </c>
      <c r="Y283" s="19" t="inlineStr">
        <is>
          <t>ja</t>
        </is>
      </c>
      <c r="Z283" s="19" t="inlineStr">
        <is>
          <t>verfügbar</t>
        </is>
      </c>
      <c r="AA283" s="19" t="n"/>
      <c r="AB283" s="19" t="n"/>
      <c r="AC283" s="19" t="n"/>
      <c r="AD283" s="19" t="n"/>
      <c r="AE283" s="21" t="n"/>
      <c r="AF283" s="22">
        <f>IF(N283="","",N283*AE283)</f>
        <v/>
      </c>
      <c r="AG283" s="19" t="n"/>
      <c r="AH283" s="19" t="n"/>
      <c r="AI283" s="19" t="n"/>
      <c r="AJ283" s="19" t="n"/>
      <c r="AK283" s="19" t="n"/>
      <c r="AL283" s="19" t="n"/>
      <c r="AM283" s="18" t="n"/>
      <c r="AN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19" t="inlineStr">
        <is>
          <t>ok</t>
        </is>
      </c>
      <c r="V284" s="22">
        <f>O284*S284</f>
        <v/>
      </c>
      <c r="W284" s="16" t="inlineStr">
        <is>
          <t>nur Abholung</t>
        </is>
      </c>
      <c r="X284" s="16" t="inlineStr">
        <is>
          <t>F-332</t>
        </is>
      </c>
      <c r="Y284" s="19" t="inlineStr">
        <is>
          <t>ja</t>
        </is>
      </c>
      <c r="Z284" s="19" t="inlineStr">
        <is>
          <t>verfügbar</t>
        </is>
      </c>
      <c r="AA284" s="19" t="n"/>
      <c r="AB284" s="19" t="n"/>
      <c r="AC284" s="19" t="n"/>
      <c r="AD284" s="19" t="n"/>
      <c r="AE284" s="21" t="n"/>
      <c r="AF284" s="22">
        <f>IF(N284="","",N284*AE284)</f>
        <v/>
      </c>
      <c r="AG284" s="19" t="n"/>
      <c r="AH284" s="19" t="n"/>
      <c r="AI284" s="19" t="n"/>
      <c r="AJ284" s="19" t="n"/>
      <c r="AK284" s="19" t="n"/>
      <c r="AL284" s="19" t="n"/>
      <c r="AM284" s="18" t="n"/>
      <c r="AN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Spielzeug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19" t="inlineStr">
        <is>
          <t>ok</t>
        </is>
      </c>
      <c r="V285" s="22">
        <f>O285*S285</f>
        <v/>
      </c>
      <c r="W285" s="16" t="inlineStr">
        <is>
          <t>nur Abholung</t>
        </is>
      </c>
      <c r="X285" s="16" t="inlineStr">
        <is>
          <t>F-336</t>
        </is>
      </c>
      <c r="Y285" s="19" t="inlineStr">
        <is>
          <t>ja</t>
        </is>
      </c>
      <c r="Z285" s="19" t="inlineStr">
        <is>
          <t>reserviert</t>
        </is>
      </c>
      <c r="AA285" s="19" t="n"/>
      <c r="AB285" s="19" t="n"/>
      <c r="AC285" s="19" t="inlineStr">
        <is>
          <t>Webkatalog</t>
        </is>
      </c>
      <c r="AD285" s="19" t="inlineStr">
        <is>
          <t>Fabian Faisst</t>
        </is>
      </c>
      <c r="AE285" s="21" t="n"/>
      <c r="AF285" s="22">
        <f>IF(N285="","",N285*AE285)</f>
        <v/>
      </c>
      <c r="AG285" s="19" t="n"/>
      <c r="AH285" s="19" t="n"/>
      <c r="AI285" s="19" t="inlineStr">
        <is>
          <t>400140</t>
        </is>
      </c>
      <c r="AJ285" s="19" t="n"/>
      <c r="AK285" s="19" t="n"/>
      <c r="AL285" s="19" t="inlineStr">
        <is>
          <t>26.10.2026 09:00</t>
        </is>
      </c>
      <c r="AM285" s="18" t="n"/>
      <c r="AN285" s="23" t="n"/>
    </row>
    <row r="286" ht="98.8" customHeight="1">
      <c r="A286" s="16" t="n"/>
      <c r="B286" s="16" t="inlineStr">
        <is>
          <t>BA07-01</t>
        </is>
      </c>
      <c r="C286" s="16" t="inlineStr">
        <is>
          <t>BA07</t>
        </is>
      </c>
      <c r="D286" s="16" t="inlineStr">
        <is>
          <t>Lernraum</t>
        </is>
      </c>
      <c r="E286" s="16" t="inlineStr">
        <is>
          <t>Kissen in Wolkenform, hellblau</t>
        </is>
      </c>
      <c r="F286" s="17" t="n">
        <v>4</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v>1</v>
      </c>
      <c r="O286" s="20">
        <f>F286-IF(N286="",0,N286)</f>
        <v/>
      </c>
      <c r="P286" s="19" t="inlineStr">
        <is>
          <t>ja</t>
        </is>
      </c>
      <c r="Q286" s="19" t="n"/>
      <c r="R286" s="21" t="n"/>
      <c r="S286" s="21" t="n">
        <v>12</v>
      </c>
      <c r="T286" s="19" t="inlineStr">
        <is>
          <t>Fix</t>
        </is>
      </c>
      <c r="U286" s="19" t="inlineStr">
        <is>
          <t>ok</t>
        </is>
      </c>
      <c r="V286" s="22">
        <f>O286*S286</f>
        <v/>
      </c>
      <c r="W286" s="16" t="inlineStr">
        <is>
          <t>nur Abholung</t>
        </is>
      </c>
      <c r="X286" s="16" t="inlineStr">
        <is>
          <t>F-337</t>
        </is>
      </c>
      <c r="Y286" s="19" t="inlineStr">
        <is>
          <t>ja</t>
        </is>
      </c>
      <c r="Z286" s="19" t="inlineStr">
        <is>
          <t>teilverkauft</t>
        </is>
      </c>
      <c r="AA286" s="19" t="n"/>
      <c r="AB286" s="19" t="n"/>
      <c r="AC286" s="19" t="inlineStr">
        <is>
          <t>Webkatalog</t>
        </is>
      </c>
      <c r="AD286" s="19" t="n"/>
      <c r="AE286" s="21" t="n">
        <v>12</v>
      </c>
      <c r="AF286" s="22">
        <f>IF(N286="","",N286*AE286)</f>
        <v/>
      </c>
      <c r="AG286" s="19" t="inlineStr">
        <is>
          <t>16.10.2026</t>
        </is>
      </c>
      <c r="AH286" s="19" t="inlineStr">
        <is>
          <t>Eva Demeter</t>
        </is>
      </c>
      <c r="AI286" s="19" t="inlineStr">
        <is>
          <t>4000128</t>
        </is>
      </c>
      <c r="AJ286" s="19" t="inlineStr">
        <is>
          <t>bezahlt</t>
        </is>
      </c>
      <c r="AK286" s="19" t="n"/>
      <c r="AL286" s="19" t="inlineStr">
        <is>
          <t>03.11.2026 10:30</t>
        </is>
      </c>
      <c r="AM286" s="18" t="n"/>
      <c r="AN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19" t="inlineStr">
        <is>
          <t>ok</t>
        </is>
      </c>
      <c r="V287" s="22">
        <f>O287*S287</f>
        <v/>
      </c>
      <c r="W287" s="16" t="inlineStr">
        <is>
          <t>nur Abholung</t>
        </is>
      </c>
      <c r="X287" s="16" t="inlineStr">
        <is>
          <t>F-338</t>
        </is>
      </c>
      <c r="Y287" s="19" t="inlineStr">
        <is>
          <t>ja</t>
        </is>
      </c>
      <c r="Z287" s="19" t="inlineStr">
        <is>
          <t>verfügbar</t>
        </is>
      </c>
      <c r="AA287" s="19" t="n"/>
      <c r="AB287" s="19" t="n"/>
      <c r="AC287" s="19" t="n"/>
      <c r="AD287" s="19" t="n"/>
      <c r="AE287" s="21" t="n"/>
      <c r="AF287" s="22">
        <f>IF(N287="","",N287*AE287)</f>
        <v/>
      </c>
      <c r="AG287" s="19" t="n"/>
      <c r="AH287" s="19" t="n"/>
      <c r="AI287" s="19" t="n"/>
      <c r="AJ287" s="19" t="n"/>
      <c r="AK287" s="19" t="n"/>
      <c r="AL287" s="19" t="n"/>
      <c r="AM287" s="18" t="n"/>
      <c r="AN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Fix</t>
        </is>
      </c>
      <c r="U288" s="19" t="inlineStr">
        <is>
          <t>ok</t>
        </is>
      </c>
      <c r="V288" s="22">
        <f>O288*S288</f>
        <v/>
      </c>
      <c r="W288" s="16" t="inlineStr">
        <is>
          <t>nur Abholung</t>
        </is>
      </c>
      <c r="X288" s="16" t="inlineStr">
        <is>
          <t>F-339</t>
        </is>
      </c>
      <c r="Y288" s="19" t="inlineStr">
        <is>
          <t>ja</t>
        </is>
      </c>
      <c r="Z288" s="19" t="inlineStr">
        <is>
          <t>verfügbar</t>
        </is>
      </c>
      <c r="AA288" s="19" t="n"/>
      <c r="AB288" s="19" t="n"/>
      <c r="AC288" s="19" t="n"/>
      <c r="AD288" s="19" t="n"/>
      <c r="AE288" s="21" t="n"/>
      <c r="AF288" s="22">
        <f>IF(N288="","",N288*AE288)</f>
        <v/>
      </c>
      <c r="AG288" s="19" t="n"/>
      <c r="AH288" s="19" t="n"/>
      <c r="AI288" s="19" t="n"/>
      <c r="AJ288" s="19" t="n"/>
      <c r="AK288" s="19" t="n"/>
      <c r="AL288" s="19" t="n"/>
      <c r="AM288" s="18" t="n"/>
      <c r="AN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19" t="inlineStr">
        <is>
          <t>ok</t>
        </is>
      </c>
      <c r="V289" s="22">
        <f>O289*S289</f>
        <v/>
      </c>
      <c r="W289" s="16" t="inlineStr">
        <is>
          <t>nur Abholung</t>
        </is>
      </c>
      <c r="X289" s="16" t="inlineStr">
        <is>
          <t>F-341</t>
        </is>
      </c>
      <c r="Y289" s="19" t="inlineStr">
        <is>
          <t>ja</t>
        </is>
      </c>
      <c r="Z289" s="19" t="inlineStr">
        <is>
          <t>verfügbar</t>
        </is>
      </c>
      <c r="AA289" s="19" t="n"/>
      <c r="AB289" s="19" t="n"/>
      <c r="AC289" s="19" t="n"/>
      <c r="AD289" s="19" t="n"/>
      <c r="AE289" s="21" t="n"/>
      <c r="AF289" s="22">
        <f>IF(N289="","",N289*AE289)</f>
        <v/>
      </c>
      <c r="AG289" s="19" t="n"/>
      <c r="AH289" s="19" t="n"/>
      <c r="AI289" s="19" t="n"/>
      <c r="AJ289" s="19" t="n"/>
      <c r="AK289" s="19" t="n"/>
      <c r="AL289" s="19" t="n"/>
      <c r="AM289" s="18" t="n"/>
      <c r="AN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19" t="inlineStr">
        <is>
          <t>ok</t>
        </is>
      </c>
      <c r="V290" s="22">
        <f>O290*S290</f>
        <v/>
      </c>
      <c r="W290" s="16" t="inlineStr">
        <is>
          <t>nur Abholung</t>
        </is>
      </c>
      <c r="X290" s="16" t="inlineStr">
        <is>
          <t>F-342</t>
        </is>
      </c>
      <c r="Y290" s="19" t="inlineStr">
        <is>
          <t>ja</t>
        </is>
      </c>
      <c r="Z290" s="19" t="inlineStr">
        <is>
          <t>verfügbar</t>
        </is>
      </c>
      <c r="AA290" s="19" t="n"/>
      <c r="AB290" s="19" t="n"/>
      <c r="AC290" s="19" t="n"/>
      <c r="AD290" s="19" t="n"/>
      <c r="AE290" s="21" t="n"/>
      <c r="AF290" s="22">
        <f>IF(N290="","",N290*AE290)</f>
        <v/>
      </c>
      <c r="AG290" s="19" t="n"/>
      <c r="AH290" s="19" t="n"/>
      <c r="AI290" s="19" t="n"/>
      <c r="AJ290" s="19" t="n"/>
      <c r="AK290" s="19" t="n"/>
      <c r="AL290" s="19" t="n"/>
      <c r="AM290" s="18" t="n"/>
      <c r="AN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19" t="inlineStr">
        <is>
          <t>ok</t>
        </is>
      </c>
      <c r="V291" s="22">
        <f>O291*S291</f>
        <v/>
      </c>
      <c r="W291" s="16" t="inlineStr">
        <is>
          <t>nur Abholung</t>
        </is>
      </c>
      <c r="X291" s="16" t="inlineStr">
        <is>
          <t>F-344</t>
        </is>
      </c>
      <c r="Y291" s="19" t="inlineStr">
        <is>
          <t>ja</t>
        </is>
      </c>
      <c r="Z291" s="19" t="inlineStr">
        <is>
          <t>verfügbar</t>
        </is>
      </c>
      <c r="AA291" s="19" t="n"/>
      <c r="AB291" s="19" t="n"/>
      <c r="AC291" s="19" t="n"/>
      <c r="AD291" s="19" t="n"/>
      <c r="AE291" s="21" t="n"/>
      <c r="AF291" s="22">
        <f>IF(N291="","",N291*AE291)</f>
        <v/>
      </c>
      <c r="AG291" s="19" t="n"/>
      <c r="AH291" s="19" t="n"/>
      <c r="AI291" s="19" t="n"/>
      <c r="AJ291" s="19" t="n"/>
      <c r="AK291" s="19" t="n"/>
      <c r="AL291" s="19" t="n"/>
      <c r="AM291" s="18" t="n"/>
      <c r="AN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19" t="inlineStr">
        <is>
          <t>ok</t>
        </is>
      </c>
      <c r="V292" s="22">
        <f>O292*S292</f>
        <v/>
      </c>
      <c r="W292" s="16" t="inlineStr">
        <is>
          <t>nur Abholung</t>
        </is>
      </c>
      <c r="X292" s="16" t="inlineStr">
        <is>
          <t>F-345</t>
        </is>
      </c>
      <c r="Y292" s="19" t="inlineStr">
        <is>
          <t>ja</t>
        </is>
      </c>
      <c r="Z292" s="19" t="inlineStr">
        <is>
          <t>verfügbar</t>
        </is>
      </c>
      <c r="AA292" s="19" t="inlineStr">
        <is>
          <t>VS</t>
        </is>
      </c>
      <c r="AB292" s="19" t="n"/>
      <c r="AC292" s="19" t="n"/>
      <c r="AD292" s="19" t="n"/>
      <c r="AE292" s="21" t="n"/>
      <c r="AF292" s="22">
        <f>IF(N292="","",N292*AE292)</f>
        <v/>
      </c>
      <c r="AG292" s="19" t="n"/>
      <c r="AH292" s="19" t="n"/>
      <c r="AI292" s="19" t="n"/>
      <c r="AJ292" s="19" t="n"/>
      <c r="AK292" s="19" t="n"/>
      <c r="AL292" s="19" t="n"/>
      <c r="AM292" s="18" t="inlineStr">
        <is>
          <t>9 Stühle haben Farbspritzer aus dem Atelierbetrieb, 3 sind sauber</t>
        </is>
      </c>
      <c r="AN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19" t="inlineStr">
        <is>
          <t>ok</t>
        </is>
      </c>
      <c r="V293" s="22">
        <f>O293*S293</f>
        <v/>
      </c>
      <c r="W293" s="16" t="inlineStr">
        <is>
          <t>nur Abholung</t>
        </is>
      </c>
      <c r="X293" s="16" t="inlineStr">
        <is>
          <t>F-347</t>
        </is>
      </c>
      <c r="Y293" s="19" t="inlineStr">
        <is>
          <t>ja</t>
        </is>
      </c>
      <c r="Z293" s="19" t="inlineStr">
        <is>
          <t>verfügbar</t>
        </is>
      </c>
      <c r="AA293" s="19" t="inlineStr">
        <is>
          <t>Marpa Jansen</t>
        </is>
      </c>
      <c r="AB293" s="19" t="n"/>
      <c r="AC293" s="19" t="n"/>
      <c r="AD293" s="19" t="n"/>
      <c r="AE293" s="21" t="n"/>
      <c r="AF293" s="22">
        <f>IF(N293="","",N293*AE293)</f>
        <v/>
      </c>
      <c r="AG293" s="19" t="n"/>
      <c r="AH293" s="19" t="n"/>
      <c r="AI293" s="19" t="n"/>
      <c r="AJ293" s="19" t="n"/>
      <c r="AK293" s="19" t="n"/>
      <c r="AL293" s="19" t="n"/>
      <c r="AM293" s="18" t="inlineStr">
        <is>
          <t>div. Farben und Mengen</t>
        </is>
      </c>
      <c r="AN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19" t="inlineStr">
        <is>
          <t>ok</t>
        </is>
      </c>
      <c r="V294" s="22">
        <f>O294*S294</f>
        <v/>
      </c>
      <c r="W294" s="16" t="inlineStr">
        <is>
          <t>nur Abholung</t>
        </is>
      </c>
      <c r="X294" s="16" t="inlineStr">
        <is>
          <t>F-349</t>
        </is>
      </c>
      <c r="Y294" s="19" t="inlineStr">
        <is>
          <t>ja</t>
        </is>
      </c>
      <c r="Z294" s="19" t="inlineStr">
        <is>
          <t>verfügbar</t>
        </is>
      </c>
      <c r="AA294" s="19" t="n"/>
      <c r="AB294" s="19" t="n"/>
      <c r="AC294" s="19" t="n"/>
      <c r="AD294" s="19" t="n"/>
      <c r="AE294" s="21" t="n"/>
      <c r="AF294" s="22">
        <f>IF(N294="","",N294*AE294)</f>
        <v/>
      </c>
      <c r="AG294" s="19" t="n"/>
      <c r="AH294" s="19" t="n"/>
      <c r="AI294" s="19" t="n"/>
      <c r="AJ294" s="19" t="n"/>
      <c r="AK294" s="19" t="n"/>
      <c r="AL294" s="19" t="n"/>
      <c r="AM294" s="18" t="n"/>
      <c r="AN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19" t="inlineStr">
        <is>
          <t>ok</t>
        </is>
      </c>
      <c r="V295" s="22">
        <f>O295*S295</f>
        <v/>
      </c>
      <c r="W295" s="16" t="inlineStr">
        <is>
          <t>nur Abholung</t>
        </is>
      </c>
      <c r="X295" s="16" t="inlineStr">
        <is>
          <t>F-350</t>
        </is>
      </c>
      <c r="Y295" s="19" t="inlineStr">
        <is>
          <t>ja</t>
        </is>
      </c>
      <c r="Z295" s="19" t="inlineStr">
        <is>
          <t>verfügbar</t>
        </is>
      </c>
      <c r="AA295" s="19" t="inlineStr">
        <is>
          <t>Betzold</t>
        </is>
      </c>
      <c r="AB295" s="19" t="n"/>
      <c r="AC295" s="19" t="n"/>
      <c r="AD295" s="19" t="n"/>
      <c r="AE295" s="21" t="n"/>
      <c r="AF295" s="22">
        <f>IF(N295="","",N295*AE295)</f>
        <v/>
      </c>
      <c r="AG295" s="19" t="n"/>
      <c r="AH295" s="19" t="n"/>
      <c r="AI295" s="19" t="n"/>
      <c r="AJ295" s="19" t="n"/>
      <c r="AK295" s="19" t="n"/>
      <c r="AL295" s="19" t="n"/>
      <c r="AM295" s="18" t="inlineStr">
        <is>
          <t>1 Set mit 33 Scheren, nur komplett abzugeben.</t>
        </is>
      </c>
      <c r="AN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v>1</v>
      </c>
      <c r="O296" s="20">
        <f>F296-IF(N296="",0,N296)</f>
        <v/>
      </c>
      <c r="P296" s="19" t="inlineStr">
        <is>
          <t>ja</t>
        </is>
      </c>
      <c r="Q296" s="19" t="n"/>
      <c r="R296" s="21" t="n"/>
      <c r="S296" s="21" t="n">
        <v>15</v>
      </c>
      <c r="T296" s="19" t="inlineStr">
        <is>
          <t>Fix</t>
        </is>
      </c>
      <c r="U296" s="19" t="inlineStr">
        <is>
          <t>ok</t>
        </is>
      </c>
      <c r="V296" s="22">
        <f>O296*S296</f>
        <v/>
      </c>
      <c r="W296" s="16" t="inlineStr">
        <is>
          <t>nur Abholung</t>
        </is>
      </c>
      <c r="X296" s="16" t="inlineStr">
        <is>
          <t>F-351</t>
        </is>
      </c>
      <c r="Y296" s="19" t="inlineStr">
        <is>
          <t>ja</t>
        </is>
      </c>
      <c r="Z296" s="19" t="inlineStr">
        <is>
          <t>teilverkauft</t>
        </is>
      </c>
      <c r="AA296" s="19" t="n"/>
      <c r="AB296" s="19" t="n"/>
      <c r="AC296" s="19" t="inlineStr">
        <is>
          <t>Webkatalog</t>
        </is>
      </c>
      <c r="AD296" s="19" t="n"/>
      <c r="AE296" s="21" t="n">
        <v>15</v>
      </c>
      <c r="AF296" s="22">
        <f>IF(N296="","",N296*AE296)</f>
        <v/>
      </c>
      <c r="AG296" s="19" t="inlineStr">
        <is>
          <t>13.10.2026</t>
        </is>
      </c>
      <c r="AH296" s="19" t="inlineStr">
        <is>
          <t>Jil Mecke</t>
        </is>
      </c>
      <c r="AI296" s="19" t="inlineStr">
        <is>
          <t>4000115</t>
        </is>
      </c>
      <c r="AJ296" s="19" t="inlineStr">
        <is>
          <t>bezahlt</t>
        </is>
      </c>
      <c r="AK296" s="19" t="n"/>
      <c r="AL296" s="19" t="inlineStr">
        <is>
          <t>20.10.2026 13:45</t>
        </is>
      </c>
      <c r="AM296" s="18" t="n"/>
      <c r="AN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19" t="inlineStr">
        <is>
          <t>ok</t>
        </is>
      </c>
      <c r="V297" s="22">
        <f>O297*S297</f>
        <v/>
      </c>
      <c r="W297" s="16" t="inlineStr">
        <is>
          <t>nur Abholung</t>
        </is>
      </c>
      <c r="X297" s="16" t="inlineStr">
        <is>
          <t>F-352</t>
        </is>
      </c>
      <c r="Y297" s="19" t="inlineStr">
        <is>
          <t>ja</t>
        </is>
      </c>
      <c r="Z297" s="19" t="inlineStr">
        <is>
          <t>verfügbar</t>
        </is>
      </c>
      <c r="AA297" s="19" t="n"/>
      <c r="AB297" s="19" t="n"/>
      <c r="AC297" s="19" t="n"/>
      <c r="AD297" s="19" t="n"/>
      <c r="AE297" s="21" t="n"/>
      <c r="AF297" s="22">
        <f>IF(N297="","",N297*AE297)</f>
        <v/>
      </c>
      <c r="AG297" s="19" t="n"/>
      <c r="AH297" s="19" t="n"/>
      <c r="AI297" s="19" t="n"/>
      <c r="AJ297" s="19" t="n"/>
      <c r="AK297" s="19" t="n"/>
      <c r="AL297" s="19" t="n"/>
      <c r="AM297" s="18" t="n"/>
      <c r="AN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19" t="inlineStr">
        <is>
          <t>ok</t>
        </is>
      </c>
      <c r="V298" s="22">
        <f>O298*S298</f>
        <v/>
      </c>
      <c r="W298" s="16" t="inlineStr">
        <is>
          <t>nur Abholung</t>
        </is>
      </c>
      <c r="X298" s="16" t="inlineStr">
        <is>
          <t>F-353</t>
        </is>
      </c>
      <c r="Y298" s="19" t="inlineStr">
        <is>
          <t>ja</t>
        </is>
      </c>
      <c r="Z298" s="19" t="inlineStr">
        <is>
          <t>verfügbar</t>
        </is>
      </c>
      <c r="AA298" s="19" t="n"/>
      <c r="AB298" s="19" t="n"/>
      <c r="AC298" s="19" t="n"/>
      <c r="AD298" s="19" t="n"/>
      <c r="AE298" s="21" t="n"/>
      <c r="AF298" s="22">
        <f>IF(N298="","",N298*AE298)</f>
        <v/>
      </c>
      <c r="AG298" s="19" t="n"/>
      <c r="AH298" s="19" t="n"/>
      <c r="AI298" s="19" t="n"/>
      <c r="AJ298" s="19" t="n"/>
      <c r="AK298" s="19" t="n"/>
      <c r="AL298" s="19" t="n"/>
      <c r="AM298" s="18" t="n"/>
      <c r="AN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19" t="inlineStr">
        <is>
          <t>ok</t>
        </is>
      </c>
      <c r="V299" s="22">
        <f>O299*S299</f>
        <v/>
      </c>
      <c r="W299" s="16" t="inlineStr">
        <is>
          <t>nur Abholung</t>
        </is>
      </c>
      <c r="X299" s="16" t="inlineStr">
        <is>
          <t>F-356</t>
        </is>
      </c>
      <c r="Y299" s="19" t="inlineStr">
        <is>
          <t>ja</t>
        </is>
      </c>
      <c r="Z299" s="19" t="inlineStr">
        <is>
          <t>verfügbar</t>
        </is>
      </c>
      <c r="AA299" s="19" t="n"/>
      <c r="AB299" s="19" t="inlineStr">
        <is>
          <t>Schlafen und Wickeln</t>
        </is>
      </c>
      <c r="AC299" s="19" t="n"/>
      <c r="AD299" s="19" t="n"/>
      <c r="AE299" s="21" t="n"/>
      <c r="AF299" s="22">
        <f>IF(N299="","",N299*AE299)</f>
        <v/>
      </c>
      <c r="AG299" s="19" t="n"/>
      <c r="AH299" s="19" t="n"/>
      <c r="AI299" s="19" t="n"/>
      <c r="AJ299" s="19" t="n"/>
      <c r="AK299" s="19" t="n"/>
      <c r="AL299" s="19" t="n"/>
      <c r="AM299" s="18" t="inlineStr">
        <is>
          <t>1 Bett einschließlich Matratze, Kissen</t>
        </is>
      </c>
      <c r="AN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19" t="inlineStr">
        <is>
          <t>ok</t>
        </is>
      </c>
      <c r="V300" s="22">
        <f>O300*S300</f>
        <v/>
      </c>
      <c r="W300" s="16" t="inlineStr">
        <is>
          <t>nur Abholung</t>
        </is>
      </c>
      <c r="X300" s="16" t="inlineStr">
        <is>
          <t>F-355</t>
        </is>
      </c>
      <c r="Y300" s="19" t="inlineStr">
        <is>
          <t>ja</t>
        </is>
      </c>
      <c r="Z300" s="19" t="inlineStr">
        <is>
          <t>verfügbar</t>
        </is>
      </c>
      <c r="AA300" s="19" t="inlineStr">
        <is>
          <t>IKEA</t>
        </is>
      </c>
      <c r="AB300" s="19" t="inlineStr">
        <is>
          <t>Rollenspiel</t>
        </is>
      </c>
      <c r="AC300" s="19" t="n"/>
      <c r="AD300" s="19" t="n"/>
      <c r="AE300" s="21" t="n"/>
      <c r="AF300" s="22">
        <f>IF(N300="","",N300*AE300)</f>
        <v/>
      </c>
      <c r="AG300" s="19" t="n"/>
      <c r="AH300" s="19" t="n"/>
      <c r="AI300" s="19" t="n"/>
      <c r="AJ300" s="19" t="n"/>
      <c r="AK300" s="19" t="n"/>
      <c r="AL300" s="19" t="n"/>
      <c r="AM300" s="18" t="n"/>
      <c r="AN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v>1</v>
      </c>
      <c r="O301" s="20">
        <f>F301-IF(N301="",0,N301)</f>
        <v/>
      </c>
      <c r="P301" s="19" t="inlineStr">
        <is>
          <t>ja</t>
        </is>
      </c>
      <c r="Q301" s="19" t="n"/>
      <c r="R301" s="21" t="n"/>
      <c r="S301" s="21" t="n">
        <v>55</v>
      </c>
      <c r="T301" s="19" t="inlineStr">
        <is>
          <t>Fix</t>
        </is>
      </c>
      <c r="U301" s="19" t="inlineStr">
        <is>
          <t>ok</t>
        </is>
      </c>
      <c r="V301" s="22">
        <f>O301*S301</f>
        <v/>
      </c>
      <c r="W301" s="16" t="inlineStr">
        <is>
          <t>nur Abholung</t>
        </is>
      </c>
      <c r="X301" s="16" t="inlineStr">
        <is>
          <t>F-358</t>
        </is>
      </c>
      <c r="Y301" s="19" t="inlineStr">
        <is>
          <t>ja</t>
        </is>
      </c>
      <c r="Z301" s="19" t="inlineStr">
        <is>
          <t>verkauft</t>
        </is>
      </c>
      <c r="AA301" s="19" t="inlineStr">
        <is>
          <t>IKEA</t>
        </is>
      </c>
      <c r="AB301" s="19" t="n"/>
      <c r="AC301" s="19" t="inlineStr">
        <is>
          <t>Webkatalog</t>
        </is>
      </c>
      <c r="AD301" s="19" t="n"/>
      <c r="AE301" s="21" t="n">
        <v>55</v>
      </c>
      <c r="AF301" s="22">
        <f>IF(N301="","",N301*AE301)</f>
        <v/>
      </c>
      <c r="AG301" s="19" t="inlineStr">
        <is>
          <t>16.10.2026</t>
        </is>
      </c>
      <c r="AH301" s="19" t="inlineStr">
        <is>
          <t>Zeynep Naffati</t>
        </is>
      </c>
      <c r="AI301" s="19" t="inlineStr">
        <is>
          <t>4000127</t>
        </is>
      </c>
      <c r="AJ301" s="19" t="inlineStr">
        <is>
          <t>bezahlt</t>
        </is>
      </c>
      <c r="AK301" s="19" t="n"/>
      <c r="AL301" s="19" t="inlineStr">
        <is>
          <t>abgeholt 19.10.2026</t>
        </is>
      </c>
      <c r="AM301" s="18" t="inlineStr">
        <is>
          <t>ohne Inhalt</t>
        </is>
      </c>
      <c r="AN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19" t="inlineStr">
        <is>
          <t>ok</t>
        </is>
      </c>
      <c r="V302" s="22">
        <f>O302*S302</f>
        <v/>
      </c>
      <c r="W302" s="16" t="inlineStr">
        <is>
          <t>nur Abholung</t>
        </is>
      </c>
      <c r="X302" s="16" t="inlineStr">
        <is>
          <t>F-359</t>
        </is>
      </c>
      <c r="Y302" s="19" t="inlineStr">
        <is>
          <t>ja</t>
        </is>
      </c>
      <c r="Z302" s="19" t="inlineStr">
        <is>
          <t>verfügbar</t>
        </is>
      </c>
      <c r="AA302" s="19" t="inlineStr">
        <is>
          <t>IKEA</t>
        </is>
      </c>
      <c r="AB302" s="19" t="n"/>
      <c r="AC302" s="19" t="n"/>
      <c r="AD302" s="19" t="n"/>
      <c r="AE302" s="21" t="n"/>
      <c r="AF302" s="22">
        <f>IF(N302="","",N302*AE302)</f>
        <v/>
      </c>
      <c r="AG302" s="19" t="n"/>
      <c r="AH302" s="19" t="n"/>
      <c r="AI302" s="19" t="n"/>
      <c r="AJ302" s="19" t="n"/>
      <c r="AK302" s="19" t="n"/>
      <c r="AL302" s="19" t="n"/>
      <c r="AM302" s="18" t="n"/>
      <c r="AN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v>1</v>
      </c>
      <c r="O303" s="20">
        <f>F303-IF(N303="",0,N303)</f>
        <v/>
      </c>
      <c r="P303" s="19" t="inlineStr">
        <is>
          <t>ja</t>
        </is>
      </c>
      <c r="Q303" s="19" t="n"/>
      <c r="R303" s="21" t="n"/>
      <c r="S303" s="21" t="n">
        <v>25</v>
      </c>
      <c r="T303" s="19" t="inlineStr">
        <is>
          <t>Fix</t>
        </is>
      </c>
      <c r="U303" s="19" t="inlineStr">
        <is>
          <t>ok</t>
        </is>
      </c>
      <c r="V303" s="22">
        <f>O303*S303</f>
        <v/>
      </c>
      <c r="W303" s="16" t="inlineStr">
        <is>
          <t>nur Abholung</t>
        </is>
      </c>
      <c r="X303" s="16" t="inlineStr">
        <is>
          <t>F-361</t>
        </is>
      </c>
      <c r="Y303" s="19" t="inlineStr">
        <is>
          <t>ja</t>
        </is>
      </c>
      <c r="Z303" s="19" t="inlineStr">
        <is>
          <t>teilverkauft</t>
        </is>
      </c>
      <c r="AA303" s="19" t="n"/>
      <c r="AB303" s="19" t="n"/>
      <c r="AC303" s="19" t="inlineStr">
        <is>
          <t>Webkatalog</t>
        </is>
      </c>
      <c r="AD303" s="19" t="n"/>
      <c r="AE303" s="21" t="n">
        <v>25</v>
      </c>
      <c r="AF303" s="22">
        <f>IF(N303="","",N303*AE303)</f>
        <v/>
      </c>
      <c r="AG303" s="19" t="inlineStr">
        <is>
          <t>19.10.2026</t>
        </is>
      </c>
      <c r="AH303" s="19" t="inlineStr">
        <is>
          <t>Sandra Ziegler</t>
        </is>
      </c>
      <c r="AI303" s="19" t="inlineStr">
        <is>
          <t>4000124</t>
        </is>
      </c>
      <c r="AJ303" s="19" t="inlineStr">
        <is>
          <t>bezahlt</t>
        </is>
      </c>
      <c r="AK303" s="19" t="n"/>
      <c r="AL303" s="19" t="inlineStr">
        <is>
          <t>20.10.2026 14:15</t>
        </is>
      </c>
      <c r="AM303" s="18" t="n"/>
      <c r="AN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19" t="inlineStr">
        <is>
          <t>ok</t>
        </is>
      </c>
      <c r="V304" s="22">
        <f>O304*S304</f>
        <v/>
      </c>
      <c r="W304" s="16" t="inlineStr">
        <is>
          <t>nur Abholung</t>
        </is>
      </c>
      <c r="X304" s="16" t="inlineStr">
        <is>
          <t>F-362</t>
        </is>
      </c>
      <c r="Y304" s="19" t="inlineStr">
        <is>
          <t>ja</t>
        </is>
      </c>
      <c r="Z304" s="19" t="inlineStr">
        <is>
          <t>verfügbar</t>
        </is>
      </c>
      <c r="AA304" s="19" t="inlineStr">
        <is>
          <t>IKEA</t>
        </is>
      </c>
      <c r="AB304" s="19" t="n"/>
      <c r="AC304" s="19" t="n"/>
      <c r="AD304" s="19" t="n"/>
      <c r="AE304" s="21" t="n"/>
      <c r="AF304" s="22">
        <f>IF(N304="","",N304*AE304)</f>
        <v/>
      </c>
      <c r="AG304" s="19" t="n"/>
      <c r="AH304" s="19" t="n"/>
      <c r="AI304" s="19" t="n"/>
      <c r="AJ304" s="19" t="n"/>
      <c r="AK304" s="19" t="n"/>
      <c r="AL304" s="19" t="n"/>
      <c r="AM304" s="18" t="n"/>
      <c r="AN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19" t="inlineStr">
        <is>
          <t>ok</t>
        </is>
      </c>
      <c r="V305" s="22">
        <f>O305*S305</f>
        <v/>
      </c>
      <c r="W305" s="16" t="inlineStr">
        <is>
          <t>nur Abholung</t>
        </is>
      </c>
      <c r="X305" s="16" t="inlineStr">
        <is>
          <t>F-365</t>
        </is>
      </c>
      <c r="Y305" s="19" t="inlineStr">
        <is>
          <t>ja</t>
        </is>
      </c>
      <c r="Z305" s="19" t="inlineStr">
        <is>
          <t>verfügbar</t>
        </is>
      </c>
      <c r="AA305" s="19" t="n"/>
      <c r="AB305" s="19" t="inlineStr">
        <is>
          <t>Schlafen und Wickeln</t>
        </is>
      </c>
      <c r="AC305" s="19" t="n"/>
      <c r="AD305" s="19" t="n"/>
      <c r="AE305" s="21" t="n"/>
      <c r="AF305" s="22">
        <f>IF(N305="","",N305*AE305)</f>
        <v/>
      </c>
      <c r="AG305" s="19" t="n"/>
      <c r="AH305" s="19" t="n"/>
      <c r="AI305" s="19" t="n"/>
      <c r="AJ305" s="19" t="n"/>
      <c r="AK305" s="19" t="n"/>
      <c r="AL305" s="19" t="n"/>
      <c r="AM305" s="18" t="inlineStr">
        <is>
          <t>mit Stoffdach und Matratze.</t>
        </is>
      </c>
      <c r="AN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19" t="inlineStr">
        <is>
          <t>ok</t>
        </is>
      </c>
      <c r="V306" s="22">
        <f>O306*S306</f>
        <v/>
      </c>
      <c r="W306" s="16" t="inlineStr">
        <is>
          <t>nur Abholung</t>
        </is>
      </c>
      <c r="X306" s="16" t="inlineStr">
        <is>
          <t>F-366</t>
        </is>
      </c>
      <c r="Y306" s="19" t="inlineStr">
        <is>
          <t>ja</t>
        </is>
      </c>
      <c r="Z306" s="19" t="inlineStr">
        <is>
          <t>verfügbar</t>
        </is>
      </c>
      <c r="AA306" s="19" t="n"/>
      <c r="AB306" s="19" t="n"/>
      <c r="AC306" s="19" t="n"/>
      <c r="AD306" s="19" t="n"/>
      <c r="AE306" s="21" t="n"/>
      <c r="AF306" s="22">
        <f>IF(N306="","",N306*AE306)</f>
        <v/>
      </c>
      <c r="AG306" s="19" t="n"/>
      <c r="AH306" s="19" t="n"/>
      <c r="AI306" s="19" t="n"/>
      <c r="AJ306" s="19" t="n"/>
      <c r="AK306" s="19" t="n"/>
      <c r="AL306" s="19" t="n"/>
      <c r="AM306" s="18" t="n"/>
      <c r="AN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19" t="inlineStr">
        <is>
          <t>ok</t>
        </is>
      </c>
      <c r="V307" s="22">
        <f>O307*S307</f>
        <v/>
      </c>
      <c r="W307" s="16" t="inlineStr">
        <is>
          <t>nur Abholung</t>
        </is>
      </c>
      <c r="X307" s="16" t="inlineStr">
        <is>
          <t>F-367</t>
        </is>
      </c>
      <c r="Y307" s="19" t="inlineStr">
        <is>
          <t>ja</t>
        </is>
      </c>
      <c r="Z307" s="19" t="inlineStr">
        <is>
          <t>verfügbar</t>
        </is>
      </c>
      <c r="AA307" s="19" t="n"/>
      <c r="AB307" s="19" t="n"/>
      <c r="AC307" s="19" t="n"/>
      <c r="AD307" s="19" t="n"/>
      <c r="AE307" s="21" t="n"/>
      <c r="AF307" s="22">
        <f>IF(N307="","",N307*AE307)</f>
        <v/>
      </c>
      <c r="AG307" s="19" t="n"/>
      <c r="AH307" s="19" t="n"/>
      <c r="AI307" s="19" t="n"/>
      <c r="AJ307" s="19" t="n"/>
      <c r="AK307" s="19" t="n"/>
      <c r="AL307" s="19" t="n"/>
      <c r="AM307" s="18" t="n"/>
      <c r="AN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19" t="inlineStr">
        <is>
          <t>ok</t>
        </is>
      </c>
      <c r="V308" s="22">
        <f>O308*S308</f>
        <v/>
      </c>
      <c r="W308" s="16" t="inlineStr">
        <is>
          <t>nur Abholung</t>
        </is>
      </c>
      <c r="X308" s="16" t="inlineStr">
        <is>
          <t>F-369</t>
        </is>
      </c>
      <c r="Y308" s="19" t="inlineStr">
        <is>
          <t>ja</t>
        </is>
      </c>
      <c r="Z308" s="19" t="inlineStr">
        <is>
          <t>verfügbar</t>
        </is>
      </c>
      <c r="AA308" s="19" t="inlineStr">
        <is>
          <t>IKEA</t>
        </is>
      </c>
      <c r="AB308" s="19" t="inlineStr">
        <is>
          <t>Rollenspiel</t>
        </is>
      </c>
      <c r="AC308" s="19" t="n"/>
      <c r="AD308" s="19" t="n"/>
      <c r="AE308" s="21" t="n"/>
      <c r="AF308" s="22">
        <f>IF(N308="","",N308*AE308)</f>
        <v/>
      </c>
      <c r="AG308" s="19" t="n"/>
      <c r="AH308" s="19" t="n"/>
      <c r="AI308" s="19" t="n"/>
      <c r="AJ308" s="19" t="n"/>
      <c r="AK308" s="19" t="n"/>
      <c r="AL308" s="19" t="n"/>
      <c r="AM308" s="18" t="n"/>
      <c r="AN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19" t="inlineStr">
        <is>
          <t>ok</t>
        </is>
      </c>
      <c r="V309" s="22">
        <f>O309*S309</f>
        <v/>
      </c>
      <c r="W309" s="16" t="inlineStr">
        <is>
          <t>nur Abholung</t>
        </is>
      </c>
      <c r="X309" s="16" t="inlineStr">
        <is>
          <t>F-370</t>
        </is>
      </c>
      <c r="Y309" s="19" t="inlineStr">
        <is>
          <t>ja</t>
        </is>
      </c>
      <c r="Z309" s="19" t="inlineStr">
        <is>
          <t>verfügbar</t>
        </is>
      </c>
      <c r="AA309" s="19" t="n"/>
      <c r="AB309" s="19" t="inlineStr">
        <is>
          <t>Rollenspiel</t>
        </is>
      </c>
      <c r="AC309" s="19" t="n"/>
      <c r="AD309" s="19" t="n"/>
      <c r="AE309" s="21" t="n"/>
      <c r="AF309" s="22">
        <f>IF(N309="","",N309*AE309)</f>
        <v/>
      </c>
      <c r="AG309" s="19" t="n"/>
      <c r="AH309" s="19" t="n"/>
      <c r="AI309" s="19" t="n"/>
      <c r="AJ309" s="19" t="n"/>
      <c r="AK309" s="19" t="n"/>
      <c r="AL309" s="19" t="n"/>
      <c r="AM309" s="18" t="n"/>
      <c r="AN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19" t="inlineStr">
        <is>
          <t>ok</t>
        </is>
      </c>
      <c r="V310" s="22">
        <f>O310*S310</f>
        <v/>
      </c>
      <c r="W310" s="16" t="inlineStr">
        <is>
          <t>nur Abholung</t>
        </is>
      </c>
      <c r="X310" s="16" t="inlineStr">
        <is>
          <t>F-373</t>
        </is>
      </c>
      <c r="Y310" s="19" t="inlineStr">
        <is>
          <t>ja</t>
        </is>
      </c>
      <c r="Z310" s="19" t="inlineStr">
        <is>
          <t>verfügbar</t>
        </is>
      </c>
      <c r="AA310" s="19" t="n"/>
      <c r="AB310" s="19" t="n"/>
      <c r="AC310" s="19" t="n"/>
      <c r="AD310" s="19" t="n"/>
      <c r="AE310" s="21" t="n"/>
      <c r="AF310" s="22">
        <f>IF(N310="","",N310*AE310)</f>
        <v/>
      </c>
      <c r="AG310" s="19" t="n"/>
      <c r="AH310" s="19" t="n"/>
      <c r="AI310" s="19" t="n"/>
      <c r="AJ310" s="19" t="n"/>
      <c r="AK310" s="19" t="n"/>
      <c r="AL310" s="19" t="n"/>
      <c r="AM310" s="18" t="n"/>
      <c r="AN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19" t="n"/>
      <c r="V311" s="22">
        <f>O311*S311</f>
        <v/>
      </c>
      <c r="W311" s="16" t="inlineStr">
        <is>
          <t>nur Abholung</t>
        </is>
      </c>
      <c r="X311" s="16" t="inlineStr">
        <is>
          <t>F-374</t>
        </is>
      </c>
      <c r="Y311" s="19" t="inlineStr">
        <is>
          <t>ja</t>
        </is>
      </c>
      <c r="Z311" s="19" t="inlineStr">
        <is>
          <t>verfügbar</t>
        </is>
      </c>
      <c r="AA311" s="19" t="n"/>
      <c r="AB311" s="19" t="n"/>
      <c r="AC311" s="19" t="n"/>
      <c r="AD311" s="19" t="n"/>
      <c r="AE311" s="21" t="n"/>
      <c r="AF311" s="22">
        <f>IF(N311="","",N311*AE311)</f>
        <v/>
      </c>
      <c r="AG311" s="19" t="n"/>
      <c r="AH311" s="19" t="n"/>
      <c r="AI311" s="19" t="n"/>
      <c r="AJ311" s="19" t="n"/>
      <c r="AK311" s="19" t="n"/>
      <c r="AL311" s="19" t="n"/>
      <c r="AM311" s="18" t="n"/>
      <c r="AN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19" t="inlineStr">
        <is>
          <t>ok</t>
        </is>
      </c>
      <c r="V312" s="22">
        <f>O312*S312</f>
        <v/>
      </c>
      <c r="W312" s="16" t="inlineStr">
        <is>
          <t>nur Abholung</t>
        </is>
      </c>
      <c r="X312" s="16" t="inlineStr">
        <is>
          <t>F-376</t>
        </is>
      </c>
      <c r="Y312" s="19" t="inlineStr">
        <is>
          <t>ja</t>
        </is>
      </c>
      <c r="Z312" s="19" t="inlineStr">
        <is>
          <t>verfügbar</t>
        </is>
      </c>
      <c r="AA312" s="19" t="inlineStr">
        <is>
          <t>IKEA</t>
        </is>
      </c>
      <c r="AB312" s="19" t="n"/>
      <c r="AC312" s="19" t="n"/>
      <c r="AD312" s="19" t="n"/>
      <c r="AE312" s="21" t="n"/>
      <c r="AF312" s="22">
        <f>IF(N312="","",N312*AE312)</f>
        <v/>
      </c>
      <c r="AG312" s="19" t="n"/>
      <c r="AH312" s="19" t="n"/>
      <c r="AI312" s="19" t="n"/>
      <c r="AJ312" s="19" t="n"/>
      <c r="AK312" s="19" t="n"/>
      <c r="AL312" s="19" t="n"/>
      <c r="AM312" s="18" t="n"/>
      <c r="AN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v>1</v>
      </c>
      <c r="O313" s="20">
        <f>F313-IF(N313="",0,N313)</f>
        <v/>
      </c>
      <c r="P313" s="19" t="inlineStr">
        <is>
          <t>ja</t>
        </is>
      </c>
      <c r="Q313" s="19" t="n"/>
      <c r="R313" s="21" t="n"/>
      <c r="S313" s="21" t="n">
        <v>25</v>
      </c>
      <c r="T313" s="19" t="inlineStr">
        <is>
          <t>Fix</t>
        </is>
      </c>
      <c r="U313" s="19" t="inlineStr">
        <is>
          <t>ok</t>
        </is>
      </c>
      <c r="V313" s="22">
        <f>O313*S313</f>
        <v/>
      </c>
      <c r="W313" s="16" t="inlineStr">
        <is>
          <t>nur Abholung</t>
        </is>
      </c>
      <c r="X313" s="16" t="inlineStr">
        <is>
          <t>F-379</t>
        </is>
      </c>
      <c r="Y313" s="19" t="inlineStr">
        <is>
          <t>ja</t>
        </is>
      </c>
      <c r="Z313" s="19" t="inlineStr">
        <is>
          <t>teilverkauft</t>
        </is>
      </c>
      <c r="AA313" s="19" t="n"/>
      <c r="AB313" s="19" t="n"/>
      <c r="AC313" s="19" t="inlineStr">
        <is>
          <t>Webkatalog</t>
        </is>
      </c>
      <c r="AD313" s="19" t="n"/>
      <c r="AE313" s="21" t="n">
        <v>25</v>
      </c>
      <c r="AF313" s="22">
        <f>IF(N313="","",N313*AE313)</f>
        <v/>
      </c>
      <c r="AG313" s="19" t="inlineStr">
        <is>
          <t>19.10.2026</t>
        </is>
      </c>
      <c r="AH313" s="19" t="inlineStr">
        <is>
          <t>Sandra Ziegler</t>
        </is>
      </c>
      <c r="AI313" s="19" t="inlineStr">
        <is>
          <t>4000123</t>
        </is>
      </c>
      <c r="AJ313" s="19" t="inlineStr">
        <is>
          <t>bezahlt</t>
        </is>
      </c>
      <c r="AK313" s="19" t="n"/>
      <c r="AL313" s="19" t="inlineStr">
        <is>
          <t>20.10.2026 14:15</t>
        </is>
      </c>
      <c r="AM313" s="18" t="n"/>
      <c r="AN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19" t="inlineStr">
        <is>
          <t>ok</t>
        </is>
      </c>
      <c r="V314" s="22">
        <f>O314*S314</f>
        <v/>
      </c>
      <c r="W314" s="16" t="inlineStr">
        <is>
          <t>nur Abholung</t>
        </is>
      </c>
      <c r="X314" s="16" t="inlineStr">
        <is>
          <t>F-380</t>
        </is>
      </c>
      <c r="Y314" s="19" t="inlineStr">
        <is>
          <t>ja</t>
        </is>
      </c>
      <c r="Z314" s="19" t="inlineStr">
        <is>
          <t>verfügbar</t>
        </is>
      </c>
      <c r="AA314" s="19" t="n"/>
      <c r="AB314" s="19" t="n"/>
      <c r="AC314" s="19" t="n"/>
      <c r="AD314" s="19" t="n"/>
      <c r="AE314" s="21" t="n"/>
      <c r="AF314" s="22">
        <f>IF(N314="","",N314*AE314)</f>
        <v/>
      </c>
      <c r="AG314" s="19" t="n"/>
      <c r="AH314" s="19" t="n"/>
      <c r="AI314" s="19" t="n"/>
      <c r="AJ314" s="19" t="n"/>
      <c r="AK314" s="19" t="n"/>
      <c r="AL314" s="19" t="n"/>
      <c r="AM314" s="18" t="n"/>
      <c r="AN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19" t="inlineStr">
        <is>
          <t>ok</t>
        </is>
      </c>
      <c r="V315" s="22">
        <f>O315*S315</f>
        <v/>
      </c>
      <c r="W315" s="16" t="inlineStr">
        <is>
          <t>nur Abholung</t>
        </is>
      </c>
      <c r="X315" s="16" t="inlineStr">
        <is>
          <t>F-381</t>
        </is>
      </c>
      <c r="Y315" s="19" t="inlineStr">
        <is>
          <t>ja</t>
        </is>
      </c>
      <c r="Z315" s="19" t="inlineStr">
        <is>
          <t>verfügbar</t>
        </is>
      </c>
      <c r="AA315" s="19" t="n"/>
      <c r="AB315" s="19" t="n"/>
      <c r="AC315" s="19" t="n"/>
      <c r="AD315" s="19" t="n"/>
      <c r="AE315" s="21" t="n"/>
      <c r="AF315" s="22">
        <f>IF(N315="","",N315*AE315)</f>
        <v/>
      </c>
      <c r="AG315" s="19" t="n"/>
      <c r="AH315" s="19" t="n"/>
      <c r="AI315" s="19" t="n"/>
      <c r="AJ315" s="19" t="n"/>
      <c r="AK315" s="19" t="n"/>
      <c r="AL315" s="19" t="n"/>
      <c r="AM315" s="18" t="n"/>
      <c r="AN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19" t="inlineStr">
        <is>
          <t>ok</t>
        </is>
      </c>
      <c r="V316" s="22">
        <f>O316*S316</f>
        <v/>
      </c>
      <c r="W316" s="16" t="inlineStr">
        <is>
          <t>nur Abholung</t>
        </is>
      </c>
      <c r="X316" s="16" t="inlineStr">
        <is>
          <t>F-382</t>
        </is>
      </c>
      <c r="Y316" s="19" t="inlineStr">
        <is>
          <t>ja</t>
        </is>
      </c>
      <c r="Z316" s="19" t="inlineStr">
        <is>
          <t>verfügbar</t>
        </is>
      </c>
      <c r="AA316" s="19" t="n"/>
      <c r="AB316" s="19" t="n"/>
      <c r="AC316" s="19" t="n"/>
      <c r="AD316" s="19" t="n"/>
      <c r="AE316" s="21" t="n"/>
      <c r="AF316" s="22">
        <f>IF(N316="","",N316*AE316)</f>
        <v/>
      </c>
      <c r="AG316" s="19" t="n"/>
      <c r="AH316" s="19" t="n"/>
      <c r="AI316" s="19" t="n"/>
      <c r="AJ316" s="19" t="n"/>
      <c r="AK316" s="19" t="n"/>
      <c r="AL316" s="19" t="n"/>
      <c r="AM316" s="18" t="n"/>
      <c r="AN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19" t="inlineStr">
        <is>
          <t>ok</t>
        </is>
      </c>
      <c r="V317" s="22">
        <f>O317*S317</f>
        <v/>
      </c>
      <c r="W317" s="16" t="inlineStr">
        <is>
          <t>nur Abholung</t>
        </is>
      </c>
      <c r="X317" s="16" t="inlineStr">
        <is>
          <t>F-385</t>
        </is>
      </c>
      <c r="Y317" s="19" t="inlineStr">
        <is>
          <t>ja</t>
        </is>
      </c>
      <c r="Z317" s="19" t="inlineStr">
        <is>
          <t>verfügbar</t>
        </is>
      </c>
      <c r="AA317" s="19" t="inlineStr">
        <is>
          <t>IKEA</t>
        </is>
      </c>
      <c r="AB317" s="19" t="inlineStr">
        <is>
          <t>Rollenspiel</t>
        </is>
      </c>
      <c r="AC317" s="19" t="n"/>
      <c r="AD317" s="19" t="n"/>
      <c r="AE317" s="21" t="n"/>
      <c r="AF317" s="22">
        <f>IF(N317="","",N317*AE317)</f>
        <v/>
      </c>
      <c r="AG317" s="19" t="n"/>
      <c r="AH317" s="19" t="n"/>
      <c r="AI317" s="19" t="n"/>
      <c r="AJ317" s="19" t="n"/>
      <c r="AK317" s="19" t="n"/>
      <c r="AL317" s="19" t="n"/>
      <c r="AM317" s="18" t="n"/>
      <c r="AN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19" t="n"/>
      <c r="V318" s="22">
        <f>O318*S318</f>
        <v/>
      </c>
      <c r="W318" s="16" t="inlineStr">
        <is>
          <t>nur Abholung</t>
        </is>
      </c>
      <c r="X318" s="16" t="inlineStr">
        <is>
          <t>F-387</t>
        </is>
      </c>
      <c r="Y318" s="19" t="inlineStr">
        <is>
          <t>ja</t>
        </is>
      </c>
      <c r="Z318" s="19" t="inlineStr">
        <is>
          <t>verfügbar</t>
        </is>
      </c>
      <c r="AA318" s="19" t="n"/>
      <c r="AB318" s="19" t="n"/>
      <c r="AC318" s="19" t="n"/>
      <c r="AD318" s="19" t="n"/>
      <c r="AE318" s="21" t="n"/>
      <c r="AF318" s="22">
        <f>IF(N318="","",N318*AE318)</f>
        <v/>
      </c>
      <c r="AG318" s="19" t="n"/>
      <c r="AH318" s="19" t="n"/>
      <c r="AI318" s="19" t="n"/>
      <c r="AJ318" s="19" t="n"/>
      <c r="AK318" s="19" t="n"/>
      <c r="AL318" s="19" t="n"/>
      <c r="AM318" s="18" t="n"/>
      <c r="AN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19" t="inlineStr">
        <is>
          <t>ok</t>
        </is>
      </c>
      <c r="V319" s="22">
        <f>O319*S319</f>
        <v/>
      </c>
      <c r="W319" s="16" t="inlineStr">
        <is>
          <t>nur Abholung</t>
        </is>
      </c>
      <c r="X319" s="16" t="inlineStr">
        <is>
          <t>F-388</t>
        </is>
      </c>
      <c r="Y319" s="19" t="inlineStr">
        <is>
          <t>ja</t>
        </is>
      </c>
      <c r="Z319" s="19" t="inlineStr">
        <is>
          <t>verfügbar</t>
        </is>
      </c>
      <c r="AA319" s="19" t="n"/>
      <c r="AB319" s="19" t="n"/>
      <c r="AC319" s="19" t="n"/>
      <c r="AD319" s="19" t="n"/>
      <c r="AE319" s="21" t="n"/>
      <c r="AF319" s="22">
        <f>IF(N319="","",N319*AE319)</f>
        <v/>
      </c>
      <c r="AG319" s="19" t="n"/>
      <c r="AH319" s="19" t="n"/>
      <c r="AI319" s="19" t="n"/>
      <c r="AJ319" s="19" t="n"/>
      <c r="AK319" s="19" t="n"/>
      <c r="AL319" s="19" t="n"/>
      <c r="AM319" s="18" t="n"/>
      <c r="AN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19" t="inlineStr">
        <is>
          <t>ok</t>
        </is>
      </c>
      <c r="V320" s="22">
        <f>O320*S320</f>
        <v/>
      </c>
      <c r="W320" s="16" t="inlineStr">
        <is>
          <t>nur Abholung</t>
        </is>
      </c>
      <c r="X320" s="16" t="inlineStr">
        <is>
          <t>F-389</t>
        </is>
      </c>
      <c r="Y320" s="19" t="inlineStr">
        <is>
          <t>ja</t>
        </is>
      </c>
      <c r="Z320" s="19" t="inlineStr">
        <is>
          <t>reserviert</t>
        </is>
      </c>
      <c r="AA320" s="19" t="n"/>
      <c r="AB320" s="19" t="n"/>
      <c r="AC320" s="19" t="inlineStr">
        <is>
          <t>Webkatalog</t>
        </is>
      </c>
      <c r="AD320" s="19" t="inlineStr">
        <is>
          <t>Simon fronius</t>
        </is>
      </c>
      <c r="AE320" s="21" t="n"/>
      <c r="AF320" s="22">
        <f>IF(N320="","",N320*AE320)</f>
        <v/>
      </c>
      <c r="AG320" s="19" t="n"/>
      <c r="AH320" s="19" t="n"/>
      <c r="AI320" s="19" t="n"/>
      <c r="AJ320" s="19" t="n"/>
      <c r="AK320" s="19" t="n"/>
      <c r="AL320" s="19" t="inlineStr">
        <is>
          <t>01.12.2026 09:00</t>
        </is>
      </c>
      <c r="AM320" s="18" t="n"/>
      <c r="AN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19" t="inlineStr">
        <is>
          <t>ok</t>
        </is>
      </c>
      <c r="V321" s="22">
        <f>O321*S321</f>
        <v/>
      </c>
      <c r="W321" s="16" t="inlineStr">
        <is>
          <t>nur Abholung</t>
        </is>
      </c>
      <c r="X321" s="16" t="inlineStr">
        <is>
          <t>F-390</t>
        </is>
      </c>
      <c r="Y321" s="19" t="inlineStr">
        <is>
          <t>ja</t>
        </is>
      </c>
      <c r="Z321" s="19" t="inlineStr">
        <is>
          <t>verfügbar</t>
        </is>
      </c>
      <c r="AA321" s="19" t="n"/>
      <c r="AB321" s="19" t="n"/>
      <c r="AC321" s="19" t="n"/>
      <c r="AD321" s="19" t="n"/>
      <c r="AE321" s="21" t="n"/>
      <c r="AF321" s="22">
        <f>IF(N321="","",N321*AE321)</f>
        <v/>
      </c>
      <c r="AG321" s="19" t="n"/>
      <c r="AH321" s="19" t="n"/>
      <c r="AI321" s="19" t="n"/>
      <c r="AJ321" s="19" t="n"/>
      <c r="AK321" s="19" t="n"/>
      <c r="AL321" s="19" t="n"/>
      <c r="AM321" s="18" t="n"/>
      <c r="AN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19" t="inlineStr">
        <is>
          <t>ok</t>
        </is>
      </c>
      <c r="V322" s="22">
        <f>O322*S322</f>
        <v/>
      </c>
      <c r="W322" s="16" t="inlineStr">
        <is>
          <t>nur Abholung</t>
        </is>
      </c>
      <c r="X322" s="16" t="inlineStr">
        <is>
          <t>F-391</t>
        </is>
      </c>
      <c r="Y322" s="19" t="inlineStr">
        <is>
          <t>ja</t>
        </is>
      </c>
      <c r="Z322" s="19" t="inlineStr">
        <is>
          <t>reserviert</t>
        </is>
      </c>
      <c r="AA322" s="19" t="inlineStr">
        <is>
          <t>IKEA</t>
        </is>
      </c>
      <c r="AB322" s="19" t="n"/>
      <c r="AC322" s="19" t="inlineStr">
        <is>
          <t>Webkatalog</t>
        </is>
      </c>
      <c r="AD322" s="19" t="inlineStr">
        <is>
          <t>Nadine Zythke</t>
        </is>
      </c>
      <c r="AE322" s="21" t="n"/>
      <c r="AF322" s="22">
        <f>IF(N322="","",N322*AE322)</f>
        <v/>
      </c>
      <c r="AG322" s="19" t="n"/>
      <c r="AH322" s="19" t="n"/>
      <c r="AI322" s="19" t="n"/>
      <c r="AJ322" s="19" t="n"/>
      <c r="AK322" s="19" t="n"/>
      <c r="AL322" s="19" t="inlineStr">
        <is>
          <t>17.11.2026 09:00</t>
        </is>
      </c>
      <c r="AM322" s="18" t="n"/>
      <c r="AN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19" t="inlineStr">
        <is>
          <t>ok</t>
        </is>
      </c>
      <c r="V323" s="22">
        <f>O323*S323</f>
        <v/>
      </c>
      <c r="W323" s="16" t="inlineStr">
        <is>
          <t>nur Abholung</t>
        </is>
      </c>
      <c r="X323" s="16" t="inlineStr">
        <is>
          <t>F-392</t>
        </is>
      </c>
      <c r="Y323" s="19" t="inlineStr">
        <is>
          <t>ja</t>
        </is>
      </c>
      <c r="Z323" s="19" t="inlineStr">
        <is>
          <t>reserviert</t>
        </is>
      </c>
      <c r="AA323" s="19" t="n"/>
      <c r="AB323" s="19" t="n"/>
      <c r="AC323" s="19" t="inlineStr">
        <is>
          <t>Webkatalog</t>
        </is>
      </c>
      <c r="AD323" s="19" t="inlineStr">
        <is>
          <t>Ricarda König</t>
        </is>
      </c>
      <c r="AE323" s="21" t="n"/>
      <c r="AF323" s="22">
        <f>IF(N323="","",N323*AE323)</f>
        <v/>
      </c>
      <c r="AG323" s="19" t="n"/>
      <c r="AH323" s="19" t="n"/>
      <c r="AI323" s="19" t="inlineStr">
        <is>
          <t>4000143</t>
        </is>
      </c>
      <c r="AJ323" s="19" t="n"/>
      <c r="AK323" s="19" t="n"/>
      <c r="AL323" s="19" t="inlineStr">
        <is>
          <t>16.11.2026 09:00</t>
        </is>
      </c>
      <c r="AM323" s="18" t="n"/>
      <c r="AN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v>1</v>
      </c>
      <c r="O324" s="20">
        <f>F324-IF(N324="",0,N324)</f>
        <v/>
      </c>
      <c r="P324" s="19" t="inlineStr">
        <is>
          <t>ja</t>
        </is>
      </c>
      <c r="Q324" s="19" t="n"/>
      <c r="R324" s="21" t="n"/>
      <c r="S324" s="21" t="n">
        <v>25</v>
      </c>
      <c r="T324" s="19" t="inlineStr">
        <is>
          <t>Fix</t>
        </is>
      </c>
      <c r="U324" s="19" t="inlineStr">
        <is>
          <t>ok</t>
        </is>
      </c>
      <c r="V324" s="22">
        <f>O324*S324</f>
        <v/>
      </c>
      <c r="W324" s="16" t="inlineStr">
        <is>
          <t>nur Abholung</t>
        </is>
      </c>
      <c r="X324" s="16" t="inlineStr">
        <is>
          <t>F-393</t>
        </is>
      </c>
      <c r="Y324" s="19" t="inlineStr">
        <is>
          <t>ja</t>
        </is>
      </c>
      <c r="Z324" s="19" t="inlineStr">
        <is>
          <t>verkauft</t>
        </is>
      </c>
      <c r="AA324" s="19" t="n"/>
      <c r="AB324" s="19" t="n"/>
      <c r="AC324" s="19" t="inlineStr">
        <is>
          <t>Webkatalog</t>
        </is>
      </c>
      <c r="AD324" s="19" t="n"/>
      <c r="AE324" s="21" t="n">
        <v>25</v>
      </c>
      <c r="AF324" s="22">
        <f>IF(N324="","",N324*AE324)</f>
        <v/>
      </c>
      <c r="AG324" s="19" t="inlineStr">
        <is>
          <t>16.10.2026</t>
        </is>
      </c>
      <c r="AH324" s="19" t="inlineStr">
        <is>
          <t>Felix Seltmann</t>
        </is>
      </c>
      <c r="AI324" s="19" t="inlineStr">
        <is>
          <t>4000130</t>
        </is>
      </c>
      <c r="AJ324" s="19" t="inlineStr">
        <is>
          <t>bezahlt</t>
        </is>
      </c>
      <c r="AK324" s="19" t="n"/>
      <c r="AL324" s="19" t="inlineStr">
        <is>
          <t>20.10.2026 10:30</t>
        </is>
      </c>
      <c r="AM324" s="18" t="n"/>
      <c r="AN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19" t="inlineStr">
        <is>
          <t>ok</t>
        </is>
      </c>
      <c r="V325" s="22">
        <f>O325*S325</f>
        <v/>
      </c>
      <c r="W325" s="16" t="inlineStr">
        <is>
          <t>nur Abholung</t>
        </is>
      </c>
      <c r="X325" s="16" t="inlineStr">
        <is>
          <t>F-394</t>
        </is>
      </c>
      <c r="Y325" s="19" t="inlineStr">
        <is>
          <t>ja</t>
        </is>
      </c>
      <c r="Z325" s="19" t="inlineStr">
        <is>
          <t>verfügbar</t>
        </is>
      </c>
      <c r="AA325" s="19" t="n"/>
      <c r="AB325" s="19" t="n"/>
      <c r="AC325" s="19" t="n"/>
      <c r="AD325" s="19" t="n"/>
      <c r="AE325" s="21" t="n"/>
      <c r="AF325" s="22">
        <f>IF(N325="","",N325*AE325)</f>
        <v/>
      </c>
      <c r="AG325" s="19" t="n"/>
      <c r="AH325" s="19" t="n"/>
      <c r="AI325" s="19" t="n"/>
      <c r="AJ325" s="19" t="n"/>
      <c r="AK325" s="19" t="n"/>
      <c r="AL325" s="19" t="n"/>
      <c r="AM325" s="18" t="n"/>
      <c r="AN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19" t="inlineStr">
        <is>
          <t>ok</t>
        </is>
      </c>
      <c r="V326" s="22">
        <f>O326*S326</f>
        <v/>
      </c>
      <c r="W326" s="16" t="inlineStr">
        <is>
          <t>nur Abholung</t>
        </is>
      </c>
      <c r="X326" s="16" t="inlineStr">
        <is>
          <t>F-404</t>
        </is>
      </c>
      <c r="Y326" s="19" t="inlineStr">
        <is>
          <t>ja</t>
        </is>
      </c>
      <c r="Z326" s="19" t="inlineStr">
        <is>
          <t>verfügbar</t>
        </is>
      </c>
      <c r="AA326" s="19" t="n"/>
      <c r="AB326" s="19" t="n"/>
      <c r="AC326" s="19" t="n"/>
      <c r="AD326" s="19" t="n"/>
      <c r="AE326" s="21" t="n"/>
      <c r="AF326" s="22">
        <f>IF(N326="","",N326*AE326)</f>
        <v/>
      </c>
      <c r="AG326" s="19" t="n"/>
      <c r="AH326" s="19" t="n"/>
      <c r="AI326" s="19" t="n"/>
      <c r="AJ326" s="19" t="n"/>
      <c r="AK326" s="19" t="n"/>
      <c r="AL326" s="19" t="n"/>
      <c r="AM326" s="18" t="n"/>
      <c r="AN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19" t="inlineStr">
        <is>
          <t>ok</t>
        </is>
      </c>
      <c r="V327" s="22">
        <f>O327*S327</f>
        <v/>
      </c>
      <c r="W327" s="16" t="inlineStr">
        <is>
          <t>nur Abholung</t>
        </is>
      </c>
      <c r="X327" s="16" t="inlineStr">
        <is>
          <t>F-397</t>
        </is>
      </c>
      <c r="Y327" s="19" t="inlineStr">
        <is>
          <t>ja</t>
        </is>
      </c>
      <c r="Z327" s="19" t="inlineStr">
        <is>
          <t>verfügbar</t>
        </is>
      </c>
      <c r="AA327" s="19" t="n"/>
      <c r="AB327" s="19" t="inlineStr">
        <is>
          <t>Schwarzwald</t>
        </is>
      </c>
      <c r="AC327" s="19" t="n"/>
      <c r="AD327" s="19" t="n"/>
      <c r="AE327" s="21" t="n"/>
      <c r="AF327" s="22">
        <f>IF(N327="","",N327*AE327)</f>
        <v/>
      </c>
      <c r="AG327" s="19" t="n"/>
      <c r="AH327" s="19" t="n"/>
      <c r="AI327" s="19" t="n"/>
      <c r="AJ327" s="19" t="n"/>
      <c r="AK327" s="19" t="n"/>
      <c r="AL327" s="19" t="n"/>
      <c r="AM327" s="18" t="n"/>
      <c r="AN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19" t="inlineStr">
        <is>
          <t>ok</t>
        </is>
      </c>
      <c r="V328" s="22">
        <f>O328*S328</f>
        <v/>
      </c>
      <c r="W328" s="16" t="inlineStr">
        <is>
          <t>nur Abholung</t>
        </is>
      </c>
      <c r="X328" s="16" t="inlineStr">
        <is>
          <t>F-398</t>
        </is>
      </c>
      <c r="Y328" s="19" t="inlineStr">
        <is>
          <t>ja</t>
        </is>
      </c>
      <c r="Z328" s="19" t="inlineStr">
        <is>
          <t>reserviert</t>
        </is>
      </c>
      <c r="AA328" s="19" t="n"/>
      <c r="AB328" s="19" t="inlineStr">
        <is>
          <t>Garderobe</t>
        </is>
      </c>
      <c r="AC328" s="19" t="inlineStr">
        <is>
          <t>Webkatalog</t>
        </is>
      </c>
      <c r="AD328" s="19" t="inlineStr">
        <is>
          <t>Tanja Bühler</t>
        </is>
      </c>
      <c r="AE328" s="21" t="n"/>
      <c r="AF328" s="22">
        <f>IF(N328="","",N328*AE328)</f>
        <v/>
      </c>
      <c r="AG328" s="19" t="n"/>
      <c r="AH328" s="19" t="n"/>
      <c r="AI328" s="19" t="inlineStr">
        <is>
          <t>4000144</t>
        </is>
      </c>
      <c r="AJ328" s="19" t="n"/>
      <c r="AK328" s="19" t="n"/>
      <c r="AL328" s="19" t="inlineStr">
        <is>
          <t>20.10.2026 08:00</t>
        </is>
      </c>
      <c r="AM328" s="18" t="n"/>
      <c r="AN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19" t="inlineStr">
        <is>
          <t>ok</t>
        </is>
      </c>
      <c r="V329" s="22">
        <f>O329*S329</f>
        <v/>
      </c>
      <c r="W329" s="16" t="inlineStr">
        <is>
          <t>nur Abholung</t>
        </is>
      </c>
      <c r="X329" s="16" t="inlineStr">
        <is>
          <t>F-400</t>
        </is>
      </c>
      <c r="Y329" s="19" t="inlineStr">
        <is>
          <t>ja</t>
        </is>
      </c>
      <c r="Z329" s="19" t="inlineStr">
        <is>
          <t>verfügbar</t>
        </is>
      </c>
      <c r="AA329" s="19" t="n"/>
      <c r="AB329" s="19" t="n"/>
      <c r="AC329" s="19" t="n"/>
      <c r="AD329" s="19" t="n"/>
      <c r="AE329" s="21" t="n"/>
      <c r="AF329" s="22">
        <f>IF(N329="","",N329*AE329)</f>
        <v/>
      </c>
      <c r="AG329" s="19" t="n"/>
      <c r="AH329" s="19" t="n"/>
      <c r="AI329" s="19" t="n"/>
      <c r="AJ329" s="19" t="n"/>
      <c r="AK329" s="19" t="n"/>
      <c r="AL329" s="19" t="n"/>
      <c r="AM329" s="18" t="n"/>
      <c r="AN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19" t="inlineStr">
        <is>
          <t>ok</t>
        </is>
      </c>
      <c r="V330" s="22">
        <f>O330*S330</f>
        <v/>
      </c>
      <c r="W330" s="16" t="inlineStr">
        <is>
          <t>nur Abholung</t>
        </is>
      </c>
      <c r="X330" s="16" t="inlineStr">
        <is>
          <t>F-405</t>
        </is>
      </c>
      <c r="Y330" s="19" t="inlineStr">
        <is>
          <t>ja</t>
        </is>
      </c>
      <c r="Z330" s="19" t="inlineStr">
        <is>
          <t>verfügbar</t>
        </is>
      </c>
      <c r="AA330" s="19" t="n"/>
      <c r="AB330" s="19" t="n"/>
      <c r="AC330" s="19" t="n"/>
      <c r="AD330" s="19" t="n"/>
      <c r="AE330" s="21" t="n"/>
      <c r="AF330" s="22">
        <f>IF(N330="","",N330*AE330)</f>
        <v/>
      </c>
      <c r="AG330" s="19" t="n"/>
      <c r="AH330" s="19" t="n"/>
      <c r="AI330" s="19" t="n"/>
      <c r="AJ330" s="19" t="n"/>
      <c r="AK330" s="19" t="n"/>
      <c r="AL330" s="19" t="n"/>
      <c r="AM330" s="18" t="n"/>
      <c r="AN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19" t="inlineStr">
        <is>
          <t>ok</t>
        </is>
      </c>
      <c r="V331" s="22">
        <f>O331*S331</f>
        <v/>
      </c>
      <c r="W331" s="16" t="inlineStr">
        <is>
          <t>nur Abholung</t>
        </is>
      </c>
      <c r="X331" s="16" t="inlineStr">
        <is>
          <t>F-402</t>
        </is>
      </c>
      <c r="Y331" s="19" t="inlineStr">
        <is>
          <t>ja</t>
        </is>
      </c>
      <c r="Z331" s="19" t="inlineStr">
        <is>
          <t>verfügbar</t>
        </is>
      </c>
      <c r="AA331" s="19" t="n"/>
      <c r="AB331" s="19" t="n"/>
      <c r="AC331" s="19" t="n"/>
      <c r="AD331" s="19" t="n"/>
      <c r="AE331" s="21" t="n"/>
      <c r="AF331" s="22">
        <f>IF(N331="","",N331*AE331)</f>
        <v/>
      </c>
      <c r="AG331" s="19" t="n"/>
      <c r="AH331" s="19" t="n"/>
      <c r="AI331" s="19" t="n"/>
      <c r="AJ331" s="19" t="n"/>
      <c r="AK331" s="19" t="n"/>
      <c r="AL331" s="19" t="n"/>
      <c r="AM331" s="18" t="n"/>
      <c r="AN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v>1</v>
      </c>
      <c r="O332" s="20">
        <f>F332-IF(N332="",0,N332)</f>
        <v/>
      </c>
      <c r="P332" s="19" t="inlineStr">
        <is>
          <t>ja</t>
        </is>
      </c>
      <c r="Q332" s="19" t="n"/>
      <c r="R332" s="21" t="n"/>
      <c r="S332" s="21" t="n">
        <v>45</v>
      </c>
      <c r="T332" s="19" t="inlineStr">
        <is>
          <t>Fix</t>
        </is>
      </c>
      <c r="U332" s="19" t="inlineStr">
        <is>
          <t>ok</t>
        </is>
      </c>
      <c r="V332" s="22">
        <f>O332*S332</f>
        <v/>
      </c>
      <c r="W332" s="16" t="inlineStr">
        <is>
          <t>nur Abholung</t>
        </is>
      </c>
      <c r="X332" s="16" t="inlineStr">
        <is>
          <t>F-403</t>
        </is>
      </c>
      <c r="Y332" s="19" t="inlineStr">
        <is>
          <t>ja</t>
        </is>
      </c>
      <c r="Z332" s="19" t="inlineStr">
        <is>
          <t>verkauft</t>
        </is>
      </c>
      <c r="AA332" s="19" t="n"/>
      <c r="AB332" s="19" t="n"/>
      <c r="AC332" s="19" t="inlineStr">
        <is>
          <t>Webkatalog</t>
        </is>
      </c>
      <c r="AD332" s="19" t="n"/>
      <c r="AE332" s="21" t="n">
        <v>45</v>
      </c>
      <c r="AF332" s="22">
        <f>IF(N332="","",N332*AE332)</f>
        <v/>
      </c>
      <c r="AG332" s="19" t="inlineStr">
        <is>
          <t>16.10.2026</t>
        </is>
      </c>
      <c r="AH332" s="19" t="inlineStr">
        <is>
          <t>Felix Seltmann</t>
        </is>
      </c>
      <c r="AI332" s="19" t="inlineStr">
        <is>
          <t>4000130</t>
        </is>
      </c>
      <c r="AJ332" s="19" t="inlineStr">
        <is>
          <t>bezahlt</t>
        </is>
      </c>
      <c r="AK332" s="19" t="n"/>
      <c r="AL332" s="19" t="inlineStr">
        <is>
          <t>20.10.2026 10:30</t>
        </is>
      </c>
      <c r="AM332" s="18" t="n"/>
      <c r="AN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19" t="inlineStr">
        <is>
          <t>ok</t>
        </is>
      </c>
      <c r="V333" s="22">
        <f>O333*S333</f>
        <v/>
      </c>
      <c r="W333" s="16" t="inlineStr">
        <is>
          <t>nur Abholung</t>
        </is>
      </c>
      <c r="X333" s="16" t="inlineStr">
        <is>
          <t>F-407</t>
        </is>
      </c>
      <c r="Y333" s="19" t="inlineStr">
        <is>
          <t>ja</t>
        </is>
      </c>
      <c r="Z333" s="19" t="inlineStr">
        <is>
          <t>verfügbar</t>
        </is>
      </c>
      <c r="AA333" s="19" t="n"/>
      <c r="AB333" s="19" t="n"/>
      <c r="AC333" s="19" t="n"/>
      <c r="AD333" s="19" t="n"/>
      <c r="AE333" s="21" t="n"/>
      <c r="AF333" s="22">
        <f>IF(N333="","",N333*AE333)</f>
        <v/>
      </c>
      <c r="AG333" s="19" t="n"/>
      <c r="AH333" s="19" t="n"/>
      <c r="AI333" s="19" t="n"/>
      <c r="AJ333" s="19" t="n"/>
      <c r="AK333" s="19" t="n"/>
      <c r="AL333" s="19" t="n"/>
      <c r="AM333" s="18" t="n"/>
      <c r="AN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19" t="inlineStr">
        <is>
          <t>ok</t>
        </is>
      </c>
      <c r="V334" s="22">
        <f>O334*S334</f>
        <v/>
      </c>
      <c r="W334" s="16" t="inlineStr">
        <is>
          <t>nur Abholung</t>
        </is>
      </c>
      <c r="X334" s="16" t="inlineStr">
        <is>
          <t>F-409</t>
        </is>
      </c>
      <c r="Y334" s="19" t="inlineStr">
        <is>
          <t>ja</t>
        </is>
      </c>
      <c r="Z334" s="19" t="inlineStr">
        <is>
          <t>verfügbar</t>
        </is>
      </c>
      <c r="AA334" s="19" t="n"/>
      <c r="AB334" s="19" t="inlineStr">
        <is>
          <t>Schlafen und Wickeln</t>
        </is>
      </c>
      <c r="AC334" s="19" t="n"/>
      <c r="AD334" s="19" t="n"/>
      <c r="AE334" s="21" t="n"/>
      <c r="AF334" s="22">
        <f>IF(N334="","",N334*AE334)</f>
        <v/>
      </c>
      <c r="AG334" s="19" t="n"/>
      <c r="AH334" s="19" t="n"/>
      <c r="AI334" s="19" t="n"/>
      <c r="AJ334" s="19" t="n"/>
      <c r="AK334" s="19" t="n"/>
      <c r="AL334" s="19" t="n"/>
      <c r="AM334" s="18" t="inlineStr">
        <is>
          <t>1 Spielhaus einschließlich Matratze</t>
        </is>
      </c>
      <c r="AN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19" t="inlineStr">
        <is>
          <t>ok</t>
        </is>
      </c>
      <c r="V335" s="22">
        <f>O335*S335</f>
        <v/>
      </c>
      <c r="W335" s="16" t="inlineStr">
        <is>
          <t>nur Abholung</t>
        </is>
      </c>
      <c r="X335" s="16" t="inlineStr">
        <is>
          <t>F-411</t>
        </is>
      </c>
      <c r="Y335" s="19" t="inlineStr">
        <is>
          <t>ja</t>
        </is>
      </c>
      <c r="Z335" s="19" t="inlineStr">
        <is>
          <t>verfügbar</t>
        </is>
      </c>
      <c r="AA335" s="19" t="inlineStr">
        <is>
          <t>Wesco</t>
        </is>
      </c>
      <c r="AB335" s="19" t="inlineStr">
        <is>
          <t>Rollenspiel</t>
        </is>
      </c>
      <c r="AC335" s="19" t="n"/>
      <c r="AD335" s="19" t="n"/>
      <c r="AE335" s="21" t="n"/>
      <c r="AF335" s="22">
        <f>IF(N335="","",N335*AE335)</f>
        <v/>
      </c>
      <c r="AG335" s="19" t="n"/>
      <c r="AH335" s="19" t="n"/>
      <c r="AI335" s="19" t="n"/>
      <c r="AJ335" s="19" t="n"/>
      <c r="AK335" s="19" t="n"/>
      <c r="AL335" s="19" t="n"/>
      <c r="AM335" s="18" t="n"/>
      <c r="AN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19" t="inlineStr">
        <is>
          <t>ok</t>
        </is>
      </c>
      <c r="V336" s="22">
        <f>O336*S336</f>
        <v/>
      </c>
      <c r="W336" s="16" t="inlineStr">
        <is>
          <t>nur Abholung</t>
        </is>
      </c>
      <c r="X336" s="16" t="inlineStr">
        <is>
          <t>F-412</t>
        </is>
      </c>
      <c r="Y336" s="19" t="inlineStr">
        <is>
          <t>ja</t>
        </is>
      </c>
      <c r="Z336" s="19" t="inlineStr">
        <is>
          <t>reserviert</t>
        </is>
      </c>
      <c r="AA336" s="19" t="inlineStr">
        <is>
          <t>IKEA</t>
        </is>
      </c>
      <c r="AB336" s="19" t="n"/>
      <c r="AC336" s="19" t="inlineStr">
        <is>
          <t>Webkatalog</t>
        </is>
      </c>
      <c r="AD336" s="19" t="inlineStr">
        <is>
          <t>Nadine Zythke</t>
        </is>
      </c>
      <c r="AE336" s="21" t="n"/>
      <c r="AF336" s="22">
        <f>IF(N336="","",N336*AE336)</f>
        <v/>
      </c>
      <c r="AG336" s="19" t="n"/>
      <c r="AH336" s="19" t="n"/>
      <c r="AI336" s="19" t="n"/>
      <c r="AJ336" s="19" t="n"/>
      <c r="AK336" s="19" t="n"/>
      <c r="AL336" s="19" t="inlineStr">
        <is>
          <t>17.11.2026 09:00</t>
        </is>
      </c>
      <c r="AM336" s="18" t="n"/>
      <c r="AN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Spielzeug</t>
        </is>
      </c>
      <c r="I337" s="16" t="n"/>
      <c r="J337" s="16" t="inlineStr">
        <is>
          <t>C</t>
        </is>
      </c>
      <c r="K337" s="16" t="inlineStr">
        <is>
          <t>Stück</t>
        </is>
      </c>
      <c r="L337" s="19" t="n"/>
      <c r="M337" s="16" t="inlineStr">
        <is>
          <t>gut</t>
        </is>
      </c>
      <c r="N337" s="17" t="n">
        <v>1</v>
      </c>
      <c r="O337" s="20">
        <f>F337-IF(N337="",0,N337)</f>
        <v/>
      </c>
      <c r="P337" s="19" t="inlineStr">
        <is>
          <t>ja</t>
        </is>
      </c>
      <c r="Q337" s="19" t="n"/>
      <c r="R337" s="21" t="n"/>
      <c r="S337" s="21" t="n">
        <v>45</v>
      </c>
      <c r="T337" s="19" t="inlineStr">
        <is>
          <t>Fix</t>
        </is>
      </c>
      <c r="U337" s="19" t="inlineStr">
        <is>
          <t>ok</t>
        </is>
      </c>
      <c r="V337" s="22">
        <f>O337*S337</f>
        <v/>
      </c>
      <c r="W337" s="16" t="inlineStr">
        <is>
          <t>nur Abholung</t>
        </is>
      </c>
      <c r="X337" s="16" t="inlineStr">
        <is>
          <t>F-413</t>
        </is>
      </c>
      <c r="Y337" s="19" t="inlineStr">
        <is>
          <t>ja</t>
        </is>
      </c>
      <c r="Z337" s="19" t="inlineStr">
        <is>
          <t>verkauft</t>
        </is>
      </c>
      <c r="AA337" s="19" t="n"/>
      <c r="AB337" s="19" t="n"/>
      <c r="AC337" s="19" t="inlineStr">
        <is>
          <t>Webkatalog</t>
        </is>
      </c>
      <c r="AD337" s="19" t="n"/>
      <c r="AE337" s="21" t="n">
        <v>45</v>
      </c>
      <c r="AF337" s="22">
        <f>IF(N337="","",N337*AE337)</f>
        <v/>
      </c>
      <c r="AG337" s="19" t="inlineStr">
        <is>
          <t>19.10.2026</t>
        </is>
      </c>
      <c r="AH337" s="19" t="inlineStr">
        <is>
          <t>Hauser Daniela</t>
        </is>
      </c>
      <c r="AI337" s="19" t="inlineStr">
        <is>
          <t>4000141</t>
        </is>
      </c>
      <c r="AJ337" s="19" t="inlineStr">
        <is>
          <t>bezahlt</t>
        </is>
      </c>
      <c r="AK337" s="19" t="n"/>
      <c r="AL337" s="19" t="inlineStr">
        <is>
          <t>abgeholt 19.10.2026</t>
        </is>
      </c>
      <c r="AM337" s="18" t="n"/>
      <c r="AN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19" t="inlineStr">
        <is>
          <t>ok</t>
        </is>
      </c>
      <c r="V338" s="22">
        <f>O338*S338</f>
        <v/>
      </c>
      <c r="W338" s="16" t="inlineStr">
        <is>
          <t>nur Abholung</t>
        </is>
      </c>
      <c r="X338" s="16" t="inlineStr">
        <is>
          <t>F-414</t>
        </is>
      </c>
      <c r="Y338" s="19" t="inlineStr">
        <is>
          <t>ja</t>
        </is>
      </c>
      <c r="Z338" s="19" t="inlineStr">
        <is>
          <t>verfügbar</t>
        </is>
      </c>
      <c r="AA338" s="19" t="n"/>
      <c r="AB338" s="19" t="n"/>
      <c r="AC338" s="19" t="n"/>
      <c r="AD338" s="19" t="n"/>
      <c r="AE338" s="21" t="n"/>
      <c r="AF338" s="22">
        <f>IF(N338="","",N338*AE338)</f>
        <v/>
      </c>
      <c r="AG338" s="19" t="n"/>
      <c r="AH338" s="19" t="n"/>
      <c r="AI338" s="19" t="n"/>
      <c r="AJ338" s="19" t="n"/>
      <c r="AK338" s="19" t="n"/>
      <c r="AL338" s="19" t="n"/>
      <c r="AM338" s="18" t="n"/>
      <c r="AN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19" t="inlineStr">
        <is>
          <t>ok</t>
        </is>
      </c>
      <c r="V339" s="22">
        <f>O339*S339</f>
        <v/>
      </c>
      <c r="W339" s="16" t="inlineStr">
        <is>
          <t>nur Abholung</t>
        </is>
      </c>
      <c r="X339" s="16" t="inlineStr">
        <is>
          <t>F-415</t>
        </is>
      </c>
      <c r="Y339" s="19" t="inlineStr">
        <is>
          <t>ja</t>
        </is>
      </c>
      <c r="Z339" s="19" t="inlineStr">
        <is>
          <t>verfügbar</t>
        </is>
      </c>
      <c r="AA339" s="19" t="n"/>
      <c r="AB339" s="19" t="n"/>
      <c r="AC339" s="19" t="n"/>
      <c r="AD339" s="19" t="n"/>
      <c r="AE339" s="21" t="n"/>
      <c r="AF339" s="22">
        <f>IF(N339="","",N339*AE339)</f>
        <v/>
      </c>
      <c r="AG339" s="19" t="n"/>
      <c r="AH339" s="19" t="n"/>
      <c r="AI339" s="19" t="n"/>
      <c r="AJ339" s="19" t="n"/>
      <c r="AK339" s="19" t="n"/>
      <c r="AL339" s="19" t="n"/>
      <c r="AM339" s="18" t="n"/>
      <c r="AN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Spielzeug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19" t="inlineStr">
        <is>
          <t>ok</t>
        </is>
      </c>
      <c r="V340" s="22">
        <f>O340*S340</f>
        <v/>
      </c>
      <c r="W340" s="16" t="inlineStr">
        <is>
          <t>nur Abholung</t>
        </is>
      </c>
      <c r="X340" s="16" t="inlineStr">
        <is>
          <t>F-417</t>
        </is>
      </c>
      <c r="Y340" s="19" t="inlineStr">
        <is>
          <t>ja</t>
        </is>
      </c>
      <c r="Z340" s="19" t="inlineStr">
        <is>
          <t>verfügbar</t>
        </is>
      </c>
      <c r="AA340" s="19" t="n"/>
      <c r="AB340" s="19" t="inlineStr">
        <is>
          <t>Rollenspiel</t>
        </is>
      </c>
      <c r="AC340" s="19" t="n"/>
      <c r="AD340" s="19" t="n"/>
      <c r="AE340" s="21" t="n"/>
      <c r="AF340" s="22">
        <f>IF(N340="","",N340*AE340)</f>
        <v/>
      </c>
      <c r="AG340" s="19" t="n"/>
      <c r="AH340" s="19" t="n"/>
      <c r="AI340" s="19" t="n"/>
      <c r="AJ340" s="19" t="n"/>
      <c r="AK340" s="19" t="n"/>
      <c r="AL340" s="19" t="n"/>
      <c r="AM340" s="18" t="n"/>
      <c r="AN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Spielzeug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19" t="inlineStr">
        <is>
          <t>ok</t>
        </is>
      </c>
      <c r="V341" s="22">
        <f>O341*S341</f>
        <v/>
      </c>
      <c r="W341" s="16" t="inlineStr">
        <is>
          <t>nur Abholung</t>
        </is>
      </c>
      <c r="X341" s="16" t="inlineStr">
        <is>
          <t>F-420</t>
        </is>
      </c>
      <c r="Y341" s="19" t="inlineStr">
        <is>
          <t>ja</t>
        </is>
      </c>
      <c r="Z341" s="19" t="inlineStr">
        <is>
          <t>verfügbar</t>
        </is>
      </c>
      <c r="AA341" s="19" t="inlineStr">
        <is>
          <t>Wesco</t>
        </is>
      </c>
      <c r="AB341" s="19" t="inlineStr">
        <is>
          <t>Rollenspiel</t>
        </is>
      </c>
      <c r="AC341" s="19" t="n"/>
      <c r="AD341" s="19" t="n"/>
      <c r="AE341" s="21" t="n"/>
      <c r="AF341" s="22">
        <f>IF(N341="","",N341*AE341)</f>
        <v/>
      </c>
      <c r="AG341" s="19" t="n"/>
      <c r="AH341" s="19" t="n"/>
      <c r="AI341" s="19" t="n"/>
      <c r="AJ341" s="19" t="n"/>
      <c r="AK341" s="19" t="n"/>
      <c r="AL341" s="19" t="n"/>
      <c r="AM341" s="18" t="n"/>
      <c r="AN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19" t="inlineStr">
        <is>
          <t>ok</t>
        </is>
      </c>
      <c r="V342" s="22">
        <f>O342*S342</f>
        <v/>
      </c>
      <c r="W342" s="16" t="inlineStr">
        <is>
          <t>nur Abholung</t>
        </is>
      </c>
      <c r="X342" s="16" t="inlineStr">
        <is>
          <t>F-421</t>
        </is>
      </c>
      <c r="Y342" s="19" t="inlineStr">
        <is>
          <t>ja</t>
        </is>
      </c>
      <c r="Z342" s="19" t="inlineStr">
        <is>
          <t>verfügbar</t>
        </is>
      </c>
      <c r="AA342" s="19" t="inlineStr">
        <is>
          <t>Wesco</t>
        </is>
      </c>
      <c r="AB342" s="19" t="n"/>
      <c r="AC342" s="19" t="n"/>
      <c r="AD342" s="19" t="n"/>
      <c r="AE342" s="21" t="n"/>
      <c r="AF342" s="22">
        <f>IF(N342="","",N342*AE342)</f>
        <v/>
      </c>
      <c r="AG342" s="19" t="n"/>
      <c r="AH342" s="19" t="n"/>
      <c r="AI342" s="19" t="n"/>
      <c r="AJ342" s="19" t="n"/>
      <c r="AK342" s="19" t="n"/>
      <c r="AL342" s="19" t="n"/>
      <c r="AM342" s="18" t="n"/>
      <c r="AN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19" t="inlineStr">
        <is>
          <t>ok</t>
        </is>
      </c>
      <c r="V343" s="22">
        <f>O343*S343</f>
        <v/>
      </c>
      <c r="W343" s="16" t="inlineStr">
        <is>
          <t>nur Abholung</t>
        </is>
      </c>
      <c r="X343" s="16" t="inlineStr">
        <is>
          <t>F-427</t>
        </is>
      </c>
      <c r="Y343" s="19" t="inlineStr">
        <is>
          <t>ja</t>
        </is>
      </c>
      <c r="Z343" s="19" t="inlineStr">
        <is>
          <t>verfügbar</t>
        </is>
      </c>
      <c r="AA343" s="19" t="n"/>
      <c r="AB343" s="19" t="inlineStr">
        <is>
          <t>Rollenspiel</t>
        </is>
      </c>
      <c r="AC343" s="19" t="n"/>
      <c r="AD343" s="19" t="n"/>
      <c r="AE343" s="21" t="n"/>
      <c r="AF343" s="22">
        <f>IF(N343="","",N343*AE343)</f>
        <v/>
      </c>
      <c r="AG343" s="19" t="n"/>
      <c r="AH343" s="19" t="n"/>
      <c r="AI343" s="19" t="n"/>
      <c r="AJ343" s="19" t="n"/>
      <c r="AK343" s="19" t="n"/>
      <c r="AL343" s="19" t="n"/>
      <c r="AM343" s="18" t="n"/>
      <c r="AN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19" t="inlineStr">
        <is>
          <t>ok</t>
        </is>
      </c>
      <c r="V344" s="22">
        <f>O344*S344</f>
        <v/>
      </c>
      <c r="W344" s="16" t="inlineStr">
        <is>
          <t>nur Abholung</t>
        </is>
      </c>
      <c r="X344" s="16" t="inlineStr">
        <is>
          <t>F-428</t>
        </is>
      </c>
      <c r="Y344" s="19" t="inlineStr">
        <is>
          <t>ja</t>
        </is>
      </c>
      <c r="Z344" s="19" t="inlineStr">
        <is>
          <t>verfügbar</t>
        </is>
      </c>
      <c r="AA344" s="19" t="n"/>
      <c r="AB344" s="19" t="inlineStr">
        <is>
          <t>Rollenspiel</t>
        </is>
      </c>
      <c r="AC344" s="19" t="n"/>
      <c r="AD344" s="19" t="n"/>
      <c r="AE344" s="21" t="n"/>
      <c r="AF344" s="22">
        <f>IF(N344="","",N344*AE344)</f>
        <v/>
      </c>
      <c r="AG344" s="19" t="n"/>
      <c r="AH344" s="19" t="n"/>
      <c r="AI344" s="19" t="n"/>
      <c r="AJ344" s="19" t="n"/>
      <c r="AK344" s="19" t="n"/>
      <c r="AL344" s="19" t="n"/>
      <c r="AM344" s="18" t="n"/>
      <c r="AN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19" t="inlineStr">
        <is>
          <t>ok</t>
        </is>
      </c>
      <c r="V345" s="22">
        <f>O345*S345</f>
        <v/>
      </c>
      <c r="W345" s="16" t="inlineStr">
        <is>
          <t>nur Abholung</t>
        </is>
      </c>
      <c r="X345" s="16" t="inlineStr">
        <is>
          <t>F-429</t>
        </is>
      </c>
      <c r="Y345" s="19" t="inlineStr">
        <is>
          <t>ja</t>
        </is>
      </c>
      <c r="Z345" s="19" t="inlineStr">
        <is>
          <t>reserviert</t>
        </is>
      </c>
      <c r="AA345" s="19" t="n"/>
      <c r="AB345" s="19" t="n"/>
      <c r="AC345" s="19" t="inlineStr">
        <is>
          <t>Webkatalog</t>
        </is>
      </c>
      <c r="AD345" s="19" t="inlineStr">
        <is>
          <t>Nadine Zythke</t>
        </is>
      </c>
      <c r="AE345" s="21" t="n"/>
      <c r="AF345" s="22">
        <f>IF(N345="","",N345*AE345)</f>
        <v/>
      </c>
      <c r="AG345" s="19" t="n"/>
      <c r="AH345" s="19" t="n"/>
      <c r="AI345" s="19" t="n"/>
      <c r="AJ345" s="19" t="n"/>
      <c r="AK345" s="19" t="n"/>
      <c r="AL345" s="19" t="inlineStr">
        <is>
          <t>17.11.2026 09:00</t>
        </is>
      </c>
      <c r="AM345" s="18" t="n"/>
      <c r="AN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19" t="inlineStr">
        <is>
          <t>ok</t>
        </is>
      </c>
      <c r="V346" s="22">
        <f>O346*S346</f>
        <v/>
      </c>
      <c r="W346" s="16" t="inlineStr">
        <is>
          <t>nur Abholung</t>
        </is>
      </c>
      <c r="X346" s="16" t="inlineStr">
        <is>
          <t>F-430</t>
        </is>
      </c>
      <c r="Y346" s="19" t="inlineStr">
        <is>
          <t>ja</t>
        </is>
      </c>
      <c r="Z346" s="19" t="inlineStr">
        <is>
          <t>verfügbar</t>
        </is>
      </c>
      <c r="AA346" s="19" t="n"/>
      <c r="AB346" s="19" t="n"/>
      <c r="AC346" s="19" t="n"/>
      <c r="AD346" s="19" t="n"/>
      <c r="AE346" s="21" t="n"/>
      <c r="AF346" s="22">
        <f>IF(N346="","",N346*AE346)</f>
        <v/>
      </c>
      <c r="AG346" s="19" t="n"/>
      <c r="AH346" s="19" t="n"/>
      <c r="AI346" s="19" t="n"/>
      <c r="AJ346" s="19" t="n"/>
      <c r="AK346" s="19" t="n"/>
      <c r="AL346" s="19" t="n"/>
      <c r="AM346" s="18" t="n"/>
      <c r="AN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19" t="inlineStr">
        <is>
          <t>ok</t>
        </is>
      </c>
      <c r="V347" s="22">
        <f>O347*S347</f>
        <v/>
      </c>
      <c r="W347" s="16" t="inlineStr">
        <is>
          <t>nur Abholung</t>
        </is>
      </c>
      <c r="X347" s="16" t="inlineStr">
        <is>
          <t>F-431</t>
        </is>
      </c>
      <c r="Y347" s="19" t="inlineStr">
        <is>
          <t>ja</t>
        </is>
      </c>
      <c r="Z347" s="19" t="inlineStr">
        <is>
          <t>verfügbar</t>
        </is>
      </c>
      <c r="AA347" s="19" t="n"/>
      <c r="AB347" s="19" t="n"/>
      <c r="AC347" s="19" t="n"/>
      <c r="AD347" s="19" t="n"/>
      <c r="AE347" s="21" t="n"/>
      <c r="AF347" s="22">
        <f>IF(N347="","",N347*AE347)</f>
        <v/>
      </c>
      <c r="AG347" s="19" t="n"/>
      <c r="AH347" s="19" t="n"/>
      <c r="AI347" s="19" t="n"/>
      <c r="AJ347" s="19" t="n"/>
      <c r="AK347" s="19" t="n"/>
      <c r="AL347" s="19" t="n"/>
      <c r="AM347" s="18" t="n"/>
      <c r="AN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19" t="inlineStr">
        <is>
          <t>ok</t>
        </is>
      </c>
      <c r="V348" s="22">
        <f>O348*S348</f>
        <v/>
      </c>
      <c r="W348" s="16" t="inlineStr">
        <is>
          <t>nur Abholung</t>
        </is>
      </c>
      <c r="X348" s="16" t="inlineStr">
        <is>
          <t>F-432</t>
        </is>
      </c>
      <c r="Y348" s="19" t="inlineStr">
        <is>
          <t>ja</t>
        </is>
      </c>
      <c r="Z348" s="19" t="inlineStr">
        <is>
          <t>verfügbar</t>
        </is>
      </c>
      <c r="AA348" s="19" t="inlineStr">
        <is>
          <t>IKEA</t>
        </is>
      </c>
      <c r="AB348" s="19" t="n"/>
      <c r="AC348" s="19" t="n"/>
      <c r="AD348" s="19" t="n"/>
      <c r="AE348" s="21" t="n"/>
      <c r="AF348" s="22">
        <f>IF(N348="","",N348*AE348)</f>
        <v/>
      </c>
      <c r="AG348" s="19" t="n"/>
      <c r="AH348" s="19" t="n"/>
      <c r="AI348" s="19" t="n"/>
      <c r="AJ348" s="19" t="n"/>
      <c r="AK348" s="19" t="n"/>
      <c r="AL348" s="19" t="n"/>
      <c r="AM348" s="18" t="n"/>
      <c r="AN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19" t="inlineStr">
        <is>
          <t>ok</t>
        </is>
      </c>
      <c r="V349" s="22">
        <f>O349*S349</f>
        <v/>
      </c>
      <c r="W349" s="16" t="inlineStr">
        <is>
          <t>nur Abholung</t>
        </is>
      </c>
      <c r="X349" s="16" t="inlineStr">
        <is>
          <t>F-433</t>
        </is>
      </c>
      <c r="Y349" s="19" t="inlineStr">
        <is>
          <t>ja</t>
        </is>
      </c>
      <c r="Z349" s="19" t="inlineStr">
        <is>
          <t>verfügbar</t>
        </is>
      </c>
      <c r="AA349" s="19" t="n"/>
      <c r="AB349" s="19" t="n"/>
      <c r="AC349" s="19" t="n"/>
      <c r="AD349" s="19" t="n"/>
      <c r="AE349" s="21" t="n"/>
      <c r="AF349" s="22">
        <f>IF(N349="","",N349*AE349)</f>
        <v/>
      </c>
      <c r="AG349" s="19" t="n"/>
      <c r="AH349" s="19" t="n"/>
      <c r="AI349" s="19" t="n"/>
      <c r="AJ349" s="19" t="n"/>
      <c r="AK349" s="19" t="n"/>
      <c r="AL349" s="19" t="n"/>
      <c r="AM349" s="18" t="inlineStr">
        <is>
          <t>ohne Bildschirm und Zubehör; 1x inkl. Aufbau</t>
        </is>
      </c>
      <c r="AN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19" t="inlineStr">
        <is>
          <t>ok</t>
        </is>
      </c>
      <c r="V350" s="22">
        <f>O350*S350</f>
        <v/>
      </c>
      <c r="W350" s="16" t="inlineStr">
        <is>
          <t>nur Abholung</t>
        </is>
      </c>
      <c r="X350" s="16" t="inlineStr">
        <is>
          <t>F-434</t>
        </is>
      </c>
      <c r="Y350" s="19" t="inlineStr">
        <is>
          <t>ja</t>
        </is>
      </c>
      <c r="Z350" s="19" t="inlineStr">
        <is>
          <t>verfügbar</t>
        </is>
      </c>
      <c r="AA350" s="19" t="n"/>
      <c r="AB350" s="19" t="n"/>
      <c r="AC350" s="19" t="n"/>
      <c r="AD350" s="19" t="n"/>
      <c r="AE350" s="21" t="n"/>
      <c r="AF350" s="22">
        <f>IF(N350="","",N350*AE350)</f>
        <v/>
      </c>
      <c r="AG350" s="19" t="n"/>
      <c r="AH350" s="19" t="n"/>
      <c r="AI350" s="19" t="n"/>
      <c r="AJ350" s="19" t="n"/>
      <c r="AK350" s="19" t="n"/>
      <c r="AL350" s="19" t="n"/>
      <c r="AM350" s="18" t="n"/>
      <c r="AN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19" t="inlineStr">
        <is>
          <t>ok</t>
        </is>
      </c>
      <c r="V351" s="22">
        <f>O351*S351</f>
        <v/>
      </c>
      <c r="W351" s="16" t="inlineStr">
        <is>
          <t>nur Abholung</t>
        </is>
      </c>
      <c r="X351" s="16" t="inlineStr">
        <is>
          <t>F-435</t>
        </is>
      </c>
      <c r="Y351" s="19" t="inlineStr">
        <is>
          <t>ja</t>
        </is>
      </c>
      <c r="Z351" s="19" t="inlineStr">
        <is>
          <t>verfügbar</t>
        </is>
      </c>
      <c r="AA351" s="19" t="n"/>
      <c r="AB351" s="19" t="n"/>
      <c r="AC351" s="19" t="n"/>
      <c r="AD351" s="19" t="n"/>
      <c r="AE351" s="21" t="n"/>
      <c r="AF351" s="22">
        <f>IF(N351="","",N351*AE351)</f>
        <v/>
      </c>
      <c r="AG351" s="19" t="n"/>
      <c r="AH351" s="19" t="n"/>
      <c r="AI351" s="19" t="n"/>
      <c r="AJ351" s="19" t="n"/>
      <c r="AK351" s="19" t="n"/>
      <c r="AL351" s="19" t="n"/>
      <c r="AM351" s="18" t="inlineStr">
        <is>
          <t>ohne Inhalt</t>
        </is>
      </c>
      <c r="AN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19" t="inlineStr">
        <is>
          <t>ok</t>
        </is>
      </c>
      <c r="V352" s="22">
        <f>O352*S352</f>
        <v/>
      </c>
      <c r="W352" s="16" t="inlineStr">
        <is>
          <t>nur Abholung</t>
        </is>
      </c>
      <c r="X352" s="16" t="inlineStr">
        <is>
          <t>F-436</t>
        </is>
      </c>
      <c r="Y352" s="19" t="inlineStr">
        <is>
          <t>ja</t>
        </is>
      </c>
      <c r="Z352" s="19" t="inlineStr">
        <is>
          <t>verfügbar</t>
        </is>
      </c>
      <c r="AA352" s="19" t="n"/>
      <c r="AB352" s="19" t="n"/>
      <c r="AC352" s="19" t="n"/>
      <c r="AD352" s="19" t="n"/>
      <c r="AE352" s="21" t="n"/>
      <c r="AF352" s="22">
        <f>IF(N352="","",N352*AE352)</f>
        <v/>
      </c>
      <c r="AG352" s="19" t="n"/>
      <c r="AH352" s="19" t="n"/>
      <c r="AI352" s="19" t="n"/>
      <c r="AJ352" s="19" t="n"/>
      <c r="AK352" s="19" t="n"/>
      <c r="AL352" s="19" t="n"/>
      <c r="AM352" s="18" t="inlineStr">
        <is>
          <t>ohne Inhalt ; Namensschilder werden vor der Übergabe entfernt</t>
        </is>
      </c>
      <c r="AN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19" t="inlineStr">
        <is>
          <t>ok</t>
        </is>
      </c>
      <c r="V353" s="22">
        <f>O353*S353</f>
        <v/>
      </c>
      <c r="W353" s="16" t="inlineStr">
        <is>
          <t>nur Abholung</t>
        </is>
      </c>
      <c r="X353" s="16" t="inlineStr">
        <is>
          <t>F-438</t>
        </is>
      </c>
      <c r="Y353" s="19" t="inlineStr">
        <is>
          <t>ja</t>
        </is>
      </c>
      <c r="Z353" s="19" t="inlineStr">
        <is>
          <t>verfügbar</t>
        </is>
      </c>
      <c r="AA353" s="19" t="n"/>
      <c r="AB353" s="19" t="n"/>
      <c r="AC353" s="19" t="n"/>
      <c r="AD353" s="19" t="n"/>
      <c r="AE353" s="21" t="n"/>
      <c r="AF353" s="22">
        <f>IF(N353="","",N353*AE353)</f>
        <v/>
      </c>
      <c r="AG353" s="19" t="n"/>
      <c r="AH353" s="19" t="n"/>
      <c r="AI353" s="19" t="n"/>
      <c r="AJ353" s="19" t="n"/>
      <c r="AK353" s="19" t="n"/>
      <c r="AL353" s="19" t="n"/>
      <c r="AM353" s="18" t="n"/>
      <c r="AN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19" t="inlineStr">
        <is>
          <t>ok</t>
        </is>
      </c>
      <c r="V354" s="22">
        <f>O354*S354</f>
        <v/>
      </c>
      <c r="W354" s="16" t="inlineStr">
        <is>
          <t>nur Abholung</t>
        </is>
      </c>
      <c r="X354" s="16" t="inlineStr">
        <is>
          <t>F-440</t>
        </is>
      </c>
      <c r="Y354" s="19" t="inlineStr">
        <is>
          <t>ja</t>
        </is>
      </c>
      <c r="Z354" s="19" t="inlineStr">
        <is>
          <t>verfügbar</t>
        </is>
      </c>
      <c r="AA354" s="19" t="inlineStr">
        <is>
          <t>Wesco</t>
        </is>
      </c>
      <c r="AB354" s="19" t="inlineStr">
        <is>
          <t>Schlafen und Wickeln</t>
        </is>
      </c>
      <c r="AC354" s="19" t="n"/>
      <c r="AD354" s="19" t="n"/>
      <c r="AE354" s="21" t="n"/>
      <c r="AF354" s="22">
        <f>IF(N354="","",N354*AE354)</f>
        <v/>
      </c>
      <c r="AG354" s="19" t="n"/>
      <c r="AH354" s="19" t="n"/>
      <c r="AI354" s="19" t="n"/>
      <c r="AJ354" s="19" t="n"/>
      <c r="AK354" s="19" t="n"/>
      <c r="AL354" s="19" t="n"/>
      <c r="AM354" s="18" t="n"/>
      <c r="AN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v>1</v>
      </c>
      <c r="O355" s="20">
        <f>F355-IF(N355="",0,N355)</f>
        <v/>
      </c>
      <c r="P355" s="19" t="inlineStr">
        <is>
          <t>ja</t>
        </is>
      </c>
      <c r="Q355" s="19" t="n"/>
      <c r="R355" s="21" t="n"/>
      <c r="S355" s="21" t="n">
        <v>60</v>
      </c>
      <c r="T355" s="19" t="inlineStr">
        <is>
          <t>Fix</t>
        </is>
      </c>
      <c r="U355" s="19" t="inlineStr">
        <is>
          <t>ok</t>
        </is>
      </c>
      <c r="V355" s="22">
        <f>O355*S355</f>
        <v/>
      </c>
      <c r="W355" s="16" t="inlineStr">
        <is>
          <t>nur Abholung</t>
        </is>
      </c>
      <c r="X355" s="16" t="inlineStr">
        <is>
          <t>F-441</t>
        </is>
      </c>
      <c r="Y355" s="19" t="inlineStr">
        <is>
          <t>ja</t>
        </is>
      </c>
      <c r="Z355" s="19" t="inlineStr">
        <is>
          <t>teilverkauft</t>
        </is>
      </c>
      <c r="AA355" s="19" t="n"/>
      <c r="AB355" s="19" t="inlineStr">
        <is>
          <t>Schlafen und Wickeln</t>
        </is>
      </c>
      <c r="AC355" s="19" t="inlineStr">
        <is>
          <t>Webkatalog</t>
        </is>
      </c>
      <c r="AD355" s="19" t="n"/>
      <c r="AE355" s="21" t="n">
        <v>60</v>
      </c>
      <c r="AF355" s="22">
        <f>IF(N355="","",N355*AE355)</f>
        <v/>
      </c>
      <c r="AG355" s="19" t="inlineStr">
        <is>
          <t>16.10.2026</t>
        </is>
      </c>
      <c r="AH355" s="19" t="inlineStr">
        <is>
          <t>Felix Seltmann</t>
        </is>
      </c>
      <c r="AI355" s="19" t="inlineStr">
        <is>
          <t>4000131</t>
        </is>
      </c>
      <c r="AJ355" s="19" t="inlineStr">
        <is>
          <t>bezahlt</t>
        </is>
      </c>
      <c r="AK355" s="19" t="n"/>
      <c r="AL355" s="19" t="inlineStr">
        <is>
          <t>20.10.2026 10:30</t>
        </is>
      </c>
      <c r="AM355" s="18" t="n"/>
      <c r="AN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19" t="inlineStr">
        <is>
          <t>ok</t>
        </is>
      </c>
      <c r="V356" s="22">
        <f>O356*S356</f>
        <v/>
      </c>
      <c r="W356" s="16" t="inlineStr">
        <is>
          <t>nur Abholung</t>
        </is>
      </c>
      <c r="X356" s="16" t="inlineStr">
        <is>
          <t>F-442</t>
        </is>
      </c>
      <c r="Y356" s="19" t="inlineStr">
        <is>
          <t>ja</t>
        </is>
      </c>
      <c r="Z356" s="19" t="inlineStr">
        <is>
          <t>verfügbar</t>
        </is>
      </c>
      <c r="AA356" s="19" t="inlineStr">
        <is>
          <t>Hauck</t>
        </is>
      </c>
      <c r="AB356" s="19" t="n"/>
      <c r="AC356" s="19" t="n"/>
      <c r="AD356" s="19" t="n"/>
      <c r="AE356" s="21" t="n"/>
      <c r="AF356" s="22">
        <f>IF(N356="","",N356*AE356)</f>
        <v/>
      </c>
      <c r="AG356" s="19" t="n"/>
      <c r="AH356" s="19" t="n"/>
      <c r="AI356" s="19" t="n"/>
      <c r="AJ356" s="19" t="n"/>
      <c r="AK356" s="19" t="n"/>
      <c r="AL356" s="19" t="n"/>
      <c r="AM356" s="18" t="n"/>
      <c r="AN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19" t="inlineStr">
        <is>
          <t>ok</t>
        </is>
      </c>
      <c r="V357" s="22">
        <f>O357*S357</f>
        <v/>
      </c>
      <c r="W357" s="16" t="inlineStr">
        <is>
          <t>nur Abholung</t>
        </is>
      </c>
      <c r="X357" s="16" t="inlineStr">
        <is>
          <t>F-444</t>
        </is>
      </c>
      <c r="Y357" s="19" t="inlineStr">
        <is>
          <t>ja</t>
        </is>
      </c>
      <c r="Z357" s="19" t="inlineStr">
        <is>
          <t>verfügbar</t>
        </is>
      </c>
      <c r="AA357" s="19" t="inlineStr">
        <is>
          <t>Zara Home</t>
        </is>
      </c>
      <c r="AB357" s="19" t="n"/>
      <c r="AC357" s="19" t="n"/>
      <c r="AD357" s="19" t="n"/>
      <c r="AE357" s="21" t="n"/>
      <c r="AF357" s="22">
        <f>IF(N357="","",N357*AE357)</f>
        <v/>
      </c>
      <c r="AG357" s="19" t="n"/>
      <c r="AH357" s="19" t="n"/>
      <c r="AI357" s="19" t="n"/>
      <c r="AJ357" s="19" t="n"/>
      <c r="AK357" s="19" t="n"/>
      <c r="AL357" s="19" t="n"/>
      <c r="AM357" s="18" t="n"/>
      <c r="AN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19" t="inlineStr">
        <is>
          <t>ok</t>
        </is>
      </c>
      <c r="V358" s="22">
        <f>O358*S358</f>
        <v/>
      </c>
      <c r="W358" s="16" t="inlineStr">
        <is>
          <t>nur Abholung</t>
        </is>
      </c>
      <c r="X358" s="16" t="inlineStr">
        <is>
          <t>F-445</t>
        </is>
      </c>
      <c r="Y358" s="19" t="inlineStr">
        <is>
          <t>ja</t>
        </is>
      </c>
      <c r="Z358" s="19" t="inlineStr">
        <is>
          <t>verfügbar</t>
        </is>
      </c>
      <c r="AA358" s="19" t="inlineStr">
        <is>
          <t>IKEA</t>
        </is>
      </c>
      <c r="AB358" s="19" t="n"/>
      <c r="AC358" s="19" t="n"/>
      <c r="AD358" s="19" t="n"/>
      <c r="AE358" s="21" t="n"/>
      <c r="AF358" s="22">
        <f>IF(N358="","",N358*AE358)</f>
        <v/>
      </c>
      <c r="AG358" s="19" t="n"/>
      <c r="AH358" s="19" t="n"/>
      <c r="AI358" s="19" t="n"/>
      <c r="AJ358" s="19" t="n"/>
      <c r="AK358" s="19" t="n"/>
      <c r="AL358" s="19" t="n"/>
      <c r="AM358" s="18" t="n"/>
      <c r="AN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v>1</v>
      </c>
      <c r="O359" s="20">
        <f>F359-IF(N359="",0,N359)</f>
        <v/>
      </c>
      <c r="P359" s="19" t="inlineStr">
        <is>
          <t>ja</t>
        </is>
      </c>
      <c r="Q359" s="19" t="n"/>
      <c r="R359" s="21" t="n"/>
      <c r="S359" s="21" t="n">
        <v>80</v>
      </c>
      <c r="T359" s="19" t="inlineStr">
        <is>
          <t>Fix</t>
        </is>
      </c>
      <c r="U359" s="19" t="inlineStr">
        <is>
          <t>ok</t>
        </is>
      </c>
      <c r="V359" s="22">
        <f>O359*S359</f>
        <v/>
      </c>
      <c r="W359" s="16" t="inlineStr">
        <is>
          <t>nur Abholung</t>
        </is>
      </c>
      <c r="X359" s="16" t="inlineStr">
        <is>
          <t>F-447</t>
        </is>
      </c>
      <c r="Y359" s="19" t="inlineStr">
        <is>
          <t>ja</t>
        </is>
      </c>
      <c r="Z359" s="19" t="inlineStr">
        <is>
          <t>verkauft</t>
        </is>
      </c>
      <c r="AA359" s="19" t="inlineStr">
        <is>
          <t>IKEA</t>
        </is>
      </c>
      <c r="AB359" s="19" t="n"/>
      <c r="AC359" s="19" t="inlineStr">
        <is>
          <t>Webkatalog</t>
        </is>
      </c>
      <c r="AD359" s="19" t="n"/>
      <c r="AE359" s="21" t="n">
        <v>80</v>
      </c>
      <c r="AF359" s="22">
        <f>IF(N359="","",N359*AE359)</f>
        <v/>
      </c>
      <c r="AG359" s="19" t="inlineStr">
        <is>
          <t>16.10.2026</t>
        </is>
      </c>
      <c r="AH359" s="19" t="inlineStr">
        <is>
          <t>Marlene Richert</t>
        </is>
      </c>
      <c r="AI359" s="19" t="inlineStr">
        <is>
          <t>4000120</t>
        </is>
      </c>
      <c r="AJ359" s="19" t="inlineStr">
        <is>
          <t>bezahlt</t>
        </is>
      </c>
      <c r="AK359" s="19" t="n"/>
      <c r="AL359" s="19" t="inlineStr">
        <is>
          <t>20.10.2026 10:00</t>
        </is>
      </c>
      <c r="AM359" s="18" t="n"/>
      <c r="AN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19" t="inlineStr">
        <is>
          <t>ok</t>
        </is>
      </c>
      <c r="V360" s="22">
        <f>O360*S360</f>
        <v/>
      </c>
      <c r="W360" s="16" t="inlineStr">
        <is>
          <t>nur Abholung</t>
        </is>
      </c>
      <c r="X360" s="16" t="inlineStr">
        <is>
          <t>F-448</t>
        </is>
      </c>
      <c r="Y360" s="19" t="inlineStr">
        <is>
          <t>ja</t>
        </is>
      </c>
      <c r="Z360" s="19" t="inlineStr">
        <is>
          <t>reserviert</t>
        </is>
      </c>
      <c r="AA360" s="19" t="n"/>
      <c r="AB360" s="19" t="n"/>
      <c r="AC360" s="19" t="inlineStr">
        <is>
          <t>Webkatalog</t>
        </is>
      </c>
      <c r="AD360" s="19" t="inlineStr">
        <is>
          <t>Simon fronius</t>
        </is>
      </c>
      <c r="AE360" s="21" t="n"/>
      <c r="AF360" s="22">
        <f>IF(N360="","",N360*AE360)</f>
        <v/>
      </c>
      <c r="AG360" s="19" t="n"/>
      <c r="AH360" s="19" t="n"/>
      <c r="AI360" s="19" t="n"/>
      <c r="AJ360" s="19" t="n"/>
      <c r="AK360" s="19" t="n"/>
      <c r="AL360" s="19" t="inlineStr">
        <is>
          <t>01.12.2026 09:00</t>
        </is>
      </c>
      <c r="AM360" s="18" t="n"/>
      <c r="AN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19" t="inlineStr">
        <is>
          <t>ok</t>
        </is>
      </c>
      <c r="V361" s="22">
        <f>O361*S361</f>
        <v/>
      </c>
      <c r="W361" s="16" t="inlineStr">
        <is>
          <t>nur Abholung</t>
        </is>
      </c>
      <c r="X361" s="16" t="inlineStr">
        <is>
          <t>F-449</t>
        </is>
      </c>
      <c r="Y361" s="19" t="inlineStr">
        <is>
          <t>ja</t>
        </is>
      </c>
      <c r="Z361" s="19" t="inlineStr">
        <is>
          <t>verfügbar</t>
        </is>
      </c>
      <c r="AA361" s="19" t="n"/>
      <c r="AB361" s="19" t="n"/>
      <c r="AC361" s="19" t="n"/>
      <c r="AD361" s="19" t="n"/>
      <c r="AE361" s="21" t="n"/>
      <c r="AF361" s="22">
        <f>IF(N361="","",N361*AE361)</f>
        <v/>
      </c>
      <c r="AG361" s="19" t="n"/>
      <c r="AH361" s="19" t="n"/>
      <c r="AI361" s="19" t="n"/>
      <c r="AJ361" s="19" t="n"/>
      <c r="AK361" s="19" t="n"/>
      <c r="AL361" s="19" t="n"/>
      <c r="AM361" s="18" t="n"/>
      <c r="AN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19" t="inlineStr">
        <is>
          <t>ok</t>
        </is>
      </c>
      <c r="V362" s="22">
        <f>O362*S362</f>
        <v/>
      </c>
      <c r="W362" s="16" t="inlineStr">
        <is>
          <t>nur Abholung</t>
        </is>
      </c>
      <c r="X362" s="16" t="inlineStr">
        <is>
          <t>F-453</t>
        </is>
      </c>
      <c r="Y362" s="19" t="inlineStr">
        <is>
          <t>ja</t>
        </is>
      </c>
      <c r="Z362" s="19" t="inlineStr">
        <is>
          <t>verfügbar</t>
        </is>
      </c>
      <c r="AA362" s="19" t="n"/>
      <c r="AB362" s="19" t="n"/>
      <c r="AC362" s="19" t="n"/>
      <c r="AD362" s="19" t="n"/>
      <c r="AE362" s="21" t="n"/>
      <c r="AF362" s="22">
        <f>IF(N362="","",N362*AE362)</f>
        <v/>
      </c>
      <c r="AG362" s="19" t="n"/>
      <c r="AH362" s="19" t="n"/>
      <c r="AI362" s="19" t="n"/>
      <c r="AJ362" s="19" t="n"/>
      <c r="AK362" s="19" t="n"/>
      <c r="AL362" s="19" t="n"/>
      <c r="AM362" s="18" t="n"/>
      <c r="AN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v>1</v>
      </c>
      <c r="O363" s="20">
        <f>F363-IF(N363="",0,N363)</f>
        <v/>
      </c>
      <c r="P363" s="19" t="inlineStr">
        <is>
          <t>ja</t>
        </is>
      </c>
      <c r="Q363" s="19" t="n"/>
      <c r="R363" s="21" t="n"/>
      <c r="S363" s="21" t="n">
        <v>55</v>
      </c>
      <c r="T363" s="19" t="inlineStr">
        <is>
          <t>Fix</t>
        </is>
      </c>
      <c r="U363" s="19" t="inlineStr">
        <is>
          <t>ok</t>
        </is>
      </c>
      <c r="V363" s="22">
        <f>O363*S363</f>
        <v/>
      </c>
      <c r="W363" s="16" t="inlineStr">
        <is>
          <t>nur Abholung</t>
        </is>
      </c>
      <c r="X363" s="16" t="inlineStr">
        <is>
          <t>F-454</t>
        </is>
      </c>
      <c r="Y363" s="19" t="inlineStr">
        <is>
          <t>ja</t>
        </is>
      </c>
      <c r="Z363" s="19" t="inlineStr">
        <is>
          <t>verkauft</t>
        </is>
      </c>
      <c r="AA363" s="19" t="n"/>
      <c r="AB363" s="19" t="n"/>
      <c r="AC363" s="19" t="inlineStr">
        <is>
          <t>Webkatalog</t>
        </is>
      </c>
      <c r="AD363" s="19" t="n"/>
      <c r="AE363" s="21" t="n">
        <v>55</v>
      </c>
      <c r="AF363" s="22">
        <f>IF(N363="","",N363*AE363)</f>
        <v/>
      </c>
      <c r="AG363" s="19" t="inlineStr">
        <is>
          <t>16.10.2026</t>
        </is>
      </c>
      <c r="AH363" s="19" t="inlineStr">
        <is>
          <t>Christian Migowski</t>
        </is>
      </c>
      <c r="AI363" s="19" t="inlineStr">
        <is>
          <t>4000135</t>
        </is>
      </c>
      <c r="AJ363" s="19" t="inlineStr">
        <is>
          <t>bezahlt</t>
        </is>
      </c>
      <c r="AK363" s="19" t="n"/>
      <c r="AL363" s="19" t="inlineStr">
        <is>
          <t>21.10.2026 07:30</t>
        </is>
      </c>
      <c r="AM363" s="18" t="n"/>
      <c r="AN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19" t="inlineStr">
        <is>
          <t>ok</t>
        </is>
      </c>
      <c r="V364" s="22">
        <f>O364*S364</f>
        <v/>
      </c>
      <c r="W364" s="16" t="inlineStr">
        <is>
          <t>nur Abholung</t>
        </is>
      </c>
      <c r="X364" s="16" t="inlineStr">
        <is>
          <t>F-456</t>
        </is>
      </c>
      <c r="Y364" s="19" t="inlineStr">
        <is>
          <t>ja</t>
        </is>
      </c>
      <c r="Z364" s="19" t="inlineStr">
        <is>
          <t>verfügbar</t>
        </is>
      </c>
      <c r="AA364" s="19" t="n"/>
      <c r="AB364" s="19" t="n"/>
      <c r="AC364" s="19" t="n"/>
      <c r="AD364" s="19" t="n"/>
      <c r="AE364" s="21" t="n"/>
      <c r="AF364" s="22">
        <f>IF(N364="","",N364*AE364)</f>
        <v/>
      </c>
      <c r="AG364" s="19" t="n"/>
      <c r="AH364" s="19" t="n"/>
      <c r="AI364" s="19" t="n"/>
      <c r="AJ364" s="19" t="n"/>
      <c r="AK364" s="19" t="n"/>
      <c r="AL364" s="19" t="n"/>
      <c r="AM364" s="18" t="n"/>
      <c r="AN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19" t="inlineStr">
        <is>
          <t>ok</t>
        </is>
      </c>
      <c r="V365" s="22">
        <f>O365*S365</f>
        <v/>
      </c>
      <c r="W365" s="16" t="inlineStr">
        <is>
          <t>nur Abholung</t>
        </is>
      </c>
      <c r="X365" s="16" t="inlineStr">
        <is>
          <t>F-457</t>
        </is>
      </c>
      <c r="Y365" s="19" t="inlineStr">
        <is>
          <t>ja</t>
        </is>
      </c>
      <c r="Z365" s="19" t="inlineStr">
        <is>
          <t>reserviert</t>
        </is>
      </c>
      <c r="AA365" s="19" t="inlineStr">
        <is>
          <t>Wesco</t>
        </is>
      </c>
      <c r="AB365" s="19" t="inlineStr">
        <is>
          <t>Schlafen und Wickeln</t>
        </is>
      </c>
      <c r="AC365" s="19" t="inlineStr">
        <is>
          <t>Webkatalog</t>
        </is>
      </c>
      <c r="AD365" s="19" t="inlineStr">
        <is>
          <t>Simon fronius</t>
        </is>
      </c>
      <c r="AE365" s="21" t="n"/>
      <c r="AF365" s="22">
        <f>IF(N365="","",N365*AE365)</f>
        <v/>
      </c>
      <c r="AG365" s="19" t="n"/>
      <c r="AH365" s="19" t="n"/>
      <c r="AI365" s="19" t="n"/>
      <c r="AJ365" s="19" t="n"/>
      <c r="AK365" s="19" t="n"/>
      <c r="AL365" s="19" t="inlineStr">
        <is>
          <t>01.12.2026 09:00</t>
        </is>
      </c>
      <c r="AM365" s="18" t="n"/>
      <c r="AN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19" t="inlineStr">
        <is>
          <t>ok</t>
        </is>
      </c>
      <c r="V366" s="22">
        <f>O366*S366</f>
        <v/>
      </c>
      <c r="W366" s="16" t="inlineStr">
        <is>
          <t>nur Abholung</t>
        </is>
      </c>
      <c r="X366" s="16" t="inlineStr">
        <is>
          <t>F-458</t>
        </is>
      </c>
      <c r="Y366" s="19" t="inlineStr">
        <is>
          <t>ja</t>
        </is>
      </c>
      <c r="Z366" s="19" t="inlineStr">
        <is>
          <t>verfügbar</t>
        </is>
      </c>
      <c r="AA366" s="19" t="inlineStr">
        <is>
          <t>Wesco</t>
        </is>
      </c>
      <c r="AB366" s="19" t="inlineStr">
        <is>
          <t>Schlafen und Wickeln</t>
        </is>
      </c>
      <c r="AC366" s="19" t="n"/>
      <c r="AD366" s="19" t="n"/>
      <c r="AE366" s="21" t="n"/>
      <c r="AF366" s="22">
        <f>IF(N366="","",N366*AE366)</f>
        <v/>
      </c>
      <c r="AG366" s="19" t="n"/>
      <c r="AH366" s="19" t="n"/>
      <c r="AI366" s="19" t="n"/>
      <c r="AJ366" s="19" t="n"/>
      <c r="AK366" s="19" t="n"/>
      <c r="AL366" s="19" t="n"/>
      <c r="AM366" s="18" t="n"/>
      <c r="AN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19" t="inlineStr">
        <is>
          <t>ok</t>
        </is>
      </c>
      <c r="V367" s="22">
        <f>O367*S367</f>
        <v/>
      </c>
      <c r="W367" s="16" t="inlineStr">
        <is>
          <t>nur Abholung</t>
        </is>
      </c>
      <c r="X367" s="16" t="inlineStr">
        <is>
          <t>F-459</t>
        </is>
      </c>
      <c r="Y367" s="19" t="inlineStr">
        <is>
          <t>ja</t>
        </is>
      </c>
      <c r="Z367" s="19" t="inlineStr">
        <is>
          <t>verfügbar</t>
        </is>
      </c>
      <c r="AA367" s="19" t="inlineStr">
        <is>
          <t>Wesco</t>
        </is>
      </c>
      <c r="AB367" s="19" t="inlineStr">
        <is>
          <t>Schlafen und Wickeln</t>
        </is>
      </c>
      <c r="AC367" s="19" t="n"/>
      <c r="AD367" s="19" t="n"/>
      <c r="AE367" s="21" t="n"/>
      <c r="AF367" s="22">
        <f>IF(N367="","",N367*AE367)</f>
        <v/>
      </c>
      <c r="AG367" s="19" t="n"/>
      <c r="AH367" s="19" t="n"/>
      <c r="AI367" s="19" t="n"/>
      <c r="AJ367" s="19" t="n"/>
      <c r="AK367" s="19" t="n"/>
      <c r="AL367" s="19" t="n"/>
      <c r="AM367" s="18" t="n"/>
      <c r="AN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19" t="inlineStr">
        <is>
          <t>ok</t>
        </is>
      </c>
      <c r="V368" s="22">
        <f>O368*S368</f>
        <v/>
      </c>
      <c r="W368" s="16" t="inlineStr">
        <is>
          <t>nur Abholung</t>
        </is>
      </c>
      <c r="X368" s="16" t="inlineStr">
        <is>
          <t>F-460</t>
        </is>
      </c>
      <c r="Y368" s="19" t="inlineStr">
        <is>
          <t>ja</t>
        </is>
      </c>
      <c r="Z368" s="19" t="inlineStr">
        <is>
          <t>verfügbar</t>
        </is>
      </c>
      <c r="AA368" s="19" t="inlineStr">
        <is>
          <t>Wesco</t>
        </is>
      </c>
      <c r="AB368" s="19" t="inlineStr">
        <is>
          <t>Schlafen und Wickeln</t>
        </is>
      </c>
      <c r="AC368" s="19" t="n"/>
      <c r="AD368" s="19" t="n"/>
      <c r="AE368" s="21" t="n"/>
      <c r="AF368" s="22">
        <f>IF(N368="","",N368*AE368)</f>
        <v/>
      </c>
      <c r="AG368" s="19" t="n"/>
      <c r="AH368" s="19" t="n"/>
      <c r="AI368" s="19" t="n"/>
      <c r="AJ368" s="19" t="n"/>
      <c r="AK368" s="19" t="n"/>
      <c r="AL368" s="19" t="n"/>
      <c r="AM368" s="18" t="n"/>
      <c r="AN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19" t="inlineStr">
        <is>
          <t>ok</t>
        </is>
      </c>
      <c r="V369" s="22">
        <f>O369*S369</f>
        <v/>
      </c>
      <c r="W369" s="16" t="inlineStr">
        <is>
          <t>nur Abholung</t>
        </is>
      </c>
      <c r="X369" s="16" t="inlineStr">
        <is>
          <t>F-461</t>
        </is>
      </c>
      <c r="Y369" s="19" t="inlineStr">
        <is>
          <t>ja</t>
        </is>
      </c>
      <c r="Z369" s="19" t="inlineStr">
        <is>
          <t>reserviert</t>
        </is>
      </c>
      <c r="AA369" s="19" t="inlineStr">
        <is>
          <t>Baby Jogger</t>
        </is>
      </c>
      <c r="AB369" s="19" t="n"/>
      <c r="AC369" s="19" t="inlineStr">
        <is>
          <t>Webkatalog</t>
        </is>
      </c>
      <c r="AD369" s="19" t="inlineStr">
        <is>
          <t>Simon fronius</t>
        </is>
      </c>
      <c r="AE369" s="21" t="n"/>
      <c r="AF369" s="22">
        <f>IF(N369="","",N369*AE369)</f>
        <v/>
      </c>
      <c r="AG369" s="19" t="n"/>
      <c r="AH369" s="19" t="n"/>
      <c r="AI369" s="19" t="n"/>
      <c r="AJ369" s="19" t="n"/>
      <c r="AK369" s="19" t="n"/>
      <c r="AL369" s="19" t="inlineStr">
        <is>
          <t>01.12.2026 09:00</t>
        </is>
      </c>
      <c r="AM369" s="18" t="n"/>
      <c r="AN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19" t="inlineStr">
        <is>
          <t>ok</t>
        </is>
      </c>
      <c r="V370" s="22">
        <f>O370*S370</f>
        <v/>
      </c>
      <c r="W370" s="16" t="inlineStr">
        <is>
          <t>nur Abholung</t>
        </is>
      </c>
      <c r="X370" s="16" t="inlineStr">
        <is>
          <t>F-463</t>
        </is>
      </c>
      <c r="Y370" s="19" t="inlineStr">
        <is>
          <t>ja</t>
        </is>
      </c>
      <c r="Z370" s="19" t="inlineStr">
        <is>
          <t>reserviert</t>
        </is>
      </c>
      <c r="AA370" s="19" t="n"/>
      <c r="AB370" s="19" t="n"/>
      <c r="AC370" s="19" t="inlineStr">
        <is>
          <t>Webkatalog</t>
        </is>
      </c>
      <c r="AD370" s="19" t="inlineStr">
        <is>
          <t>Hauser Daniela</t>
        </is>
      </c>
      <c r="AE370" s="21" t="n"/>
      <c r="AF370" s="22">
        <f>IF(N370="","",N370*AE370)</f>
        <v/>
      </c>
      <c r="AG370" s="19" t="n"/>
      <c r="AH370" s="19" t="n"/>
      <c r="AI370" s="19" t="inlineStr">
        <is>
          <t>4000146</t>
        </is>
      </c>
      <c r="AJ370" s="19" t="n"/>
      <c r="AK370" s="19" t="n"/>
      <c r="AL370" s="19" t="inlineStr">
        <is>
          <t>23.10.2026 08:30</t>
        </is>
      </c>
      <c r="AM370" s="18" t="n"/>
      <c r="AN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19" t="inlineStr">
        <is>
          <t>ok</t>
        </is>
      </c>
      <c r="V371" s="22">
        <f>O371*S371</f>
        <v/>
      </c>
      <c r="W371" s="16" t="inlineStr">
        <is>
          <t>nur Abholung</t>
        </is>
      </c>
      <c r="X371" s="16" t="inlineStr">
        <is>
          <t>F-465</t>
        </is>
      </c>
      <c r="Y371" s="19" t="inlineStr">
        <is>
          <t>ja</t>
        </is>
      </c>
      <c r="Z371" s="19" t="inlineStr">
        <is>
          <t>verfügbar</t>
        </is>
      </c>
      <c r="AA371" s="19" t="n"/>
      <c r="AB371" s="19" t="n"/>
      <c r="AC371" s="19" t="n"/>
      <c r="AD371" s="19" t="n"/>
      <c r="AE371" s="21" t="n"/>
      <c r="AF371" s="22">
        <f>IF(N371="","",N371*AE371)</f>
        <v/>
      </c>
      <c r="AG371" s="19" t="n"/>
      <c r="AH371" s="19" t="n"/>
      <c r="AI371" s="19" t="n"/>
      <c r="AJ371" s="19" t="n"/>
      <c r="AK371" s="19" t="n"/>
      <c r="AL371" s="19" t="n"/>
      <c r="AM371" s="18" t="n"/>
      <c r="AN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19" t="inlineStr">
        <is>
          <t>ok</t>
        </is>
      </c>
      <c r="V372" s="22">
        <f>O372*S372</f>
        <v/>
      </c>
      <c r="W372" s="16" t="inlineStr">
        <is>
          <t>nur Abholung</t>
        </is>
      </c>
      <c r="X372" s="16" t="inlineStr">
        <is>
          <t>F-466</t>
        </is>
      </c>
      <c r="Y372" s="19" t="inlineStr">
        <is>
          <t>ja</t>
        </is>
      </c>
      <c r="Z372" s="19" t="inlineStr">
        <is>
          <t>reserviert</t>
        </is>
      </c>
      <c r="AA372" s="19" t="n"/>
      <c r="AB372" s="19" t="n"/>
      <c r="AC372" s="19" t="inlineStr">
        <is>
          <t>Webkatalog</t>
        </is>
      </c>
      <c r="AD372" s="19" t="inlineStr">
        <is>
          <t>Nadine Zythke, Saskia Merz</t>
        </is>
      </c>
      <c r="AE372" s="21" t="n"/>
      <c r="AF372" s="22">
        <f>IF(N372="","",N372*AE372)</f>
        <v/>
      </c>
      <c r="AG372" s="19" t="n"/>
      <c r="AH372" s="19" t="n"/>
      <c r="AI372" s="19" t="inlineStr">
        <is>
          <t>4000145, 4000138</t>
        </is>
      </c>
      <c r="AJ372" s="19" t="n"/>
      <c r="AK372" s="19" t="n"/>
      <c r="AL372" s="19" t="inlineStr">
        <is>
          <t>17.11.2026 09:00, 23.10.2026 13:00</t>
        </is>
      </c>
      <c r="AM372" s="18" t="n"/>
      <c r="AN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19" t="inlineStr">
        <is>
          <t>ok</t>
        </is>
      </c>
      <c r="V373" s="22">
        <f>O373*S373</f>
        <v/>
      </c>
      <c r="W373" s="16" t="inlineStr">
        <is>
          <t>nur Abholung</t>
        </is>
      </c>
      <c r="X373" s="16" t="inlineStr">
        <is>
          <t>F-467</t>
        </is>
      </c>
      <c r="Y373" s="19" t="inlineStr">
        <is>
          <t>ja</t>
        </is>
      </c>
      <c r="Z373" s="19" t="inlineStr">
        <is>
          <t>verfügbar</t>
        </is>
      </c>
      <c r="AA373" s="19" t="n"/>
      <c r="AB373" s="19" t="n"/>
      <c r="AC373" s="19" t="n"/>
      <c r="AD373" s="19" t="n"/>
      <c r="AE373" s="21" t="n"/>
      <c r="AF373" s="22">
        <f>IF(N373="","",N373*AE373)</f>
        <v/>
      </c>
      <c r="AG373" s="19" t="n"/>
      <c r="AH373" s="19" t="n"/>
      <c r="AI373" s="19" t="n"/>
      <c r="AJ373" s="19" t="n"/>
      <c r="AK373" s="19" t="n"/>
      <c r="AL373" s="19" t="n"/>
      <c r="AM373" s="18" t="n"/>
      <c r="AN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19" t="inlineStr">
        <is>
          <t>ok</t>
        </is>
      </c>
      <c r="V374" s="22">
        <f>O374*S374</f>
        <v/>
      </c>
      <c r="W374" s="16" t="inlineStr">
        <is>
          <t>nur Abholung</t>
        </is>
      </c>
      <c r="X374" s="16" t="inlineStr">
        <is>
          <t>F-470</t>
        </is>
      </c>
      <c r="Y374" s="19" t="inlineStr">
        <is>
          <t>ja</t>
        </is>
      </c>
      <c r="Z374" s="19" t="inlineStr">
        <is>
          <t>verfügbar</t>
        </is>
      </c>
      <c r="AA374" s="19" t="inlineStr">
        <is>
          <t>Vitra</t>
        </is>
      </c>
      <c r="AB374" s="19" t="inlineStr">
        <is>
          <t>Designklassiker</t>
        </is>
      </c>
      <c r="AC374" s="19" t="n"/>
      <c r="AD374" s="19" t="n"/>
      <c r="AE374" s="21" t="n"/>
      <c r="AF374" s="22">
        <f>IF(N374="","",N374*AE374)</f>
        <v/>
      </c>
      <c r="AG374" s="19" t="n"/>
      <c r="AH374" s="19" t="n"/>
      <c r="AI374" s="19" t="n"/>
      <c r="AJ374" s="19" t="n"/>
      <c r="AK374" s="19" t="n"/>
      <c r="AL374" s="19" t="n"/>
      <c r="AM374" s="18" t="n"/>
      <c r="AN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19" t="inlineStr">
        <is>
          <t>ok</t>
        </is>
      </c>
      <c r="V375" s="22">
        <f>O375*S375</f>
        <v/>
      </c>
      <c r="W375" s="16" t="inlineStr">
        <is>
          <t>nur Abholung</t>
        </is>
      </c>
      <c r="X375" s="16" t="inlineStr">
        <is>
          <t>F-471</t>
        </is>
      </c>
      <c r="Y375" s="19" t="inlineStr">
        <is>
          <t>ja</t>
        </is>
      </c>
      <c r="Z375" s="19" t="inlineStr">
        <is>
          <t>verfügbar</t>
        </is>
      </c>
      <c r="AA375" s="19" t="inlineStr">
        <is>
          <t>Vitra</t>
        </is>
      </c>
      <c r="AB375" s="19" t="inlineStr">
        <is>
          <t>Designklassiker</t>
        </is>
      </c>
      <c r="AC375" s="19" t="n"/>
      <c r="AD375" s="19" t="n"/>
      <c r="AE375" s="21" t="n"/>
      <c r="AF375" s="22">
        <f>IF(N375="","",N375*AE375)</f>
        <v/>
      </c>
      <c r="AG375" s="19" t="n"/>
      <c r="AH375" s="19" t="n"/>
      <c r="AI375" s="19" t="n"/>
      <c r="AJ375" s="19" t="n"/>
      <c r="AK375" s="19" t="n"/>
      <c r="AL375" s="19" t="n"/>
      <c r="AM375" s="18" t="n"/>
      <c r="AN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v>1</v>
      </c>
      <c r="O376" s="20">
        <f>F376-IF(N376="",0,N376)</f>
        <v/>
      </c>
      <c r="P376" s="19" t="inlineStr">
        <is>
          <t>ja</t>
        </is>
      </c>
      <c r="Q376" s="19" t="n"/>
      <c r="R376" s="21" t="n"/>
      <c r="S376" s="21" t="n">
        <v>90</v>
      </c>
      <c r="T376" s="19" t="inlineStr">
        <is>
          <t>Fix</t>
        </is>
      </c>
      <c r="U376" s="19" t="inlineStr">
        <is>
          <t>ok</t>
        </is>
      </c>
      <c r="V376" s="22">
        <f>O376*S376</f>
        <v/>
      </c>
      <c r="W376" s="16" t="inlineStr">
        <is>
          <t>nur Abholung</t>
        </is>
      </c>
      <c r="X376" s="16" t="inlineStr">
        <is>
          <t>F-472</t>
        </is>
      </c>
      <c r="Y376" s="19" t="inlineStr">
        <is>
          <t>ja</t>
        </is>
      </c>
      <c r="Z376" s="19" t="inlineStr">
        <is>
          <t>teilverkauft</t>
        </is>
      </c>
      <c r="AA376" s="19" t="inlineStr">
        <is>
          <t>Stokke</t>
        </is>
      </c>
      <c r="AB376" s="19" t="inlineStr">
        <is>
          <t>Designklassiker</t>
        </is>
      </c>
      <c r="AC376" s="19" t="inlineStr">
        <is>
          <t>Webkatalog</t>
        </is>
      </c>
      <c r="AD376" s="19" t="n"/>
      <c r="AE376" s="21" t="n">
        <v>90</v>
      </c>
      <c r="AF376" s="22">
        <f>IF(N376="","",N376*AE376)</f>
        <v/>
      </c>
      <c r="AG376" s="19" t="inlineStr">
        <is>
          <t>15.10.2026</t>
        </is>
      </c>
      <c r="AH376" s="19" t="inlineStr">
        <is>
          <t>Miriam Potthoff</t>
        </is>
      </c>
      <c r="AI376" s="19" t="inlineStr">
        <is>
          <t>4000125</t>
        </is>
      </c>
      <c r="AJ376" s="19" t="inlineStr">
        <is>
          <t>bezahlt</t>
        </is>
      </c>
      <c r="AK376" s="19" t="n"/>
      <c r="AL376" s="19" t="inlineStr">
        <is>
          <t>20.10.2026 08:00</t>
        </is>
      </c>
      <c r="AM376" s="18" t="n"/>
      <c r="AN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19" t="inlineStr">
        <is>
          <t>ok</t>
        </is>
      </c>
      <c r="V377" s="22">
        <f>O377*S377</f>
        <v/>
      </c>
      <c r="W377" s="16" t="inlineStr">
        <is>
          <t>nur Abholung</t>
        </is>
      </c>
      <c r="X377" s="16" t="inlineStr">
        <is>
          <t>F-473</t>
        </is>
      </c>
      <c r="Y377" s="19" t="inlineStr">
        <is>
          <t>ja</t>
        </is>
      </c>
      <c r="Z377" s="19" t="inlineStr">
        <is>
          <t>verfügbar</t>
        </is>
      </c>
      <c r="AA377" s="19" t="inlineStr">
        <is>
          <t>Stokke</t>
        </is>
      </c>
      <c r="AB377" s="19" t="inlineStr">
        <is>
          <t>Designklassiker</t>
        </is>
      </c>
      <c r="AC377" s="19" t="n"/>
      <c r="AD377" s="19" t="n"/>
      <c r="AE377" s="21" t="n"/>
      <c r="AF377" s="22">
        <f>IF(N377="","",N377*AE377)</f>
        <v/>
      </c>
      <c r="AG377" s="19" t="n"/>
      <c r="AH377" s="19" t="n"/>
      <c r="AI377" s="19" t="n"/>
      <c r="AJ377" s="19" t="n"/>
      <c r="AK377" s="19" t="n"/>
      <c r="AL377" s="19" t="n"/>
      <c r="AM377" s="18" t="n"/>
      <c r="AN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19" t="inlineStr">
        <is>
          <t>ok</t>
        </is>
      </c>
      <c r="V378" s="22">
        <f>O378*S378</f>
        <v/>
      </c>
      <c r="W378" s="16" t="inlineStr">
        <is>
          <t>nur Abholung</t>
        </is>
      </c>
      <c r="X378" s="16" t="inlineStr">
        <is>
          <t>F-474</t>
        </is>
      </c>
      <c r="Y378" s="19" t="inlineStr">
        <is>
          <t>ja</t>
        </is>
      </c>
      <c r="Z378" s="19" t="inlineStr">
        <is>
          <t>verfügbar</t>
        </is>
      </c>
      <c r="AA378" s="19" t="inlineStr">
        <is>
          <t>Stokke</t>
        </is>
      </c>
      <c r="AB378" s="19" t="inlineStr">
        <is>
          <t>Designklassiker</t>
        </is>
      </c>
      <c r="AC378" s="19" t="n"/>
      <c r="AD378" s="19" t="n"/>
      <c r="AE378" s="21" t="n"/>
      <c r="AF378" s="22">
        <f>IF(N378="","",N378*AE378)</f>
        <v/>
      </c>
      <c r="AG378" s="19" t="n"/>
      <c r="AH378" s="19" t="n"/>
      <c r="AI378" s="19" t="n"/>
      <c r="AJ378" s="19" t="n"/>
      <c r="AK378" s="19" t="n"/>
      <c r="AL378" s="19" t="n"/>
      <c r="AM378" s="18" t="n"/>
      <c r="AN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19" t="inlineStr">
        <is>
          <t>ok</t>
        </is>
      </c>
      <c r="V379" s="22">
        <f>O379*S379</f>
        <v/>
      </c>
      <c r="W379" s="16" t="inlineStr">
        <is>
          <t>nur Abholung</t>
        </is>
      </c>
      <c r="X379" s="16" t="inlineStr">
        <is>
          <t>F-475</t>
        </is>
      </c>
      <c r="Y379" s="19" t="inlineStr">
        <is>
          <t>ja</t>
        </is>
      </c>
      <c r="Z379" s="19" t="inlineStr">
        <is>
          <t>verfügbar</t>
        </is>
      </c>
      <c r="AA379" s="19" t="inlineStr">
        <is>
          <t>IKEA</t>
        </is>
      </c>
      <c r="AB379" s="19" t="n"/>
      <c r="AC379" s="19" t="n"/>
      <c r="AD379" s="19" t="n"/>
      <c r="AE379" s="21" t="n"/>
      <c r="AF379" s="22">
        <f>IF(N379="","",N379*AE379)</f>
        <v/>
      </c>
      <c r="AG379" s="19" t="n"/>
      <c r="AH379" s="19" t="n"/>
      <c r="AI379" s="19" t="n"/>
      <c r="AJ379" s="19" t="n"/>
      <c r="AK379" s="19" t="n"/>
      <c r="AL379" s="19" t="n"/>
      <c r="AM379" s="18" t="n"/>
      <c r="AN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19" t="inlineStr">
        <is>
          <t>ok</t>
        </is>
      </c>
      <c r="V380" s="22">
        <f>O380*S380</f>
        <v/>
      </c>
      <c r="W380" s="16" t="inlineStr">
        <is>
          <t>nur Abholung</t>
        </is>
      </c>
      <c r="X380" s="16" t="inlineStr">
        <is>
          <t>F-481</t>
        </is>
      </c>
      <c r="Y380" s="19" t="inlineStr">
        <is>
          <t>ja</t>
        </is>
      </c>
      <c r="Z380" s="19" t="inlineStr">
        <is>
          <t>verfügbar</t>
        </is>
      </c>
      <c r="AA380" s="19" t="n"/>
      <c r="AB380" s="19" t="n"/>
      <c r="AC380" s="19" t="n"/>
      <c r="AD380" s="19" t="n"/>
      <c r="AE380" s="21" t="n"/>
      <c r="AF380" s="22">
        <f>IF(N380="","",N380*AE380)</f>
        <v/>
      </c>
      <c r="AG380" s="19" t="n"/>
      <c r="AH380" s="19" t="n"/>
      <c r="AI380" s="19" t="n"/>
      <c r="AJ380" s="19" t="n"/>
      <c r="AK380" s="19" t="n"/>
      <c r="AL380" s="19" t="n"/>
      <c r="AM380" s="18" t="n"/>
      <c r="AN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19" t="inlineStr">
        <is>
          <t>ok</t>
        </is>
      </c>
      <c r="V381" s="22">
        <f>O381*S381</f>
        <v/>
      </c>
      <c r="W381" s="16" t="inlineStr">
        <is>
          <t>nur Abholung</t>
        </is>
      </c>
      <c r="X381" s="16" t="inlineStr">
        <is>
          <t>F-482</t>
        </is>
      </c>
      <c r="Y381" s="19" t="inlineStr">
        <is>
          <t>ja</t>
        </is>
      </c>
      <c r="Z381" s="19" t="inlineStr">
        <is>
          <t>reserviert</t>
        </is>
      </c>
      <c r="AA381" s="19" t="n"/>
      <c r="AB381" s="19" t="n"/>
      <c r="AC381" s="19" t="inlineStr">
        <is>
          <t>Webkatalog</t>
        </is>
      </c>
      <c r="AD381" s="19" t="inlineStr">
        <is>
          <t>Nadine Zythke</t>
        </is>
      </c>
      <c r="AE381" s="21" t="n"/>
      <c r="AF381" s="22">
        <f>IF(N381="","",N381*AE381)</f>
        <v/>
      </c>
      <c r="AG381" s="19" t="n"/>
      <c r="AH381" s="19" t="n"/>
      <c r="AI381" s="19" t="n"/>
      <c r="AJ381" s="19" t="n"/>
      <c r="AK381" s="19" t="n"/>
      <c r="AL381" s="19" t="inlineStr">
        <is>
          <t>17.11.2026 09:00</t>
        </is>
      </c>
      <c r="AM381" s="18" t="n"/>
      <c r="AN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19" t="inlineStr">
        <is>
          <t>ok</t>
        </is>
      </c>
      <c r="V382" s="22">
        <f>O382*S382</f>
        <v/>
      </c>
      <c r="W382" s="16" t="inlineStr">
        <is>
          <t>nur Abholung</t>
        </is>
      </c>
      <c r="X382" s="16" t="inlineStr">
        <is>
          <t>F-483</t>
        </is>
      </c>
      <c r="Y382" s="19" t="inlineStr">
        <is>
          <t>ja</t>
        </is>
      </c>
      <c r="Z382" s="19" t="inlineStr">
        <is>
          <t>verfügbar</t>
        </is>
      </c>
      <c r="AA382" s="19" t="n"/>
      <c r="AB382" s="19" t="n"/>
      <c r="AC382" s="19" t="n"/>
      <c r="AD382" s="19" t="n"/>
      <c r="AE382" s="21" t="n"/>
      <c r="AF382" s="22">
        <f>IF(N382="","",N382*AE382)</f>
        <v/>
      </c>
      <c r="AG382" s="19" t="n"/>
      <c r="AH382" s="19" t="n"/>
      <c r="AI382" s="19" t="n"/>
      <c r="AJ382" s="19" t="n"/>
      <c r="AK382" s="19" t="n"/>
      <c r="AL382" s="19" t="n"/>
      <c r="AM382" s="18" t="n"/>
      <c r="AN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19" t="inlineStr">
        <is>
          <t>ok</t>
        </is>
      </c>
      <c r="V383" s="22">
        <f>O383*S383</f>
        <v/>
      </c>
      <c r="W383" s="16" t="inlineStr">
        <is>
          <t>nur Abholung</t>
        </is>
      </c>
      <c r="X383" s="16" t="inlineStr">
        <is>
          <t>F-484</t>
        </is>
      </c>
      <c r="Y383" s="19" t="inlineStr">
        <is>
          <t>ja</t>
        </is>
      </c>
      <c r="Z383" s="19" t="inlineStr">
        <is>
          <t>verfügbar</t>
        </is>
      </c>
      <c r="AA383" s="19" t="n"/>
      <c r="AB383" s="19" t="n"/>
      <c r="AC383" s="19" t="n"/>
      <c r="AD383" s="19" t="n"/>
      <c r="AE383" s="21" t="n"/>
      <c r="AF383" s="22">
        <f>IF(N383="","",N383*AE383)</f>
        <v/>
      </c>
      <c r="AG383" s="19" t="n"/>
      <c r="AH383" s="19" t="n"/>
      <c r="AI383" s="19" t="n"/>
      <c r="AJ383" s="19" t="n"/>
      <c r="AK383" s="19" t="n"/>
      <c r="AL383" s="19" t="n"/>
      <c r="AM383" s="18" t="n"/>
      <c r="AN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19" t="inlineStr">
        <is>
          <t>ok</t>
        </is>
      </c>
      <c r="V384" s="22">
        <f>O384*S384</f>
        <v/>
      </c>
      <c r="W384" s="16" t="inlineStr">
        <is>
          <t>nur Abholung</t>
        </is>
      </c>
      <c r="X384" s="16" t="inlineStr">
        <is>
          <t>F-485</t>
        </is>
      </c>
      <c r="Y384" s="19" t="inlineStr">
        <is>
          <t>ja</t>
        </is>
      </c>
      <c r="Z384" s="19" t="inlineStr">
        <is>
          <t>verfügbar</t>
        </is>
      </c>
      <c r="AA384" s="19" t="n"/>
      <c r="AB384" s="19" t="n"/>
      <c r="AC384" s="19" t="n"/>
      <c r="AD384" s="19" t="n"/>
      <c r="AE384" s="21" t="n"/>
      <c r="AF384" s="22">
        <f>IF(N384="","",N384*AE384)</f>
        <v/>
      </c>
      <c r="AG384" s="19" t="n"/>
      <c r="AH384" s="19" t="n"/>
      <c r="AI384" s="19" t="n"/>
      <c r="AJ384" s="19" t="n"/>
      <c r="AK384" s="19" t="n"/>
      <c r="AL384" s="19" t="n"/>
      <c r="AM384" s="18" t="n"/>
      <c r="AN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19" t="inlineStr">
        <is>
          <t>ok</t>
        </is>
      </c>
      <c r="V385" s="22">
        <f>O385*S385</f>
        <v/>
      </c>
      <c r="W385" s="16" t="inlineStr">
        <is>
          <t>nur Abholung</t>
        </is>
      </c>
      <c r="X385" s="16" t="inlineStr">
        <is>
          <t>F-479</t>
        </is>
      </c>
      <c r="Y385" s="19" t="inlineStr">
        <is>
          <t>ja</t>
        </is>
      </c>
      <c r="Z385" s="19" t="inlineStr">
        <is>
          <t>verfügbar</t>
        </is>
      </c>
      <c r="AA385" s="19" t="inlineStr">
        <is>
          <t>Vitra</t>
        </is>
      </c>
      <c r="AB385" s="19" t="inlineStr">
        <is>
          <t>Designklassiker</t>
        </is>
      </c>
      <c r="AC385" s="19" t="n"/>
      <c r="AD385" s="19" t="n"/>
      <c r="AE385" s="21" t="n"/>
      <c r="AF385" s="22">
        <f>IF(N385="","",N385*AE385)</f>
        <v/>
      </c>
      <c r="AG385" s="19" t="n"/>
      <c r="AH385" s="19" t="n"/>
      <c r="AI385" s="19" t="n"/>
      <c r="AJ385" s="19" t="n"/>
      <c r="AK385" s="19" t="n"/>
      <c r="AL385" s="19" t="n"/>
      <c r="AM385" s="18" t="n"/>
      <c r="AN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19" t="inlineStr">
        <is>
          <t>ok</t>
        </is>
      </c>
      <c r="V386" s="22">
        <f>O386*S386</f>
        <v/>
      </c>
      <c r="W386" s="16" t="inlineStr">
        <is>
          <t>nur Abholung</t>
        </is>
      </c>
      <c r="X386" s="16" t="inlineStr">
        <is>
          <t>F-487</t>
        </is>
      </c>
      <c r="Y386" s="19" t="inlineStr">
        <is>
          <t>ja</t>
        </is>
      </c>
      <c r="Z386" s="19" t="inlineStr">
        <is>
          <t>verfügbar</t>
        </is>
      </c>
      <c r="AA386" s="19" t="inlineStr">
        <is>
          <t>Vitra</t>
        </is>
      </c>
      <c r="AB386" s="19" t="inlineStr">
        <is>
          <t>Designklassiker</t>
        </is>
      </c>
      <c r="AC386" s="19" t="n"/>
      <c r="AD386" s="19" t="n"/>
      <c r="AE386" s="21" t="n"/>
      <c r="AF386" s="22">
        <f>IF(N386="","",N386*AE386)</f>
        <v/>
      </c>
      <c r="AG386" s="19" t="n"/>
      <c r="AH386" s="19" t="n"/>
      <c r="AI386" s="19" t="n"/>
      <c r="AJ386" s="19" t="n"/>
      <c r="AK386" s="19" t="n"/>
      <c r="AL386" s="19" t="n"/>
      <c r="AM386" s="18" t="n"/>
      <c r="AN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19" t="inlineStr">
        <is>
          <t>ok</t>
        </is>
      </c>
      <c r="V387" s="22">
        <f>O387*S387</f>
        <v/>
      </c>
      <c r="W387" s="16" t="inlineStr">
        <is>
          <t>nur Abholung</t>
        </is>
      </c>
      <c r="X387" s="16" t="inlineStr">
        <is>
          <t>F-489</t>
        </is>
      </c>
      <c r="Y387" s="19" t="inlineStr">
        <is>
          <t>ja</t>
        </is>
      </c>
      <c r="Z387" s="19" t="inlineStr">
        <is>
          <t>reserviert</t>
        </is>
      </c>
      <c r="AA387" s="19" t="n"/>
      <c r="AB387" s="19" t="n"/>
      <c r="AC387" s="19" t="inlineStr">
        <is>
          <t>Webkatalog</t>
        </is>
      </c>
      <c r="AD387" s="19" t="inlineStr">
        <is>
          <t>Simon fronius</t>
        </is>
      </c>
      <c r="AE387" s="21" t="n"/>
      <c r="AF387" s="22">
        <f>IF(N387="","",N387*AE387)</f>
        <v/>
      </c>
      <c r="AG387" s="19" t="n"/>
      <c r="AH387" s="19" t="n"/>
      <c r="AI387" s="19" t="n"/>
      <c r="AJ387" s="19" t="n"/>
      <c r="AK387" s="19" t="n"/>
      <c r="AL387" s="19" t="inlineStr">
        <is>
          <t>01.12.2026 09:00</t>
        </is>
      </c>
      <c r="AM387" s="18" t="n"/>
      <c r="AN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19" t="inlineStr">
        <is>
          <t>ok</t>
        </is>
      </c>
      <c r="V388" s="22">
        <f>O388*S388</f>
        <v/>
      </c>
      <c r="W388" s="16" t="inlineStr">
        <is>
          <t>nur Abholung</t>
        </is>
      </c>
      <c r="X388" s="16" t="inlineStr">
        <is>
          <t>F-490</t>
        </is>
      </c>
      <c r="Y388" s="19" t="inlineStr">
        <is>
          <t>ja</t>
        </is>
      </c>
      <c r="Z388" s="19" t="inlineStr">
        <is>
          <t>verfügbar</t>
        </is>
      </c>
      <c r="AA388" s="19" t="inlineStr">
        <is>
          <t>IKEA</t>
        </is>
      </c>
      <c r="AB388" s="19" t="n"/>
      <c r="AC388" s="19" t="n"/>
      <c r="AD388" s="19" t="n"/>
      <c r="AE388" s="21" t="n"/>
      <c r="AF388" s="22">
        <f>IF(N388="","",N388*AE388)</f>
        <v/>
      </c>
      <c r="AG388" s="19" t="n"/>
      <c r="AH388" s="19" t="n"/>
      <c r="AI388" s="19" t="n"/>
      <c r="AJ388" s="19" t="n"/>
      <c r="AK388" s="19" t="n"/>
      <c r="AL388" s="19" t="n"/>
      <c r="AM388" s="18" t="n"/>
      <c r="AN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19" t="inlineStr">
        <is>
          <t>ok</t>
        </is>
      </c>
      <c r="V389" s="22">
        <f>O389*S389</f>
        <v/>
      </c>
      <c r="W389" s="16" t="inlineStr">
        <is>
          <t>nur Abholung</t>
        </is>
      </c>
      <c r="X389" s="16" t="inlineStr">
        <is>
          <t>F-491</t>
        </is>
      </c>
      <c r="Y389" s="19" t="inlineStr">
        <is>
          <t>ja</t>
        </is>
      </c>
      <c r="Z389" s="19" t="inlineStr">
        <is>
          <t>verfügbar</t>
        </is>
      </c>
      <c r="AA389" s="19" t="n"/>
      <c r="AB389" s="19" t="n"/>
      <c r="AC389" s="19" t="n"/>
      <c r="AD389" s="19" t="n"/>
      <c r="AE389" s="21" t="n"/>
      <c r="AF389" s="22">
        <f>IF(N389="","",N389*AE389)</f>
        <v/>
      </c>
      <c r="AG389" s="19" t="n"/>
      <c r="AH389" s="19" t="n"/>
      <c r="AI389" s="19" t="n"/>
      <c r="AJ389" s="19" t="n"/>
      <c r="AK389" s="19" t="n"/>
      <c r="AL389" s="19" t="n"/>
      <c r="AM389" s="18" t="n"/>
      <c r="AN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19" t="inlineStr">
        <is>
          <t>ok</t>
        </is>
      </c>
      <c r="V390" s="22">
        <f>O390*S390</f>
        <v/>
      </c>
      <c r="W390" s="16" t="inlineStr">
        <is>
          <t>nur Abholung</t>
        </is>
      </c>
      <c r="X390" s="16" t="inlineStr">
        <is>
          <t>F-492</t>
        </is>
      </c>
      <c r="Y390" s="19" t="inlineStr">
        <is>
          <t>ja</t>
        </is>
      </c>
      <c r="Z390" s="19" t="inlineStr">
        <is>
          <t>verfügbar</t>
        </is>
      </c>
      <c r="AA390" s="19" t="n"/>
      <c r="AB390" s="19" t="n"/>
      <c r="AC390" s="19" t="n"/>
      <c r="AD390" s="19" t="n"/>
      <c r="AE390" s="21" t="n"/>
      <c r="AF390" s="22">
        <f>IF(N390="","",N390*AE390)</f>
        <v/>
      </c>
      <c r="AG390" s="19" t="n"/>
      <c r="AH390" s="19" t="n"/>
      <c r="AI390" s="19" t="n"/>
      <c r="AJ390" s="19" t="n"/>
      <c r="AK390" s="19" t="n"/>
      <c r="AL390" s="19" t="n"/>
      <c r="AM390" s="18" t="n"/>
      <c r="AN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10</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19" t="inlineStr">
        <is>
          <t>ok</t>
        </is>
      </c>
      <c r="V391" s="22">
        <f>O391*S391</f>
        <v/>
      </c>
      <c r="W391" s="16" t="inlineStr">
        <is>
          <t>nur Abholung</t>
        </is>
      </c>
      <c r="X391" s="16" t="inlineStr">
        <is>
          <t>F-495</t>
        </is>
      </c>
      <c r="Y391" s="19" t="inlineStr">
        <is>
          <t>ja</t>
        </is>
      </c>
      <c r="Z391" s="19" t="inlineStr">
        <is>
          <t>verfügbar</t>
        </is>
      </c>
      <c r="AA391" s="19" t="n"/>
      <c r="AB391" s="19" t="n"/>
      <c r="AC391" s="19" t="n"/>
      <c r="AD391" s="19" t="n"/>
      <c r="AE391" s="21" t="n"/>
      <c r="AF391" s="22">
        <f>IF(N391="","",N391*AE391)</f>
        <v/>
      </c>
      <c r="AG391" s="19" t="n"/>
      <c r="AH391" s="19" t="n"/>
      <c r="AI391" s="19" t="n"/>
      <c r="AJ391" s="19" t="n"/>
      <c r="AK391" s="19" t="n"/>
      <c r="AL391" s="19" t="n"/>
      <c r="AM391" s="18" t="n"/>
      <c r="AN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19" t="inlineStr">
        <is>
          <t>ok</t>
        </is>
      </c>
      <c r="V392" s="22">
        <f>O392*S392</f>
        <v/>
      </c>
      <c r="W392" s="16" t="inlineStr">
        <is>
          <t>nur Abholung</t>
        </is>
      </c>
      <c r="X392" s="16" t="inlineStr">
        <is>
          <t>F-497</t>
        </is>
      </c>
      <c r="Y392" s="19" t="inlineStr">
        <is>
          <t>ja</t>
        </is>
      </c>
      <c r="Z392" s="19" t="inlineStr">
        <is>
          <t>verfügbar</t>
        </is>
      </c>
      <c r="AA392" s="19" t="n"/>
      <c r="AB392" s="19" t="n"/>
      <c r="AC392" s="19" t="n"/>
      <c r="AD392" s="19" t="n"/>
      <c r="AE392" s="21" t="n"/>
      <c r="AF392" s="22">
        <f>IF(N392="","",N392*AE392)</f>
        <v/>
      </c>
      <c r="AG392" s="19" t="n"/>
      <c r="AH392" s="19" t="n"/>
      <c r="AI392" s="19" t="n"/>
      <c r="AJ392" s="19" t="n"/>
      <c r="AK392" s="19" t="n"/>
      <c r="AL392" s="19" t="n"/>
      <c r="AM392" s="18" t="n"/>
      <c r="AN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19" t="n"/>
      <c r="V393" s="22">
        <f>O393*S393</f>
        <v/>
      </c>
      <c r="W393" s="16" t="inlineStr">
        <is>
          <t>nur Abholung</t>
        </is>
      </c>
      <c r="X393" s="16" t="inlineStr">
        <is>
          <t>F-499</t>
        </is>
      </c>
      <c r="Y393" s="19" t="inlineStr">
        <is>
          <t>ja</t>
        </is>
      </c>
      <c r="Z393" s="19" t="inlineStr">
        <is>
          <t>verfügbar</t>
        </is>
      </c>
      <c r="AA393" s="19" t="n"/>
      <c r="AB393" s="19" t="n"/>
      <c r="AC393" s="19" t="n"/>
      <c r="AD393" s="19" t="n"/>
      <c r="AE393" s="21" t="n"/>
      <c r="AF393" s="22">
        <f>IF(N393="","",N393*AE393)</f>
        <v/>
      </c>
      <c r="AG393" s="19" t="n"/>
      <c r="AH393" s="19" t="n"/>
      <c r="AI393" s="19" t="n"/>
      <c r="AJ393" s="19" t="n"/>
      <c r="AK393" s="19" t="n"/>
      <c r="AL393" s="19" t="n"/>
      <c r="AM393" s="18" t="n"/>
      <c r="AN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19" t="inlineStr">
        <is>
          <t>ok</t>
        </is>
      </c>
      <c r="V394" s="22">
        <f>O394*S394</f>
        <v/>
      </c>
      <c r="W394" s="16" t="inlineStr">
        <is>
          <t>nur Abholung</t>
        </is>
      </c>
      <c r="X394" s="16" t="inlineStr">
        <is>
          <t>F-500</t>
        </is>
      </c>
      <c r="Y394" s="19" t="inlineStr">
        <is>
          <t>ja</t>
        </is>
      </c>
      <c r="Z394" s="19" t="inlineStr">
        <is>
          <t>verfügbar</t>
        </is>
      </c>
      <c r="AA394" s="19" t="n"/>
      <c r="AB394" s="19" t="n"/>
      <c r="AC394" s="19" t="n"/>
      <c r="AD394" s="19" t="n"/>
      <c r="AE394" s="21" t="n"/>
      <c r="AF394" s="22">
        <f>IF(N394="","",N394*AE394)</f>
        <v/>
      </c>
      <c r="AG394" s="19" t="n"/>
      <c r="AH394" s="19" t="n"/>
      <c r="AI394" s="19" t="n"/>
      <c r="AJ394" s="19" t="n"/>
      <c r="AK394" s="19" t="n"/>
      <c r="AL394" s="19" t="n"/>
      <c r="AM394" s="18" t="n"/>
      <c r="AN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19" t="inlineStr">
        <is>
          <t>ok</t>
        </is>
      </c>
      <c r="V395" s="22">
        <f>O395*S395</f>
        <v/>
      </c>
      <c r="W395" s="16" t="inlineStr">
        <is>
          <t>nur Abholung</t>
        </is>
      </c>
      <c r="X395" s="16" t="inlineStr">
        <is>
          <t>F-504</t>
        </is>
      </c>
      <c r="Y395" s="19" t="inlineStr">
        <is>
          <t>ja</t>
        </is>
      </c>
      <c r="Z395" s="19" t="inlineStr">
        <is>
          <t>verfügbar</t>
        </is>
      </c>
      <c r="AA395" s="19" t="inlineStr">
        <is>
          <t>KidKraft</t>
        </is>
      </c>
      <c r="AB395" s="19" t="inlineStr">
        <is>
          <t>Außenbereich</t>
        </is>
      </c>
      <c r="AC395" s="19" t="n"/>
      <c r="AD395" s="19" t="n"/>
      <c r="AE395" s="21" t="n"/>
      <c r="AF395" s="22">
        <f>IF(N395="","",N395*AE395)</f>
        <v/>
      </c>
      <c r="AG395" s="19" t="n"/>
      <c r="AH395" s="19" t="n"/>
      <c r="AI395" s="19" t="n"/>
      <c r="AJ395" s="19" t="n"/>
      <c r="AK395" s="19" t="n"/>
      <c r="AL395" s="19" t="n"/>
      <c r="AM395" s="18" t="n"/>
      <c r="AN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19" t="inlineStr">
        <is>
          <t>ok</t>
        </is>
      </c>
      <c r="V396" s="22">
        <f>O396*S396</f>
        <v/>
      </c>
      <c r="W396" s="16" t="inlineStr">
        <is>
          <t>nur Abholung</t>
        </is>
      </c>
      <c r="X396" s="16" t="inlineStr">
        <is>
          <t>F-506</t>
        </is>
      </c>
      <c r="Y396" s="19" t="inlineStr">
        <is>
          <t>ja</t>
        </is>
      </c>
      <c r="Z396" s="19" t="inlineStr">
        <is>
          <t>verfügbar</t>
        </is>
      </c>
      <c r="AA396" s="19" t="inlineStr">
        <is>
          <t>IKEA</t>
        </is>
      </c>
      <c r="AB396" s="19" t="inlineStr">
        <is>
          <t>Außenbereich</t>
        </is>
      </c>
      <c r="AC396" s="19" t="n"/>
      <c r="AD396" s="19" t="n"/>
      <c r="AE396" s="21" t="n"/>
      <c r="AF396" s="22">
        <f>IF(N396="","",N396*AE396)</f>
        <v/>
      </c>
      <c r="AG396" s="19" t="n"/>
      <c r="AH396" s="19" t="n"/>
      <c r="AI396" s="19" t="n"/>
      <c r="AJ396" s="19" t="n"/>
      <c r="AK396" s="19" t="n"/>
      <c r="AL396" s="19" t="n"/>
      <c r="AM396" s="18" t="n"/>
      <c r="AN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v>3</v>
      </c>
      <c r="O397" s="20">
        <f>F397-IF(N397="",0,N397)</f>
        <v/>
      </c>
      <c r="P397" s="19" t="inlineStr">
        <is>
          <t>ja</t>
        </is>
      </c>
      <c r="Q397" s="19" t="n"/>
      <c r="R397" s="21" t="n"/>
      <c r="S397" s="21" t="n">
        <v>12</v>
      </c>
      <c r="T397" s="19" t="inlineStr">
        <is>
          <t>Fix</t>
        </is>
      </c>
      <c r="U397" s="19" t="inlineStr">
        <is>
          <t>ok</t>
        </is>
      </c>
      <c r="V397" s="22">
        <f>O397*S397</f>
        <v/>
      </c>
      <c r="W397" s="16" t="inlineStr">
        <is>
          <t>nur Abholung</t>
        </is>
      </c>
      <c r="X397" s="16" t="inlineStr">
        <is>
          <t>F-507</t>
        </is>
      </c>
      <c r="Y397" s="19" t="inlineStr">
        <is>
          <t>ja</t>
        </is>
      </c>
      <c r="Z397" s="19" t="inlineStr">
        <is>
          <t>teilverkauft</t>
        </is>
      </c>
      <c r="AA397" s="19" t="inlineStr">
        <is>
          <t>IKEA</t>
        </is>
      </c>
      <c r="AB397" s="19" t="inlineStr">
        <is>
          <t>Außenbereich</t>
        </is>
      </c>
      <c r="AC397" s="19" t="inlineStr">
        <is>
          <t>Webkatalog</t>
        </is>
      </c>
      <c r="AD397" s="19" t="n"/>
      <c r="AE397" s="21" t="n">
        <v>12</v>
      </c>
      <c r="AF397" s="22">
        <f>IF(N397="","",N397*AE397)</f>
        <v/>
      </c>
      <c r="AG397" s="19" t="inlineStr">
        <is>
          <t>16.10.2026</t>
        </is>
      </c>
      <c r="AH397" s="19" t="inlineStr">
        <is>
          <t>Seltmann Felix</t>
        </is>
      </c>
      <c r="AI397" s="19" t="inlineStr">
        <is>
          <t>4000130</t>
        </is>
      </c>
      <c r="AJ397" s="19" t="inlineStr">
        <is>
          <t>bezahlt</t>
        </is>
      </c>
      <c r="AK397" s="19" t="n"/>
      <c r="AL397" s="19" t="inlineStr">
        <is>
          <t>20.10.2026 09:00</t>
        </is>
      </c>
      <c r="AM397" s="18" t="inlineStr">
        <is>
          <t>10 Stück guter Zustand; 10 Stück gebraucht. Insgesamt  68 Mammut-Kinderstühle in 5 Farben;</t>
        </is>
      </c>
      <c r="AN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19" t="inlineStr">
        <is>
          <t>ok</t>
        </is>
      </c>
      <c r="V398" s="22">
        <f>O398*S398</f>
        <v/>
      </c>
      <c r="W398" s="16" t="inlineStr">
        <is>
          <t>nur Abholung</t>
        </is>
      </c>
      <c r="X398" s="16" t="inlineStr">
        <is>
          <t>F-508</t>
        </is>
      </c>
      <c r="Y398" s="19" t="inlineStr">
        <is>
          <t>ja</t>
        </is>
      </c>
      <c r="Z398" s="19" t="inlineStr">
        <is>
          <t>verfügbar</t>
        </is>
      </c>
      <c r="AA398" s="19" t="inlineStr">
        <is>
          <t>IKEA</t>
        </is>
      </c>
      <c r="AB398" s="19" t="inlineStr">
        <is>
          <t>Außenbereich</t>
        </is>
      </c>
      <c r="AC398" s="19" t="n"/>
      <c r="AD398" s="19" t="n"/>
      <c r="AE398" s="21" t="n"/>
      <c r="AF398" s="22">
        <f>IF(N398="","",N398*AE398)</f>
        <v/>
      </c>
      <c r="AG398" s="19" t="n"/>
      <c r="AH398" s="19" t="n"/>
      <c r="AI398" s="19" t="n"/>
      <c r="AJ398" s="19" t="n"/>
      <c r="AK398" s="19" t="n"/>
      <c r="AL398" s="19" t="n"/>
      <c r="AM398" s="18" t="inlineStr">
        <is>
          <t>stark verwittert; Insgesamt 68 Mammut-Kinderstühle in 5 Farben; eigene Positionen, da unterschiedlicher Zustand</t>
        </is>
      </c>
      <c r="AN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19" t="inlineStr">
        <is>
          <t>ok</t>
        </is>
      </c>
      <c r="V399" s="22">
        <f>O399*S399</f>
        <v/>
      </c>
      <c r="W399" s="16" t="inlineStr">
        <is>
          <t>nur Abholung</t>
        </is>
      </c>
      <c r="X399" s="16" t="inlineStr">
        <is>
          <t>F-509</t>
        </is>
      </c>
      <c r="Y399" s="19" t="inlineStr">
        <is>
          <t>ja</t>
        </is>
      </c>
      <c r="Z399" s="19" t="inlineStr">
        <is>
          <t>verfügbar</t>
        </is>
      </c>
      <c r="AA399" s="19" t="inlineStr">
        <is>
          <t>IKEA</t>
        </is>
      </c>
      <c r="AB399" s="19" t="inlineStr">
        <is>
          <t>Außenbereich</t>
        </is>
      </c>
      <c r="AC399" s="19" t="n"/>
      <c r="AD399" s="19" t="n"/>
      <c r="AE399" s="21" t="n"/>
      <c r="AF399" s="22">
        <f>IF(N399="","",N399*AE399)</f>
        <v/>
      </c>
      <c r="AG399" s="19" t="n"/>
      <c r="AH399" s="19" t="n"/>
      <c r="AI399" s="19" t="n"/>
      <c r="AJ399" s="19" t="n"/>
      <c r="AK399" s="19" t="n"/>
      <c r="AL399" s="19" t="n"/>
      <c r="AM399" s="18" t="n"/>
      <c r="AN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19" t="inlineStr">
        <is>
          <t>ok</t>
        </is>
      </c>
      <c r="V400" s="22">
        <f>O400*S400</f>
        <v/>
      </c>
      <c r="W400" s="16" t="inlineStr">
        <is>
          <t>nur Abholung</t>
        </is>
      </c>
      <c r="X400" s="16" t="inlineStr">
        <is>
          <t>F-510</t>
        </is>
      </c>
      <c r="Y400" s="19" t="inlineStr">
        <is>
          <t>ja</t>
        </is>
      </c>
      <c r="Z400" s="19" t="inlineStr">
        <is>
          <t>verfügbar</t>
        </is>
      </c>
      <c r="AA400" s="19" t="inlineStr">
        <is>
          <t>IKEA</t>
        </is>
      </c>
      <c r="AB400" s="19" t="inlineStr">
        <is>
          <t>Außenbereich</t>
        </is>
      </c>
      <c r="AC400" s="19" t="n"/>
      <c r="AD400" s="19" t="n"/>
      <c r="AE400" s="21" t="n"/>
      <c r="AF400" s="22">
        <f>IF(N400="","",N400*AE400)</f>
        <v/>
      </c>
      <c r="AG400" s="19" t="n"/>
      <c r="AH400" s="19" t="n"/>
      <c r="AI400" s="19" t="n"/>
      <c r="AJ400" s="19" t="n"/>
      <c r="AK400" s="19" t="n"/>
      <c r="AL400" s="19" t="n"/>
      <c r="AM400" s="18" t="n"/>
      <c r="AN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19" t="inlineStr">
        <is>
          <t>ok</t>
        </is>
      </c>
      <c r="V401" s="22">
        <f>O401*S401</f>
        <v/>
      </c>
      <c r="W401" s="16" t="inlineStr">
        <is>
          <t>nur Abholung</t>
        </is>
      </c>
      <c r="X401" s="16" t="inlineStr">
        <is>
          <t>F-511</t>
        </is>
      </c>
      <c r="Y401" s="19" t="inlineStr">
        <is>
          <t>ja</t>
        </is>
      </c>
      <c r="Z401" s="19" t="inlineStr">
        <is>
          <t>verfügbar</t>
        </is>
      </c>
      <c r="AA401" s="19" t="inlineStr">
        <is>
          <t>IKEA</t>
        </is>
      </c>
      <c r="AB401" s="19" t="inlineStr">
        <is>
          <t>Außenbereich</t>
        </is>
      </c>
      <c r="AC401" s="19" t="n"/>
      <c r="AD401" s="19" t="n"/>
      <c r="AE401" s="21" t="n"/>
      <c r="AF401" s="22">
        <f>IF(N401="","",N401*AE401)</f>
        <v/>
      </c>
      <c r="AG401" s="19" t="n"/>
      <c r="AH401" s="19" t="n"/>
      <c r="AI401" s="19" t="n"/>
      <c r="AJ401" s="19" t="n"/>
      <c r="AK401" s="19" t="n"/>
      <c r="AL401" s="19" t="n"/>
      <c r="AM401" s="18" t="inlineStr">
        <is>
          <t>Insgesamt 68 Mammut-Kinderstühle in 5 Farben; eigene Positionen, da unterschiedlicher Zustand und Farben</t>
        </is>
      </c>
      <c r="AN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19" t="inlineStr">
        <is>
          <t>ok</t>
        </is>
      </c>
      <c r="V402" s="22">
        <f>O402*S402</f>
        <v/>
      </c>
      <c r="W402" s="16" t="inlineStr">
        <is>
          <t>nur Abholung</t>
        </is>
      </c>
      <c r="X402" s="16" t="inlineStr">
        <is>
          <t>F-512</t>
        </is>
      </c>
      <c r="Y402" s="19" t="inlineStr">
        <is>
          <t>ja</t>
        </is>
      </c>
      <c r="Z402" s="19" t="inlineStr">
        <is>
          <t>verfügbar</t>
        </is>
      </c>
      <c r="AA402" s="19" t="inlineStr">
        <is>
          <t>IKEA</t>
        </is>
      </c>
      <c r="AB402" s="19" t="inlineStr">
        <is>
          <t>Außenbereich</t>
        </is>
      </c>
      <c r="AC402" s="19" t="n"/>
      <c r="AD402" s="19" t="n"/>
      <c r="AE402" s="21" t="n"/>
      <c r="AF402" s="22">
        <f>IF(N402="","",N402*AE402)</f>
        <v/>
      </c>
      <c r="AG402" s="19" t="n"/>
      <c r="AH402" s="19" t="n"/>
      <c r="AI402" s="19" t="n"/>
      <c r="AJ402" s="19" t="n"/>
      <c r="AK402" s="19" t="n"/>
      <c r="AL402" s="19" t="n"/>
      <c r="AM402" s="18" t="inlineStr">
        <is>
          <t>Insgesamt 68 Mammut-Kinderstühle in 5 Farben; eigene Positionen, da unterschiedlicher Zustand und Farben</t>
        </is>
      </c>
      <c r="AN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19" t="inlineStr">
        <is>
          <t>ok</t>
        </is>
      </c>
      <c r="V403" s="22">
        <f>O403*S403</f>
        <v/>
      </c>
      <c r="W403" s="16" t="inlineStr">
        <is>
          <t>nur Abholung</t>
        </is>
      </c>
      <c r="X403" s="16" t="inlineStr">
        <is>
          <t>F-514</t>
        </is>
      </c>
      <c r="Y403" s="19" t="inlineStr">
        <is>
          <t>ja</t>
        </is>
      </c>
      <c r="Z403" s="19" t="inlineStr">
        <is>
          <t>verfügbar</t>
        </is>
      </c>
      <c r="AA403" s="19" t="inlineStr">
        <is>
          <t>IKEA</t>
        </is>
      </c>
      <c r="AB403" s="19" t="inlineStr">
        <is>
          <t>Außenbereich</t>
        </is>
      </c>
      <c r="AC403" s="19" t="n"/>
      <c r="AD403" s="19" t="n"/>
      <c r="AE403" s="21" t="n"/>
      <c r="AF403" s="22">
        <f>IF(N403="","",N403*AE403)</f>
        <v/>
      </c>
      <c r="AG403" s="19" t="n"/>
      <c r="AH403" s="19" t="n"/>
      <c r="AI403" s="19" t="n"/>
      <c r="AJ403" s="19" t="n"/>
      <c r="AK403" s="19" t="n"/>
      <c r="AL403" s="19" t="n"/>
      <c r="AM403" s="18" t="n"/>
      <c r="AN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19" t="inlineStr">
        <is>
          <t>ok</t>
        </is>
      </c>
      <c r="V404" s="22">
        <f>O404*S404</f>
        <v/>
      </c>
      <c r="W404" s="16" t="inlineStr">
        <is>
          <t>nur Abholung</t>
        </is>
      </c>
      <c r="X404" s="16" t="inlineStr">
        <is>
          <t>F-513</t>
        </is>
      </c>
      <c r="Y404" s="19" t="inlineStr">
        <is>
          <t>ja</t>
        </is>
      </c>
      <c r="Z404" s="19" t="inlineStr">
        <is>
          <t>verfügbar</t>
        </is>
      </c>
      <c r="AA404" s="19" t="inlineStr">
        <is>
          <t>IKEA</t>
        </is>
      </c>
      <c r="AB404" s="19" t="inlineStr">
        <is>
          <t>Außenbereich</t>
        </is>
      </c>
      <c r="AC404" s="19" t="n"/>
      <c r="AD404" s="19" t="n"/>
      <c r="AE404" s="21" t="n"/>
      <c r="AF404" s="22">
        <f>IF(N404="","",N404*AE404)</f>
        <v/>
      </c>
      <c r="AG404" s="19" t="n"/>
      <c r="AH404" s="19" t="n"/>
      <c r="AI404" s="19" t="n"/>
      <c r="AJ404" s="19" t="n"/>
      <c r="AK404" s="19" t="n"/>
      <c r="AL404" s="19" t="n"/>
      <c r="AM404" s="18" t="n"/>
      <c r="AN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19" t="inlineStr">
        <is>
          <t>ok</t>
        </is>
      </c>
      <c r="V405" s="22">
        <f>O405*S405</f>
        <v/>
      </c>
      <c r="W405" s="16" t="inlineStr">
        <is>
          <t>nur Abholung</t>
        </is>
      </c>
      <c r="X405" s="16" t="inlineStr">
        <is>
          <t>F-533</t>
        </is>
      </c>
      <c r="Y405" s="19" t="inlineStr">
        <is>
          <t>ja</t>
        </is>
      </c>
      <c r="Z405" s="19" t="inlineStr">
        <is>
          <t>verfügbar</t>
        </is>
      </c>
      <c r="AA405" s="19" t="inlineStr">
        <is>
          <t>Smoby</t>
        </is>
      </c>
      <c r="AB405" s="19" t="inlineStr">
        <is>
          <t>Außenbereich</t>
        </is>
      </c>
      <c r="AC405" s="19" t="n"/>
      <c r="AD405" s="19" t="n"/>
      <c r="AE405" s="21" t="n"/>
      <c r="AF405" s="22">
        <f>IF(N405="","",N405*AE405)</f>
        <v/>
      </c>
      <c r="AG405" s="19" t="n"/>
      <c r="AH405" s="19" t="n"/>
      <c r="AI405" s="19" t="n"/>
      <c r="AJ405" s="19" t="n"/>
      <c r="AK405" s="19" t="n"/>
      <c r="AL405" s="19" t="n"/>
      <c r="AM405" s="18" t="inlineStr">
        <is>
          <t>unterschiedlichen Farben: die abgebildete in Rot-Grün, die zweite in Rot-Blau.</t>
        </is>
      </c>
      <c r="AN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19" t="n"/>
      <c r="V406" s="22">
        <f>O406*S406</f>
        <v/>
      </c>
      <c r="W406" s="16" t="inlineStr">
        <is>
          <t>nur Abholung</t>
        </is>
      </c>
      <c r="X406" s="16" t="inlineStr">
        <is>
          <t>F-536</t>
        </is>
      </c>
      <c r="Y406" s="19" t="inlineStr">
        <is>
          <t>nein</t>
        </is>
      </c>
      <c r="Z406" s="19" t="inlineStr">
        <is>
          <t>verfügbar</t>
        </is>
      </c>
      <c r="AA406" s="19" t="n"/>
      <c r="AB406" s="19" t="inlineStr">
        <is>
          <t>Außenbereich</t>
        </is>
      </c>
      <c r="AC406" s="19" t="n"/>
      <c r="AD406" s="19" t="n"/>
      <c r="AE406" s="21" t="n"/>
      <c r="AF406" s="22">
        <f>IF(N406="","",N406*AE406)</f>
        <v/>
      </c>
      <c r="AG406" s="19" t="n"/>
      <c r="AH406" s="19" t="n"/>
      <c r="AI406" s="19" t="n"/>
      <c r="AJ406" s="19" t="n"/>
      <c r="AK406" s="19" t="n"/>
      <c r="AL406" s="19" t="n"/>
      <c r="AM406" s="18" t="n"/>
      <c r="AN406" s="23" t="inlineStr">
        <is>
          <t>13.10.2026: wieder aktiv (vorher entfällt). Veröffentlichung ca. 20.10. mit NEU; Preis vorläufig, final prüfen. | 15.10.2026: entfällt (Excel der Nutzerin).</t>
        </is>
      </c>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ja</t>
        </is>
      </c>
      <c r="Q407" s="19" t="n"/>
      <c r="R407" s="21" t="n"/>
      <c r="S407" s="21" t="n">
        <v>320</v>
      </c>
      <c r="T407" s="19" t="inlineStr">
        <is>
          <t>Fix</t>
        </is>
      </c>
      <c r="U407" s="19" t="inlineStr">
        <is>
          <t>ok</t>
        </is>
      </c>
      <c r="V407" s="22">
        <f>O407*S407</f>
        <v/>
      </c>
      <c r="W407" s="16" t="inlineStr">
        <is>
          <t>nur Abholung</t>
        </is>
      </c>
      <c r="X407" s="16" t="inlineStr">
        <is>
          <t>F-537</t>
        </is>
      </c>
      <c r="Y407" s="19" t="inlineStr">
        <is>
          <t>nein</t>
        </is>
      </c>
      <c r="Z407" s="19" t="inlineStr">
        <is>
          <t>verfügbar</t>
        </is>
      </c>
      <c r="AA407" s="19" t="n"/>
      <c r="AB407" s="19" t="inlineStr">
        <is>
          <t>Außenbereich</t>
        </is>
      </c>
      <c r="AC407" s="19" t="n"/>
      <c r="AD407" s="19" t="n"/>
      <c r="AE407" s="21" t="n"/>
      <c r="AF407" s="22">
        <f>IF(N407="","",N407*AE407)</f>
        <v/>
      </c>
      <c r="AG407" s="19" t="n"/>
      <c r="AH407" s="19" t="n"/>
      <c r="AI407" s="19" t="n"/>
      <c r="AJ407" s="19" t="n"/>
      <c r="AK407" s="19" t="n"/>
      <c r="AL407" s="19" t="n"/>
      <c r="AM407" s="18" t="n"/>
      <c r="AN407" s="23" t="inlineStr">
        <is>
          <t>13.10.2026: wieder aktiv (vorher entfällt). Veröffentlichung ca. 20.10. mit NEU; Preis vorläufig, final prüfen. | 15.10.2026: Preis 320 € Fix von der Nutzerin geprüft (bewusst Fix trotz ≥ 200 €). Online am 20.10.</t>
        </is>
      </c>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19" t="inlineStr">
        <is>
          <t>ok</t>
        </is>
      </c>
      <c r="V408" s="22">
        <f>O408*S408</f>
        <v/>
      </c>
      <c r="W408" s="16" t="inlineStr">
        <is>
          <t>nur Abholung</t>
        </is>
      </c>
      <c r="X408" s="16" t="inlineStr">
        <is>
          <t>F-535</t>
        </is>
      </c>
      <c r="Y408" s="19" t="inlineStr">
        <is>
          <t>ja</t>
        </is>
      </c>
      <c r="Z408" s="19" t="inlineStr">
        <is>
          <t>verfügbar</t>
        </is>
      </c>
      <c r="AA408" s="19" t="inlineStr">
        <is>
          <t>Smoby</t>
        </is>
      </c>
      <c r="AB408" s="19" t="inlineStr">
        <is>
          <t>Außenbereich</t>
        </is>
      </c>
      <c r="AC408" s="19" t="n"/>
      <c r="AD408" s="19" t="n"/>
      <c r="AE408" s="21" t="n"/>
      <c r="AF408" s="22">
        <f>IF(N408="","",N408*AE408)</f>
        <v/>
      </c>
      <c r="AG408" s="19" t="n"/>
      <c r="AH408" s="19" t="n"/>
      <c r="AI408" s="19" t="n"/>
      <c r="AJ408" s="19" t="n"/>
      <c r="AK408" s="19" t="n"/>
      <c r="AL408" s="19" t="n"/>
      <c r="AM408" s="18" t="n"/>
      <c r="AN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19" t="inlineStr">
        <is>
          <t>ok</t>
        </is>
      </c>
      <c r="V409" s="22">
        <f>O409*S409</f>
        <v/>
      </c>
      <c r="W409" s="16" t="inlineStr">
        <is>
          <t>nur Abholung</t>
        </is>
      </c>
      <c r="X409" s="16" t="inlineStr">
        <is>
          <t>F-520</t>
        </is>
      </c>
      <c r="Y409" s="19" t="inlineStr">
        <is>
          <t>ja</t>
        </is>
      </c>
      <c r="Z409" s="19" t="inlineStr">
        <is>
          <t>verfügbar</t>
        </is>
      </c>
      <c r="AA409" s="19" t="inlineStr">
        <is>
          <t>IKEA</t>
        </is>
      </c>
      <c r="AB409" s="19" t="inlineStr">
        <is>
          <t>Außenbereich</t>
        </is>
      </c>
      <c r="AC409" s="19" t="n"/>
      <c r="AD409" s="19" t="n"/>
      <c r="AE409" s="21" t="n"/>
      <c r="AF409" s="22">
        <f>IF(N409="","",N409*AE409)</f>
        <v/>
      </c>
      <c r="AG409" s="19" t="n"/>
      <c r="AH409" s="19" t="n"/>
      <c r="AI409" s="19" t="n"/>
      <c r="AJ409" s="19" t="n"/>
      <c r="AK409" s="19" t="n"/>
      <c r="AL409" s="19" t="n"/>
      <c r="AM409" s="18" t="n"/>
      <c r="AN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19" t="inlineStr">
        <is>
          <t>ok</t>
        </is>
      </c>
      <c r="V410" s="22">
        <f>O410*S410</f>
        <v/>
      </c>
      <c r="W410" s="16" t="inlineStr">
        <is>
          <t>nur Abholung</t>
        </is>
      </c>
      <c r="X410" s="16" t="inlineStr">
        <is>
          <t>F-538</t>
        </is>
      </c>
      <c r="Y410" s="19" t="inlineStr">
        <is>
          <t>ja</t>
        </is>
      </c>
      <c r="Z410" s="19" t="inlineStr">
        <is>
          <t>verfügbar</t>
        </is>
      </c>
      <c r="AA410" s="19" t="inlineStr">
        <is>
          <t>IKEA</t>
        </is>
      </c>
      <c r="AB410" s="19" t="inlineStr">
        <is>
          <t>Außenbereich</t>
        </is>
      </c>
      <c r="AC410" s="19" t="n"/>
      <c r="AD410" s="19" t="n"/>
      <c r="AE410" s="21" t="n"/>
      <c r="AF410" s="22">
        <f>IF(N410="","",N410*AE410)</f>
        <v/>
      </c>
      <c r="AG410" s="19" t="n"/>
      <c r="AH410" s="19" t="n"/>
      <c r="AI410" s="19" t="n"/>
      <c r="AJ410" s="19" t="n"/>
      <c r="AK410" s="19" t="n"/>
      <c r="AL410" s="19" t="n"/>
      <c r="AM410" s="18" t="n"/>
      <c r="AN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19" t="n"/>
      <c r="V411" s="22">
        <f>O411*S411</f>
        <v/>
      </c>
      <c r="W411" s="16" t="inlineStr">
        <is>
          <t>nur Abholung</t>
        </is>
      </c>
      <c r="X411" s="16" t="inlineStr">
        <is>
          <t>F-530</t>
        </is>
      </c>
      <c r="Y411" s="19" t="inlineStr">
        <is>
          <t>ja</t>
        </is>
      </c>
      <c r="Z411" s="19" t="inlineStr">
        <is>
          <t>verfügbar</t>
        </is>
      </c>
      <c r="AA411" s="19" t="inlineStr">
        <is>
          <t>IKEA</t>
        </is>
      </c>
      <c r="AB411" s="19" t="inlineStr">
        <is>
          <t>Außenbereich</t>
        </is>
      </c>
      <c r="AC411" s="19" t="n"/>
      <c r="AD411" s="19" t="n"/>
      <c r="AE411" s="21" t="n"/>
      <c r="AF411" s="22">
        <f>IF(N411="","",N411*AE411)</f>
        <v/>
      </c>
      <c r="AG411" s="19" t="n"/>
      <c r="AH411" s="19" t="n"/>
      <c r="AI411" s="19" t="n"/>
      <c r="AJ411" s="19" t="n"/>
      <c r="AK411" s="19" t="n"/>
      <c r="AL411" s="19" t="n"/>
      <c r="AM411" s="18" t="n"/>
      <c r="AN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19" t="n"/>
      <c r="V412" s="22">
        <f>O412*S412</f>
        <v/>
      </c>
      <c r="W412" s="16" t="inlineStr">
        <is>
          <t>nur Abholung</t>
        </is>
      </c>
      <c r="X412" s="16" t="inlineStr">
        <is>
          <t>F-530</t>
        </is>
      </c>
      <c r="Y412" s="19" t="inlineStr">
        <is>
          <t>ja</t>
        </is>
      </c>
      <c r="Z412" s="19" t="inlineStr">
        <is>
          <t>verfügbar</t>
        </is>
      </c>
      <c r="AA412" s="19" t="inlineStr">
        <is>
          <t>IKEA</t>
        </is>
      </c>
      <c r="AB412" s="19" t="inlineStr">
        <is>
          <t>Außenbereich</t>
        </is>
      </c>
      <c r="AC412" s="19" t="n"/>
      <c r="AD412" s="19" t="n"/>
      <c r="AE412" s="21" t="n"/>
      <c r="AF412" s="22">
        <f>IF(N412="","",N412*AE412)</f>
        <v/>
      </c>
      <c r="AG412" s="19" t="n"/>
      <c r="AH412" s="19" t="n"/>
      <c r="AI412" s="19" t="n"/>
      <c r="AJ412" s="19" t="n"/>
      <c r="AK412" s="19" t="n"/>
      <c r="AL412" s="19" t="n"/>
      <c r="AM412" s="18" t="n"/>
      <c r="AN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19" t="n"/>
      <c r="V413" s="22">
        <f>O413*S413</f>
        <v/>
      </c>
      <c r="W413" s="16" t="inlineStr">
        <is>
          <t>nur Abholung</t>
        </is>
      </c>
      <c r="X413" s="16" t="inlineStr">
        <is>
          <t>F-530</t>
        </is>
      </c>
      <c r="Y413" s="19" t="inlineStr">
        <is>
          <t>ja</t>
        </is>
      </c>
      <c r="Z413" s="19" t="inlineStr">
        <is>
          <t>verfügbar</t>
        </is>
      </c>
      <c r="AA413" s="19" t="inlineStr">
        <is>
          <t>IKEA</t>
        </is>
      </c>
      <c r="AB413" s="19" t="inlineStr">
        <is>
          <t>Außenbereich</t>
        </is>
      </c>
      <c r="AC413" s="19" t="n"/>
      <c r="AD413" s="19" t="n"/>
      <c r="AE413" s="21" t="n"/>
      <c r="AF413" s="22">
        <f>IF(N413="","",N413*AE413)</f>
        <v/>
      </c>
      <c r="AG413" s="19" t="n"/>
      <c r="AH413" s="19" t="n"/>
      <c r="AI413" s="19" t="n"/>
      <c r="AJ413" s="19" t="n"/>
      <c r="AK413" s="19" t="n"/>
      <c r="AL413" s="19" t="n"/>
      <c r="AM413" s="18" t="n"/>
      <c r="AN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19" t="n"/>
      <c r="V414" s="22">
        <f>O414*S414</f>
        <v/>
      </c>
      <c r="W414" s="16" t="inlineStr">
        <is>
          <t>nur Abholung</t>
        </is>
      </c>
      <c r="X414" s="16" t="inlineStr">
        <is>
          <t>F-528</t>
        </is>
      </c>
      <c r="Y414" s="19" t="inlineStr">
        <is>
          <t>ja</t>
        </is>
      </c>
      <c r="Z414" s="19" t="inlineStr">
        <is>
          <t>verfügbar</t>
        </is>
      </c>
      <c r="AA414" s="19" t="inlineStr">
        <is>
          <t>Fenwick</t>
        </is>
      </c>
      <c r="AB414" s="19" t="inlineStr">
        <is>
          <t>Außenbereich</t>
        </is>
      </c>
      <c r="AC414" s="19" t="n"/>
      <c r="AD414" s="19" t="n"/>
      <c r="AE414" s="21" t="n"/>
      <c r="AF414" s="22">
        <f>IF(N414="","",N414*AE414)</f>
        <v/>
      </c>
      <c r="AG414" s="19" t="n"/>
      <c r="AH414" s="19" t="n"/>
      <c r="AI414" s="19" t="n"/>
      <c r="AJ414" s="19" t="n"/>
      <c r="AK414" s="19" t="n"/>
      <c r="AL414" s="19" t="n"/>
      <c r="AM414" s="18" t="n"/>
      <c r="AN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v>4</v>
      </c>
      <c r="O415" s="20">
        <f>F415-IF(N415="",0,N415)</f>
        <v/>
      </c>
      <c r="P415" s="19" t="inlineStr">
        <is>
          <t>ja</t>
        </is>
      </c>
      <c r="Q415" s="19" t="n"/>
      <c r="R415" s="21" t="n"/>
      <c r="S415" s="21" t="n">
        <v>30</v>
      </c>
      <c r="T415" s="19" t="inlineStr">
        <is>
          <t>Fix</t>
        </is>
      </c>
      <c r="U415" s="19" t="inlineStr">
        <is>
          <t>ok</t>
        </is>
      </c>
      <c r="V415" s="22">
        <f>O415*S415</f>
        <v/>
      </c>
      <c r="W415" s="16" t="inlineStr">
        <is>
          <t>nur Abholung</t>
        </is>
      </c>
      <c r="X415" s="16" t="inlineStr">
        <is>
          <t>F-529</t>
        </is>
      </c>
      <c r="Y415" s="19" t="inlineStr">
        <is>
          <t>ja</t>
        </is>
      </c>
      <c r="Z415" s="19" t="inlineStr">
        <is>
          <t>verkauft</t>
        </is>
      </c>
      <c r="AA415" s="19" t="inlineStr">
        <is>
          <t>Claas</t>
        </is>
      </c>
      <c r="AB415" s="19" t="inlineStr">
        <is>
          <t>Außenbereich</t>
        </is>
      </c>
      <c r="AC415" s="19" t="inlineStr">
        <is>
          <t>Webkatalog</t>
        </is>
      </c>
      <c r="AD415" s="19" t="n"/>
      <c r="AE415" s="21" t="n">
        <v>30</v>
      </c>
      <c r="AF415" s="22">
        <f>IF(N415="","",N415*AE415)</f>
        <v/>
      </c>
      <c r="AG415" s="19" t="inlineStr">
        <is>
          <t>16.10.2026</t>
        </is>
      </c>
      <c r="AH415" s="19" t="inlineStr">
        <is>
          <t>Hauser Daniela, Aljona Dura, Mareike Lüdtke</t>
        </is>
      </c>
      <c r="AI415" s="19" t="inlineStr">
        <is>
          <t>4000136, 4000118, 4000121</t>
        </is>
      </c>
      <c r="AJ415" s="19" t="inlineStr">
        <is>
          <t>bezahlt</t>
        </is>
      </c>
      <c r="AK415" s="19" t="n"/>
      <c r="AL415" s="19" t="inlineStr">
        <is>
          <t>abgeholt 19.10.2026, abgeholt 13.10.2026</t>
        </is>
      </c>
      <c r="AM415" s="18" t="n"/>
      <c r="AN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19" t="inlineStr">
        <is>
          <t>ok</t>
        </is>
      </c>
      <c r="V416" s="22">
        <f>O416*S416</f>
        <v/>
      </c>
      <c r="W416" s="16" t="inlineStr">
        <is>
          <t>nur Abholung</t>
        </is>
      </c>
      <c r="X416" s="16" t="inlineStr">
        <is>
          <t>F-531</t>
        </is>
      </c>
      <c r="Y416" s="19" t="inlineStr">
        <is>
          <t>ja</t>
        </is>
      </c>
      <c r="Z416" s="19" t="inlineStr">
        <is>
          <t>verfügbar</t>
        </is>
      </c>
      <c r="AA416" s="19" t="n"/>
      <c r="AB416" s="19" t="inlineStr">
        <is>
          <t>Außenbereich</t>
        </is>
      </c>
      <c r="AC416" s="19" t="n"/>
      <c r="AD416" s="19" t="n"/>
      <c r="AE416" s="21" t="n"/>
      <c r="AF416" s="22">
        <f>IF(N416="","",N416*AE416)</f>
        <v/>
      </c>
      <c r="AG416" s="19" t="n"/>
      <c r="AH416" s="19" t="n"/>
      <c r="AI416" s="19" t="n"/>
      <c r="AJ416" s="19" t="n"/>
      <c r="AK416" s="19" t="n"/>
      <c r="AL416" s="19" t="n"/>
      <c r="AM416" s="18" t="inlineStr">
        <is>
          <t>Farbe ausgebleicht</t>
        </is>
      </c>
      <c r="AN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19" t="inlineStr">
        <is>
          <t>ok</t>
        </is>
      </c>
      <c r="V417" s="22">
        <f>O417*S417</f>
        <v/>
      </c>
      <c r="W417" s="16" t="inlineStr">
        <is>
          <t>nur Abholung</t>
        </is>
      </c>
      <c r="X417" s="16" t="inlineStr">
        <is>
          <t>F-522</t>
        </is>
      </c>
      <c r="Y417" s="19" t="inlineStr">
        <is>
          <t>ja</t>
        </is>
      </c>
      <c r="Z417" s="19" t="inlineStr">
        <is>
          <t>verfügbar</t>
        </is>
      </c>
      <c r="AA417" s="19" t="inlineStr">
        <is>
          <t>Wehrfritz</t>
        </is>
      </c>
      <c r="AB417" s="19" t="inlineStr">
        <is>
          <t>Außenbereich</t>
        </is>
      </c>
      <c r="AC417" s="19" t="n"/>
      <c r="AD417" s="19" t="n"/>
      <c r="AE417" s="21" t="n"/>
      <c r="AF417" s="22">
        <f>IF(N417="","",N417*AE417)</f>
        <v/>
      </c>
      <c r="AG417" s="19" t="n"/>
      <c r="AH417" s="19" t="n"/>
      <c r="AI417" s="19" t="n"/>
      <c r="AJ417" s="19" t="n"/>
      <c r="AK417" s="19" t="n"/>
      <c r="AL417" s="19" t="n"/>
      <c r="AM417" s="18" t="inlineStr">
        <is>
          <t>Abbau und Transport durch den Käufer</t>
        </is>
      </c>
      <c r="AN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19" t="inlineStr">
        <is>
          <t>ok</t>
        </is>
      </c>
      <c r="V418" s="22">
        <f>O418*S418</f>
        <v/>
      </c>
      <c r="W418" s="16" t="inlineStr">
        <is>
          <t>nur Abholung</t>
        </is>
      </c>
      <c r="X418" s="16" t="inlineStr">
        <is>
          <t>F-532</t>
        </is>
      </c>
      <c r="Y418" s="19" t="inlineStr">
        <is>
          <t>ja</t>
        </is>
      </c>
      <c r="Z418" s="19" t="inlineStr">
        <is>
          <t>verfügbar</t>
        </is>
      </c>
      <c r="AA418" s="19" t="n"/>
      <c r="AB418" s="19" t="inlineStr">
        <is>
          <t>Außenbereich</t>
        </is>
      </c>
      <c r="AC418" s="19" t="n"/>
      <c r="AD418" s="19" t="n"/>
      <c r="AE418" s="21" t="n"/>
      <c r="AF418" s="22">
        <f>IF(N418="","",N418*AE418)</f>
        <v/>
      </c>
      <c r="AG418" s="19" t="n"/>
      <c r="AH418" s="19" t="n"/>
      <c r="AI418" s="19" t="n"/>
      <c r="AJ418" s="19" t="n"/>
      <c r="AK418" s="19" t="n"/>
      <c r="AL418" s="19" t="n"/>
      <c r="AM418" s="18" t="n"/>
      <c r="AN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19" t="inlineStr">
        <is>
          <t>ok</t>
        </is>
      </c>
      <c r="V419" s="22">
        <f>O419*S419</f>
        <v/>
      </c>
      <c r="W419" s="16" t="inlineStr">
        <is>
          <t>nur Abholung</t>
        </is>
      </c>
      <c r="X419" s="16" t="inlineStr">
        <is>
          <t>F-518</t>
        </is>
      </c>
      <c r="Y419" s="19" t="inlineStr">
        <is>
          <t>ja</t>
        </is>
      </c>
      <c r="Z419" s="19" t="inlineStr">
        <is>
          <t>verfügbar</t>
        </is>
      </c>
      <c r="AA419" s="19" t="inlineStr">
        <is>
          <t>Pinolino</t>
        </is>
      </c>
      <c r="AB419" s="19" t="inlineStr">
        <is>
          <t>Außenbereich</t>
        </is>
      </c>
      <c r="AC419" s="19" t="n"/>
      <c r="AD419" s="19" t="n"/>
      <c r="AE419" s="21" t="n"/>
      <c r="AF419" s="22">
        <f>IF(N419="","",N419*AE419)</f>
        <v/>
      </c>
      <c r="AG419" s="19" t="n"/>
      <c r="AH419" s="19" t="n"/>
      <c r="AI419" s="19" t="n"/>
      <c r="AJ419" s="19" t="n"/>
      <c r="AK419" s="19" t="n"/>
      <c r="AL419" s="19" t="n"/>
      <c r="AM419" s="18" t="n"/>
      <c r="AN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19" t="inlineStr">
        <is>
          <t>ok</t>
        </is>
      </c>
      <c r="V420" s="22">
        <f>O420*S420</f>
        <v/>
      </c>
      <c r="W420" s="16" t="inlineStr">
        <is>
          <t>nur Abholung</t>
        </is>
      </c>
      <c r="X420" s="16" t="inlineStr">
        <is>
          <t>F-568</t>
        </is>
      </c>
      <c r="Y420" s="19" t="inlineStr">
        <is>
          <t>ja</t>
        </is>
      </c>
      <c r="Z420" s="19" t="inlineStr">
        <is>
          <t>verfügbar</t>
        </is>
      </c>
      <c r="AA420" s="19" t="n"/>
      <c r="AB420" s="19" t="n"/>
      <c r="AC420" s="19" t="n"/>
      <c r="AD420" s="19" t="n"/>
      <c r="AE420" s="21" t="n"/>
      <c r="AF420" s="22">
        <f>IF(N420="","",N420*AE420)</f>
        <v/>
      </c>
      <c r="AG420" s="19" t="n"/>
      <c r="AH420" s="19" t="n"/>
      <c r="AI420" s="19" t="n"/>
      <c r="AJ420" s="19" t="n"/>
      <c r="AK420" s="19" t="n"/>
      <c r="AL420" s="19" t="n"/>
      <c r="AM420" s="18" t="inlineStr">
        <is>
          <t>Der Inhalt wird nur komplett abgegeben.</t>
        </is>
      </c>
      <c r="AN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v>2</v>
      </c>
      <c r="O421" s="20">
        <f>F421-IF(N421="",0,N421)</f>
        <v/>
      </c>
      <c r="P421" s="19" t="inlineStr">
        <is>
          <t>ja</t>
        </is>
      </c>
      <c r="Q421" s="19" t="n"/>
      <c r="R421" s="21" t="n"/>
      <c r="S421" s="21" t="n">
        <v>4</v>
      </c>
      <c r="T421" s="19" t="inlineStr">
        <is>
          <t>Fix</t>
        </is>
      </c>
      <c r="U421" s="19" t="inlineStr">
        <is>
          <t>ok</t>
        </is>
      </c>
      <c r="V421" s="22">
        <f>O421*S421</f>
        <v/>
      </c>
      <c r="W421" s="16" t="inlineStr">
        <is>
          <t>nur Abholung</t>
        </is>
      </c>
      <c r="X421" s="16" t="inlineStr">
        <is>
          <t>F-547</t>
        </is>
      </c>
      <c r="Y421" s="19" t="inlineStr">
        <is>
          <t>ja</t>
        </is>
      </c>
      <c r="Z421" s="19" t="inlineStr">
        <is>
          <t>verkauft</t>
        </is>
      </c>
      <c r="AA421" s="19" t="inlineStr">
        <is>
          <t>IKEA</t>
        </is>
      </c>
      <c r="AB421" s="19" t="n"/>
      <c r="AC421" s="19" t="inlineStr">
        <is>
          <t>Webkatalog</t>
        </is>
      </c>
      <c r="AD421" s="19" t="n"/>
      <c r="AE421" s="21" t="n">
        <v>4</v>
      </c>
      <c r="AF421" s="22">
        <f>IF(N421="","",N421*AE421)</f>
        <v/>
      </c>
      <c r="AG421" s="19" t="inlineStr">
        <is>
          <t>14.10.2026</t>
        </is>
      </c>
      <c r="AH421" s="19" t="inlineStr">
        <is>
          <t>Maren Kipp, Jil Mecke</t>
        </is>
      </c>
      <c r="AI421" s="19" t="inlineStr">
        <is>
          <t>4000114, 4000115</t>
        </is>
      </c>
      <c r="AJ421" s="19" t="inlineStr">
        <is>
          <t>bezahlt</t>
        </is>
      </c>
      <c r="AK421" s="19" t="n"/>
      <c r="AL421" s="19" t="inlineStr">
        <is>
          <t>09.11.2026 08:00, 20.10.2026 13:45</t>
        </is>
      </c>
      <c r="AM421" s="18" t="n"/>
      <c r="AN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19" t="inlineStr">
        <is>
          <t>ok</t>
        </is>
      </c>
      <c r="V422" s="22">
        <f>O422*S422</f>
        <v/>
      </c>
      <c r="W422" s="16" t="inlineStr">
        <is>
          <t>nur Abholung</t>
        </is>
      </c>
      <c r="X422" s="16" t="inlineStr">
        <is>
          <t>F-548</t>
        </is>
      </c>
      <c r="Y422" s="19" t="inlineStr">
        <is>
          <t>ja</t>
        </is>
      </c>
      <c r="Z422" s="19" t="inlineStr">
        <is>
          <t>verfügbar</t>
        </is>
      </c>
      <c r="AA422" s="19" t="n"/>
      <c r="AB422" s="19" t="n"/>
      <c r="AC422" s="19" t="n"/>
      <c r="AD422" s="19" t="n"/>
      <c r="AE422" s="21" t="n"/>
      <c r="AF422" s="22">
        <f>IF(N422="","",N422*AE422)</f>
        <v/>
      </c>
      <c r="AG422" s="19" t="n"/>
      <c r="AH422" s="19" t="n"/>
      <c r="AI422" s="19" t="n"/>
      <c r="AJ422" s="19" t="n"/>
      <c r="AK422" s="19" t="n"/>
      <c r="AL422" s="19" t="n"/>
      <c r="AM422" s="18" t="inlineStr">
        <is>
          <t>Wird nur komplett abgegeben.</t>
        </is>
      </c>
      <c r="AN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19" t="inlineStr">
        <is>
          <t>ok</t>
        </is>
      </c>
      <c r="V423" s="22">
        <f>O423*S423</f>
        <v/>
      </c>
      <c r="W423" s="16" t="inlineStr">
        <is>
          <t>nur Abholung</t>
        </is>
      </c>
      <c r="X423" s="16" t="inlineStr">
        <is>
          <t>F-549</t>
        </is>
      </c>
      <c r="Y423" s="19" t="inlineStr">
        <is>
          <t>ja</t>
        </is>
      </c>
      <c r="Z423" s="19" t="inlineStr">
        <is>
          <t>verfügbar</t>
        </is>
      </c>
      <c r="AA423" s="19" t="inlineStr">
        <is>
          <t>Staufen</t>
        </is>
      </c>
      <c r="AB423" s="19" t="n"/>
      <c r="AC423" s="19" t="n"/>
      <c r="AD423" s="19" t="n"/>
      <c r="AE423" s="21" t="n"/>
      <c r="AF423" s="22">
        <f>IF(N423="","",N423*AE423)</f>
        <v/>
      </c>
      <c r="AG423" s="19" t="n"/>
      <c r="AH423" s="19" t="n"/>
      <c r="AI423" s="19" t="n"/>
      <c r="AJ423" s="19" t="n"/>
      <c r="AK423" s="19" t="n"/>
      <c r="AL423" s="19" t="n"/>
      <c r="AM423" s="18" t="inlineStr">
        <is>
          <t>208 Hefte, nur komplett abzugeben.</t>
        </is>
      </c>
      <c r="AN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19" t="inlineStr">
        <is>
          <t>ok</t>
        </is>
      </c>
      <c r="V424" s="22">
        <f>O424*S424</f>
        <v/>
      </c>
      <c r="W424" s="16" t="inlineStr">
        <is>
          <t>nur Abholung</t>
        </is>
      </c>
      <c r="X424" s="16" t="inlineStr">
        <is>
          <t>F-551</t>
        </is>
      </c>
      <c r="Y424" s="19" t="inlineStr">
        <is>
          <t>ja</t>
        </is>
      </c>
      <c r="Z424" s="19" t="inlineStr">
        <is>
          <t>verfügbar</t>
        </is>
      </c>
      <c r="AA424" s="19" t="inlineStr">
        <is>
          <t>Staufen</t>
        </is>
      </c>
      <c r="AB424" s="19" t="n"/>
      <c r="AC424" s="19" t="n"/>
      <c r="AD424" s="19" t="n"/>
      <c r="AE424" s="21" t="n"/>
      <c r="AF424" s="22">
        <f>IF(N424="","",N424*AE424)</f>
        <v/>
      </c>
      <c r="AG424" s="19" t="n"/>
      <c r="AH424" s="19" t="n"/>
      <c r="AI424" s="19" t="n"/>
      <c r="AJ424" s="19" t="n"/>
      <c r="AK424" s="19" t="n"/>
      <c r="AL424" s="19" t="n"/>
      <c r="AM424" s="18" t="inlineStr">
        <is>
          <t>95 Hefte, nur komplett abzugeben.</t>
        </is>
      </c>
      <c r="AN424" s="23" t="n"/>
    </row>
    <row r="425" ht="98.8" customHeight="1">
      <c r="A425" s="16" t="n"/>
      <c r="B425" s="16" t="inlineStr">
        <is>
          <t>BA08-20</t>
        </is>
      </c>
      <c r="C425" s="16" t="inlineStr">
        <is>
          <t>BA08</t>
        </is>
      </c>
      <c r="D425" s="16" t="inlineStr">
        <is>
          <t>Atelier</t>
        </is>
      </c>
      <c r="E425" s="16" t="inlineStr">
        <is>
          <t>Strickfäustlinge Ernie, Paar</t>
        </is>
      </c>
      <c r="F425" s="17" t="n">
        <v>37</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v>5</v>
      </c>
      <c r="O425" s="20">
        <f>F425-IF(N425="",0,N425)</f>
        <v/>
      </c>
      <c r="P425" s="19" t="inlineStr">
        <is>
          <t>ja</t>
        </is>
      </c>
      <c r="Q425" s="19" t="n"/>
      <c r="R425" s="21" t="n"/>
      <c r="S425" s="21" t="n">
        <v>1.5</v>
      </c>
      <c r="T425" s="19" t="inlineStr">
        <is>
          <t>Fix</t>
        </is>
      </c>
      <c r="U425" s="19" t="inlineStr">
        <is>
          <t>ok</t>
        </is>
      </c>
      <c r="V425" s="22">
        <f>O425*S425</f>
        <v/>
      </c>
      <c r="W425" s="16" t="inlineStr">
        <is>
          <t>nur Abholung</t>
        </is>
      </c>
      <c r="X425" s="16" t="inlineStr">
        <is>
          <t>F-553</t>
        </is>
      </c>
      <c r="Y425" s="19" t="inlineStr">
        <is>
          <t>ja</t>
        </is>
      </c>
      <c r="Z425" s="19" t="inlineStr">
        <is>
          <t>teilverkauft</t>
        </is>
      </c>
      <c r="AA425" s="19" t="n"/>
      <c r="AB425" s="19" t="n"/>
      <c r="AC425" s="19" t="inlineStr">
        <is>
          <t>Webkatalog</t>
        </is>
      </c>
      <c r="AD425" s="19" t="n"/>
      <c r="AE425" s="21" t="n">
        <v>1.5</v>
      </c>
      <c r="AF425" s="22">
        <f>IF(N425="","",N425*AE425)</f>
        <v/>
      </c>
      <c r="AG425" s="19" t="inlineStr">
        <is>
          <t>16.10.2026</t>
        </is>
      </c>
      <c r="AH425" s="19" t="inlineStr">
        <is>
          <t>Eva Demeter, Seltmann Felix</t>
        </is>
      </c>
      <c r="AI425" s="19" t="inlineStr">
        <is>
          <t>4000128, 4000130</t>
        </is>
      </c>
      <c r="AJ425" s="19" t="inlineStr">
        <is>
          <t>bezahlt</t>
        </is>
      </c>
      <c r="AK425" s="19" t="n"/>
      <c r="AL425" s="19" t="inlineStr">
        <is>
          <t>03.11.2026 10:30, 20.10.2026 09:00</t>
        </is>
      </c>
      <c r="AM425" s="18" t="inlineStr">
        <is>
          <t>30 Paar, ungebraucht.</t>
        </is>
      </c>
      <c r="AN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v>7</v>
      </c>
      <c r="O426" s="20">
        <f>F426-IF(N426="",0,N426)</f>
        <v/>
      </c>
      <c r="P426" s="19" t="inlineStr">
        <is>
          <t>ja</t>
        </is>
      </c>
      <c r="Q426" s="19" t="n"/>
      <c r="R426" s="21" t="n"/>
      <c r="S426" s="21" t="n">
        <v>3.5</v>
      </c>
      <c r="T426" s="19" t="inlineStr">
        <is>
          <t>Fix</t>
        </is>
      </c>
      <c r="U426" s="19" t="inlineStr">
        <is>
          <t>ok</t>
        </is>
      </c>
      <c r="V426" s="22">
        <f>O426*S426</f>
        <v/>
      </c>
      <c r="W426" s="16" t="inlineStr">
        <is>
          <t>nur Abholung</t>
        </is>
      </c>
      <c r="X426" s="16" t="inlineStr">
        <is>
          <t>F-554</t>
        </is>
      </c>
      <c r="Y426" s="19" t="inlineStr">
        <is>
          <t>ja</t>
        </is>
      </c>
      <c r="Z426" s="19" t="inlineStr">
        <is>
          <t>verkauft</t>
        </is>
      </c>
      <c r="AA426" s="19" t="n"/>
      <c r="AB426" s="19" t="n"/>
      <c r="AC426" s="19" t="inlineStr">
        <is>
          <t>Webkatalog</t>
        </is>
      </c>
      <c r="AD426" s="19" t="n"/>
      <c r="AE426" s="21" t="n">
        <v>3.5</v>
      </c>
      <c r="AF426" s="22">
        <f>IF(N426="","",N426*AE426)</f>
        <v/>
      </c>
      <c r="AG426" s="19" t="inlineStr">
        <is>
          <t>14.10.2026</t>
        </is>
      </c>
      <c r="AH426" s="19" t="inlineStr">
        <is>
          <t>Maren Kipp</t>
        </is>
      </c>
      <c r="AI426" s="19" t="inlineStr">
        <is>
          <t>4000114</t>
        </is>
      </c>
      <c r="AJ426" s="19" t="inlineStr">
        <is>
          <t>bezahlt</t>
        </is>
      </c>
      <c r="AK426" s="19" t="n"/>
      <c r="AL426" s="19" t="inlineStr">
        <is>
          <t>09.11.2026 08:00</t>
        </is>
      </c>
      <c r="AM426" s="18" t="n"/>
      <c r="AN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v>1</v>
      </c>
      <c r="O427" s="20">
        <f>F427-IF(N427="",0,N427)</f>
        <v/>
      </c>
      <c r="P427" s="19" t="inlineStr">
        <is>
          <t>ja</t>
        </is>
      </c>
      <c r="Q427" s="19" t="n"/>
      <c r="R427" s="21" t="n"/>
      <c r="S427" s="21" t="n">
        <v>25</v>
      </c>
      <c r="T427" s="19" t="inlineStr">
        <is>
          <t>Fix</t>
        </is>
      </c>
      <c r="U427" s="19" t="inlineStr">
        <is>
          <t>ok</t>
        </is>
      </c>
      <c r="V427" s="22">
        <f>O427*S427</f>
        <v/>
      </c>
      <c r="W427" s="16" t="inlineStr">
        <is>
          <t>nur Abholung</t>
        </is>
      </c>
      <c r="X427" s="16" t="inlineStr">
        <is>
          <t>F-556</t>
        </is>
      </c>
      <c r="Y427" s="19" t="inlineStr">
        <is>
          <t>ja</t>
        </is>
      </c>
      <c r="Z427" s="19" t="inlineStr">
        <is>
          <t>verkauft</t>
        </is>
      </c>
      <c r="AA427" s="19" t="n"/>
      <c r="AB427" s="19" t="n"/>
      <c r="AC427" s="19" t="inlineStr">
        <is>
          <t>Webkatalog</t>
        </is>
      </c>
      <c r="AD427" s="19" t="n"/>
      <c r="AE427" s="21" t="n">
        <v>25</v>
      </c>
      <c r="AF427" s="22">
        <f>IF(N427="","",N427*AE427)</f>
        <v/>
      </c>
      <c r="AG427" s="19" t="inlineStr">
        <is>
          <t>14.10.2026</t>
        </is>
      </c>
      <c r="AH427" s="19" t="inlineStr">
        <is>
          <t>Maren Kipp</t>
        </is>
      </c>
      <c r="AI427" s="19" t="inlineStr">
        <is>
          <t>4000114</t>
        </is>
      </c>
      <c r="AJ427" s="19" t="inlineStr">
        <is>
          <t>bezahlt</t>
        </is>
      </c>
      <c r="AK427" s="19" t="n"/>
      <c r="AL427" s="19" t="inlineStr">
        <is>
          <t>09.11.2026 08:00</t>
        </is>
      </c>
      <c r="AM427" s="18" t="inlineStr">
        <is>
          <t>Wird nur komplett abgegeben.</t>
        </is>
      </c>
      <c r="AN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19" t="inlineStr">
        <is>
          <t>ok</t>
        </is>
      </c>
      <c r="V428" s="22">
        <f>O428*S428</f>
        <v/>
      </c>
      <c r="W428" s="16" t="inlineStr">
        <is>
          <t>nur Abholung</t>
        </is>
      </c>
      <c r="X428" s="16" t="inlineStr">
        <is>
          <t>F-557</t>
        </is>
      </c>
      <c r="Y428" s="19" t="inlineStr">
        <is>
          <t>ja</t>
        </is>
      </c>
      <c r="Z428" s="19" t="inlineStr">
        <is>
          <t>verfügbar</t>
        </is>
      </c>
      <c r="AA428" s="19" t="inlineStr">
        <is>
          <t>Staufen</t>
        </is>
      </c>
      <c r="AB428" s="19" t="inlineStr">
        <is>
          <t>Bastelsets Staufen</t>
        </is>
      </c>
      <c r="AC428" s="19" t="n"/>
      <c r="AD428" s="19" t="n"/>
      <c r="AE428" s="21" t="n"/>
      <c r="AF428" s="22">
        <f>IF(N428="","",N428*AE428)</f>
        <v/>
      </c>
      <c r="AG428" s="19" t="n"/>
      <c r="AH428" s="19" t="n"/>
      <c r="AI428" s="19" t="n"/>
      <c r="AJ428" s="19" t="n"/>
      <c r="AK428" s="19" t="n"/>
      <c r="AL428" s="19" t="n"/>
      <c r="AM428" s="18" t="n"/>
      <c r="AN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19" t="inlineStr">
        <is>
          <t>ok</t>
        </is>
      </c>
      <c r="V429" s="22">
        <f>O429*S429</f>
        <v/>
      </c>
      <c r="W429" s="16" t="inlineStr">
        <is>
          <t>nur Abholung</t>
        </is>
      </c>
      <c r="X429" s="16" t="inlineStr">
        <is>
          <t>F-558</t>
        </is>
      </c>
      <c r="Y429" s="19" t="inlineStr">
        <is>
          <t>ja</t>
        </is>
      </c>
      <c r="Z429" s="19" t="inlineStr">
        <is>
          <t>verfügbar</t>
        </is>
      </c>
      <c r="AA429" s="19" t="inlineStr">
        <is>
          <t>Staufen</t>
        </is>
      </c>
      <c r="AB429" s="19" t="inlineStr">
        <is>
          <t>Bastelsets Staufen</t>
        </is>
      </c>
      <c r="AC429" s="19" t="n"/>
      <c r="AD429" s="19" t="n"/>
      <c r="AE429" s="21" t="n"/>
      <c r="AF429" s="22">
        <f>IF(N429="","",N429*AE429)</f>
        <v/>
      </c>
      <c r="AG429" s="19" t="n"/>
      <c r="AH429" s="19" t="n"/>
      <c r="AI429" s="19" t="n"/>
      <c r="AJ429" s="19" t="n"/>
      <c r="AK429" s="19" t="n"/>
      <c r="AL429" s="19" t="n"/>
      <c r="AM429" s="18" t="n"/>
      <c r="AN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v>1</v>
      </c>
      <c r="O430" s="20">
        <f>F430-IF(N430="",0,N430)</f>
        <v/>
      </c>
      <c r="P430" s="19" t="inlineStr">
        <is>
          <t>ja</t>
        </is>
      </c>
      <c r="Q430" s="19" t="n"/>
      <c r="R430" s="21" t="n"/>
      <c r="S430" s="21" t="n">
        <v>1.5</v>
      </c>
      <c r="T430" s="19" t="inlineStr">
        <is>
          <t>Fix</t>
        </is>
      </c>
      <c r="U430" s="19" t="inlineStr">
        <is>
          <t>ok</t>
        </is>
      </c>
      <c r="V430" s="22">
        <f>O430*S430</f>
        <v/>
      </c>
      <c r="W430" s="16" t="inlineStr">
        <is>
          <t>nur Abholung</t>
        </is>
      </c>
      <c r="X430" s="16" t="inlineStr">
        <is>
          <t>F-572</t>
        </is>
      </c>
      <c r="Y430" s="19" t="inlineStr">
        <is>
          <t>ja</t>
        </is>
      </c>
      <c r="Z430" s="19" t="inlineStr">
        <is>
          <t>teilverkauft</t>
        </is>
      </c>
      <c r="AA430" s="19" t="inlineStr">
        <is>
          <t>Staufen</t>
        </is>
      </c>
      <c r="AB430" s="19" t="inlineStr">
        <is>
          <t>Bastelsets Staufen</t>
        </is>
      </c>
      <c r="AC430" s="19" t="inlineStr">
        <is>
          <t>Webkatalog</t>
        </is>
      </c>
      <c r="AD430" s="19" t="n"/>
      <c r="AE430" s="21" t="n">
        <v>1.5</v>
      </c>
      <c r="AF430" s="22">
        <f>IF(N430="","",N430*AE430)</f>
        <v/>
      </c>
      <c r="AG430" s="19" t="inlineStr">
        <is>
          <t>16.10.2026</t>
        </is>
      </c>
      <c r="AH430" s="19" t="inlineStr">
        <is>
          <t>Eva Demeter</t>
        </is>
      </c>
      <c r="AI430" s="19" t="inlineStr">
        <is>
          <t>4000128</t>
        </is>
      </c>
      <c r="AJ430" s="19" t="inlineStr">
        <is>
          <t>bezahlt</t>
        </is>
      </c>
      <c r="AK430" s="19" t="n"/>
      <c r="AL430" s="19" t="inlineStr">
        <is>
          <t>03.11.2026 10:30</t>
        </is>
      </c>
      <c r="AM430" s="18" t="n"/>
      <c r="AN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19" t="inlineStr">
        <is>
          <t>ok</t>
        </is>
      </c>
      <c r="V431" s="22">
        <f>O431*S431</f>
        <v/>
      </c>
      <c r="W431" s="16" t="inlineStr">
        <is>
          <t>nur Abholung</t>
        </is>
      </c>
      <c r="X431" s="16" t="inlineStr">
        <is>
          <t>F-571</t>
        </is>
      </c>
      <c r="Y431" s="19" t="inlineStr">
        <is>
          <t>ja</t>
        </is>
      </c>
      <c r="Z431" s="19" t="inlineStr">
        <is>
          <t>verfügbar</t>
        </is>
      </c>
      <c r="AA431" s="19" t="inlineStr">
        <is>
          <t>Staufen</t>
        </is>
      </c>
      <c r="AB431" s="19" t="inlineStr">
        <is>
          <t>Bastelsets Staufen</t>
        </is>
      </c>
      <c r="AC431" s="19" t="n"/>
      <c r="AD431" s="19" t="n"/>
      <c r="AE431" s="21" t="n"/>
      <c r="AF431" s="22">
        <f>IF(N431="","",N431*AE431)</f>
        <v/>
      </c>
      <c r="AG431" s="19" t="n"/>
      <c r="AH431" s="19" t="n"/>
      <c r="AI431" s="19" t="n"/>
      <c r="AJ431" s="19" t="n"/>
      <c r="AK431" s="19" t="n"/>
      <c r="AL431" s="19" t="n"/>
      <c r="AM431" s="18" t="n"/>
      <c r="AN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19" t="inlineStr">
        <is>
          <t>ok</t>
        </is>
      </c>
      <c r="V432" s="22">
        <f>O432*S432</f>
        <v/>
      </c>
      <c r="W432" s="16" t="inlineStr">
        <is>
          <t>nur Abholung</t>
        </is>
      </c>
      <c r="X432" s="16" t="inlineStr">
        <is>
          <t>F-563</t>
        </is>
      </c>
      <c r="Y432" s="19" t="inlineStr">
        <is>
          <t>ja</t>
        </is>
      </c>
      <c r="Z432" s="19" t="inlineStr">
        <is>
          <t>verfügbar</t>
        </is>
      </c>
      <c r="AA432" s="19" t="inlineStr">
        <is>
          <t>Staufen</t>
        </is>
      </c>
      <c r="AB432" s="19" t="inlineStr">
        <is>
          <t>Bastelsets Staufen</t>
        </is>
      </c>
      <c r="AC432" s="19" t="n"/>
      <c r="AD432" s="19" t="n"/>
      <c r="AE432" s="21" t="n"/>
      <c r="AF432" s="22">
        <f>IF(N432="","",N432*AE432)</f>
        <v/>
      </c>
      <c r="AG432" s="19" t="n"/>
      <c r="AH432" s="19" t="n"/>
      <c r="AI432" s="19" t="n"/>
      <c r="AJ432" s="19" t="n"/>
      <c r="AK432" s="19" t="n"/>
      <c r="AL432" s="19" t="n"/>
      <c r="AM432" s="18" t="n"/>
      <c r="AN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19" t="inlineStr">
        <is>
          <t>ok</t>
        </is>
      </c>
      <c r="V433" s="22">
        <f>O433*S433</f>
        <v/>
      </c>
      <c r="W433" s="16" t="inlineStr">
        <is>
          <t>nur Abholung</t>
        </is>
      </c>
      <c r="X433" s="16" t="inlineStr">
        <is>
          <t>F-562</t>
        </is>
      </c>
      <c r="Y433" s="19" t="inlineStr">
        <is>
          <t>ja</t>
        </is>
      </c>
      <c r="Z433" s="19" t="inlineStr">
        <is>
          <t>verfügbar</t>
        </is>
      </c>
      <c r="AA433" s="19" t="inlineStr">
        <is>
          <t>Staufen</t>
        </is>
      </c>
      <c r="AB433" s="19" t="inlineStr">
        <is>
          <t>Bastelsets Staufen</t>
        </is>
      </c>
      <c r="AC433" s="19" t="n"/>
      <c r="AD433" s="19" t="n"/>
      <c r="AE433" s="21" t="n"/>
      <c r="AF433" s="22">
        <f>IF(N433="","",N433*AE433)</f>
        <v/>
      </c>
      <c r="AG433" s="19" t="n"/>
      <c r="AH433" s="19" t="n"/>
      <c r="AI433" s="19" t="n"/>
      <c r="AJ433" s="19" t="n"/>
      <c r="AK433" s="19" t="n"/>
      <c r="AL433" s="19" t="n"/>
      <c r="AM433" s="18" t="n"/>
      <c r="AN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19" t="inlineStr">
        <is>
          <t>ok</t>
        </is>
      </c>
      <c r="V434" s="22">
        <f>O434*S434</f>
        <v/>
      </c>
      <c r="W434" s="16" t="inlineStr">
        <is>
          <t>nur Abholung</t>
        </is>
      </c>
      <c r="X434" s="16" t="inlineStr">
        <is>
          <t>F-564</t>
        </is>
      </c>
      <c r="Y434" s="19" t="inlineStr">
        <is>
          <t>ja</t>
        </is>
      </c>
      <c r="Z434" s="19" t="inlineStr">
        <is>
          <t>verfügbar</t>
        </is>
      </c>
      <c r="AA434" s="19" t="inlineStr">
        <is>
          <t>Staufen</t>
        </is>
      </c>
      <c r="AB434" s="19" t="inlineStr">
        <is>
          <t>Bastelsets Staufen</t>
        </is>
      </c>
      <c r="AC434" s="19" t="n"/>
      <c r="AD434" s="19" t="n"/>
      <c r="AE434" s="21" t="n"/>
      <c r="AF434" s="22">
        <f>IF(N434="","",N434*AE434)</f>
        <v/>
      </c>
      <c r="AG434" s="19" t="n"/>
      <c r="AH434" s="19" t="n"/>
      <c r="AI434" s="19" t="n"/>
      <c r="AJ434" s="19" t="n"/>
      <c r="AK434" s="19" t="n"/>
      <c r="AL434" s="19" t="n"/>
      <c r="AM434" s="18" t="n"/>
      <c r="AN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19" t="inlineStr">
        <is>
          <t>ok</t>
        </is>
      </c>
      <c r="V435" s="22">
        <f>O435*S435</f>
        <v/>
      </c>
      <c r="W435" s="16" t="inlineStr">
        <is>
          <t>nur Abholung</t>
        </is>
      </c>
      <c r="X435" s="16" t="inlineStr">
        <is>
          <t>F-559</t>
        </is>
      </c>
      <c r="Y435" s="19" t="inlineStr">
        <is>
          <t>ja</t>
        </is>
      </c>
      <c r="Z435" s="19" t="inlineStr">
        <is>
          <t>verfügbar</t>
        </is>
      </c>
      <c r="AA435" s="19" t="inlineStr">
        <is>
          <t>Staufen</t>
        </is>
      </c>
      <c r="AB435" s="19" t="inlineStr">
        <is>
          <t>Bastelsets Staufen</t>
        </is>
      </c>
      <c r="AC435" s="19" t="n"/>
      <c r="AD435" s="19" t="n"/>
      <c r="AE435" s="21" t="n"/>
      <c r="AF435" s="22">
        <f>IF(N435="","",N435*AE435)</f>
        <v/>
      </c>
      <c r="AG435" s="19" t="n"/>
      <c r="AH435" s="19" t="n"/>
      <c r="AI435" s="19" t="n"/>
      <c r="AJ435" s="19" t="n"/>
      <c r="AK435" s="19" t="n"/>
      <c r="AL435" s="19" t="n"/>
      <c r="AM435" s="18" t="n"/>
      <c r="AN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19" t="inlineStr">
        <is>
          <t>ok</t>
        </is>
      </c>
      <c r="V436" s="22">
        <f>O436*S436</f>
        <v/>
      </c>
      <c r="W436" s="16" t="inlineStr">
        <is>
          <t>nur Abholung</t>
        </is>
      </c>
      <c r="X436" s="16" t="inlineStr">
        <is>
          <t>F-560</t>
        </is>
      </c>
      <c r="Y436" s="19" t="inlineStr">
        <is>
          <t>ja</t>
        </is>
      </c>
      <c r="Z436" s="19" t="inlineStr">
        <is>
          <t>verfügbar</t>
        </is>
      </c>
      <c r="AA436" s="19" t="inlineStr">
        <is>
          <t>Staufen</t>
        </is>
      </c>
      <c r="AB436" s="19" t="inlineStr">
        <is>
          <t>Bastelsets Staufen</t>
        </is>
      </c>
      <c r="AC436" s="19" t="n"/>
      <c r="AD436" s="19" t="n"/>
      <c r="AE436" s="21" t="n"/>
      <c r="AF436" s="22">
        <f>IF(N436="","",N436*AE436)</f>
        <v/>
      </c>
      <c r="AG436" s="19" t="n"/>
      <c r="AH436" s="19" t="n"/>
      <c r="AI436" s="19" t="n"/>
      <c r="AJ436" s="19" t="n"/>
      <c r="AK436" s="19" t="n"/>
      <c r="AL436" s="19" t="n"/>
      <c r="AM436" s="18" t="n"/>
      <c r="AN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19" t="inlineStr">
        <is>
          <t>ok</t>
        </is>
      </c>
      <c r="V437" s="22">
        <f>O437*S437</f>
        <v/>
      </c>
      <c r="W437" s="16" t="inlineStr">
        <is>
          <t>nur Abholung</t>
        </is>
      </c>
      <c r="X437" s="16" t="inlineStr">
        <is>
          <t>F-561</t>
        </is>
      </c>
      <c r="Y437" s="19" t="inlineStr">
        <is>
          <t>ja</t>
        </is>
      </c>
      <c r="Z437" s="19" t="inlineStr">
        <is>
          <t>verfügbar</t>
        </is>
      </c>
      <c r="AA437" s="19" t="inlineStr">
        <is>
          <t>Staufen</t>
        </is>
      </c>
      <c r="AB437" s="19" t="inlineStr">
        <is>
          <t>Bastelsets Staufen</t>
        </is>
      </c>
      <c r="AC437" s="19" t="n"/>
      <c r="AD437" s="19" t="n"/>
      <c r="AE437" s="21" t="n"/>
      <c r="AF437" s="22">
        <f>IF(N437="","",N437*AE437)</f>
        <v/>
      </c>
      <c r="AG437" s="19" t="n"/>
      <c r="AH437" s="19" t="n"/>
      <c r="AI437" s="19" t="n"/>
      <c r="AJ437" s="19" t="n"/>
      <c r="AK437" s="19" t="n"/>
      <c r="AL437" s="19" t="n"/>
      <c r="AM437" s="18" t="n"/>
      <c r="AN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100</v>
      </c>
      <c r="T438" s="19" t="inlineStr">
        <is>
          <t>Fix</t>
        </is>
      </c>
      <c r="U438" s="19" t="inlineStr">
        <is>
          <t>ok</t>
        </is>
      </c>
      <c r="V438" s="22">
        <f>O438*S438</f>
        <v/>
      </c>
      <c r="W438" s="16" t="inlineStr">
        <is>
          <t>nur Abholung</t>
        </is>
      </c>
      <c r="X438" s="16" t="inlineStr">
        <is>
          <t>F-565</t>
        </is>
      </c>
      <c r="Y438" s="19" t="inlineStr">
        <is>
          <t>ja</t>
        </is>
      </c>
      <c r="Z438" s="19" t="inlineStr">
        <is>
          <t>verfügbar</t>
        </is>
      </c>
      <c r="AA438" s="19" t="n"/>
      <c r="AB438" s="19" t="n"/>
      <c r="AC438" s="19" t="n"/>
      <c r="AD438" s="19" t="n"/>
      <c r="AE438" s="21" t="n"/>
      <c r="AF438" s="22">
        <f>IF(N438="","",N438*AE438)</f>
        <v/>
      </c>
      <c r="AG438" s="19" t="n"/>
      <c r="AH438" s="19" t="n"/>
      <c r="AI438" s="19" t="n"/>
      <c r="AJ438" s="19" t="n"/>
      <c r="AK438" s="19" t="n"/>
      <c r="AL438" s="19" t="n"/>
      <c r="AM438" s="18" t="inlineStr">
        <is>
          <t>Wird nur im Set abgegeben.</t>
        </is>
      </c>
      <c r="AN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19" t="inlineStr">
        <is>
          <t>ok</t>
        </is>
      </c>
      <c r="V439" s="22">
        <f>O439*S439</f>
        <v/>
      </c>
      <c r="W439" s="16" t="inlineStr">
        <is>
          <t>nur Abholung</t>
        </is>
      </c>
      <c r="X439" s="16" t="inlineStr">
        <is>
          <t>F-566</t>
        </is>
      </c>
      <c r="Y439" s="19" t="inlineStr">
        <is>
          <t>ja</t>
        </is>
      </c>
      <c r="Z439" s="19" t="inlineStr">
        <is>
          <t>verfügbar</t>
        </is>
      </c>
      <c r="AA439" s="19" t="n"/>
      <c r="AB439" s="19" t="n"/>
      <c r="AC439" s="19" t="n"/>
      <c r="AD439" s="19" t="n"/>
      <c r="AE439" s="21" t="n"/>
      <c r="AF439" s="22">
        <f>IF(N439="","",N439*AE439)</f>
        <v/>
      </c>
      <c r="AG439" s="19" t="n"/>
      <c r="AH439" s="19" t="n"/>
      <c r="AI439" s="19" t="n"/>
      <c r="AJ439" s="19" t="n"/>
      <c r="AK439" s="19" t="n"/>
      <c r="AL439" s="19" t="n"/>
      <c r="AM439" s="18" t="n"/>
      <c r="AN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19" t="inlineStr">
        <is>
          <t>ok</t>
        </is>
      </c>
      <c r="V440" s="22">
        <f>O440*S440</f>
        <v/>
      </c>
      <c r="W440" s="16" t="inlineStr">
        <is>
          <t>nur Abholung</t>
        </is>
      </c>
      <c r="X440" s="16" t="inlineStr">
        <is>
          <t>F-567</t>
        </is>
      </c>
      <c r="Y440" s="19" t="inlineStr">
        <is>
          <t>ja</t>
        </is>
      </c>
      <c r="Z440" s="19" t="inlineStr">
        <is>
          <t>verfügbar</t>
        </is>
      </c>
      <c r="AA440" s="19" t="n"/>
      <c r="AB440" s="19" t="n"/>
      <c r="AC440" s="19" t="n"/>
      <c r="AD440" s="19" t="n"/>
      <c r="AE440" s="21" t="n"/>
      <c r="AF440" s="22">
        <f>IF(N440="","",N440*AE440)</f>
        <v/>
      </c>
      <c r="AG440" s="19" t="n"/>
      <c r="AH440" s="19" t="n"/>
      <c r="AI440" s="19" t="n"/>
      <c r="AJ440" s="19" t="n"/>
      <c r="AK440" s="19" t="n"/>
      <c r="AL440" s="19" t="n"/>
      <c r="AM440" s="18" t="n"/>
      <c r="AN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19" t="inlineStr">
        <is>
          <t>ok</t>
        </is>
      </c>
      <c r="V441" s="22">
        <f>O441*S441</f>
        <v/>
      </c>
      <c r="W441" s="16" t="inlineStr">
        <is>
          <t>nur Abholung</t>
        </is>
      </c>
      <c r="X441" s="16" t="inlineStr">
        <is>
          <t>F-569</t>
        </is>
      </c>
      <c r="Y441" s="19" t="inlineStr">
        <is>
          <t>ja</t>
        </is>
      </c>
      <c r="Z441" s="19" t="inlineStr">
        <is>
          <t>verfügbar</t>
        </is>
      </c>
      <c r="AA441" s="19" t="n"/>
      <c r="AB441" s="19" t="n"/>
      <c r="AC441" s="19" t="n"/>
      <c r="AD441" s="19" t="n"/>
      <c r="AE441" s="21" t="n"/>
      <c r="AF441" s="22">
        <f>IF(N441="","",N441*AE441)</f>
        <v/>
      </c>
      <c r="AG441" s="19" t="n"/>
      <c r="AH441" s="19" t="n"/>
      <c r="AI441" s="19" t="n"/>
      <c r="AJ441" s="19" t="n"/>
      <c r="AK441" s="19" t="n"/>
      <c r="AL441" s="19" t="n"/>
      <c r="AM441" s="18" t="inlineStr">
        <is>
          <t>Der Stapel wird komplett abgegeben.</t>
        </is>
      </c>
      <c r="AN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19" t="inlineStr">
        <is>
          <t>ok</t>
        </is>
      </c>
      <c r="V442" s="22">
        <f>O442*S442</f>
        <v/>
      </c>
      <c r="W442" s="16" t="inlineStr">
        <is>
          <t>nur Abholung</t>
        </is>
      </c>
      <c r="X442" s="16" t="inlineStr">
        <is>
          <t>F-543</t>
        </is>
      </c>
      <c r="Y442" s="19" t="inlineStr">
        <is>
          <t>ja</t>
        </is>
      </c>
      <c r="Z442" s="19" t="inlineStr">
        <is>
          <t>verfügbar</t>
        </is>
      </c>
      <c r="AA442" s="19" t="n"/>
      <c r="AB442" s="19" t="n"/>
      <c r="AC442" s="19" t="n"/>
      <c r="AD442" s="19" t="n"/>
      <c r="AE442" s="21" t="n"/>
      <c r="AF442" s="22">
        <f>IF(N442="","",N442*AE442)</f>
        <v/>
      </c>
      <c r="AG442" s="19" t="n"/>
      <c r="AH442" s="19" t="n"/>
      <c r="AI442" s="19" t="n"/>
      <c r="AJ442" s="19" t="n"/>
      <c r="AK442" s="19" t="n"/>
      <c r="AL442" s="19" t="n"/>
      <c r="AM442" s="18" t="n"/>
      <c r="AN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19" t="inlineStr">
        <is>
          <t>ok</t>
        </is>
      </c>
      <c r="V443" s="22">
        <f>O443*S443</f>
        <v/>
      </c>
      <c r="W443" s="16" t="inlineStr">
        <is>
          <t>nur Abholung</t>
        </is>
      </c>
      <c r="X443" s="16" t="inlineStr">
        <is>
          <t>F-542</t>
        </is>
      </c>
      <c r="Y443" s="19" t="inlineStr">
        <is>
          <t>ja</t>
        </is>
      </c>
      <c r="Z443" s="19" t="inlineStr">
        <is>
          <t>verfügbar</t>
        </is>
      </c>
      <c r="AA443" s="19" t="n"/>
      <c r="AB443" s="19" t="n"/>
      <c r="AC443" s="19" t="n"/>
      <c r="AD443" s="19" t="n"/>
      <c r="AE443" s="21" t="n"/>
      <c r="AF443" s="22">
        <f>IF(N443="","",N443*AE443)</f>
        <v/>
      </c>
      <c r="AG443" s="19" t="n"/>
      <c r="AH443" s="19" t="n"/>
      <c r="AI443" s="19" t="n"/>
      <c r="AJ443" s="19" t="n"/>
      <c r="AK443" s="19" t="n"/>
      <c r="AL443" s="19" t="n"/>
      <c r="AM443" s="18" t="inlineStr">
        <is>
          <t>35 Körbe, teilweise leicht verschmutzt.</t>
        </is>
      </c>
      <c r="AN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v>1</v>
      </c>
      <c r="O444" s="20">
        <f>F444-IF(N444="",0,N444)</f>
        <v/>
      </c>
      <c r="P444" s="19" t="inlineStr">
        <is>
          <t>ja</t>
        </is>
      </c>
      <c r="Q444" s="19" t="n"/>
      <c r="R444" s="21" t="n"/>
      <c r="S444" s="21" t="n">
        <v>250</v>
      </c>
      <c r="T444" s="19" t="inlineStr">
        <is>
          <t>VHB</t>
        </is>
      </c>
      <c r="U444" s="19" t="inlineStr">
        <is>
          <t>ok</t>
        </is>
      </c>
      <c r="V444" s="22">
        <f>O444*S444</f>
        <v/>
      </c>
      <c r="W444" s="16" t="inlineStr">
        <is>
          <t>nur Abholung</t>
        </is>
      </c>
      <c r="X444" s="16" t="inlineStr">
        <is>
          <t>F-544</t>
        </is>
      </c>
      <c r="Y444" s="19" t="inlineStr">
        <is>
          <t>ja</t>
        </is>
      </c>
      <c r="Z444" s="19" t="inlineStr">
        <is>
          <t>verkauft</t>
        </is>
      </c>
      <c r="AA444" s="19" t="n"/>
      <c r="AB444" s="19" t="n"/>
      <c r="AC444" s="19" t="inlineStr">
        <is>
          <t>Webkatalog</t>
        </is>
      </c>
      <c r="AD444" s="19" t="n"/>
      <c r="AE444" s="21" t="n">
        <v>250</v>
      </c>
      <c r="AF444" s="22">
        <f>IF(N444="","",N444*AE444)</f>
        <v/>
      </c>
      <c r="AG444" s="19" t="inlineStr">
        <is>
          <t>14.10.2026</t>
        </is>
      </c>
      <c r="AH444" s="19" t="inlineStr">
        <is>
          <t>Maren Kipp</t>
        </is>
      </c>
      <c r="AI444" s="19" t="inlineStr">
        <is>
          <t>4000114</t>
        </is>
      </c>
      <c r="AJ444" s="19" t="inlineStr">
        <is>
          <t>bezahlt</t>
        </is>
      </c>
      <c r="AK444" s="19" t="n"/>
      <c r="AL444" s="19" t="inlineStr">
        <is>
          <t>09.11.2026 08:00</t>
        </is>
      </c>
      <c r="AM444" s="18" t="inlineStr">
        <is>
          <t>Abbau und Transport durch den Käufer.</t>
        </is>
      </c>
      <c r="AN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19" t="inlineStr">
        <is>
          <t>ok</t>
        </is>
      </c>
      <c r="V445" s="22">
        <f>O445*S445</f>
        <v/>
      </c>
      <c r="W445" s="16" t="inlineStr">
        <is>
          <t>nur Abholung</t>
        </is>
      </c>
      <c r="X445" s="16" t="inlineStr">
        <is>
          <t>F-545</t>
        </is>
      </c>
      <c r="Y445" s="19" t="inlineStr">
        <is>
          <t>ja</t>
        </is>
      </c>
      <c r="Z445" s="19" t="inlineStr">
        <is>
          <t>verfügbar</t>
        </is>
      </c>
      <c r="AA445" s="19" t="n"/>
      <c r="AB445" s="19" t="n"/>
      <c r="AC445" s="19" t="n"/>
      <c r="AD445" s="19" t="n"/>
      <c r="AE445" s="21" t="n"/>
      <c r="AF445" s="22">
        <f>IF(N445="","",N445*AE445)</f>
        <v/>
      </c>
      <c r="AG445" s="19" t="n"/>
      <c r="AH445" s="19" t="n"/>
      <c r="AI445" s="19" t="n"/>
      <c r="AJ445" s="19" t="n"/>
      <c r="AK445" s="19" t="n"/>
      <c r="AL445" s="19" t="n"/>
      <c r="AM445" s="18" t="inlineStr">
        <is>
          <t>2 Schränke, jeweils einschließlich Werkzeug. Abgebildet sind beide.</t>
        </is>
      </c>
      <c r="AN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19" t="inlineStr">
        <is>
          <t>ok</t>
        </is>
      </c>
      <c r="V446" s="22">
        <f>O446*S446</f>
        <v/>
      </c>
      <c r="W446" s="16" t="inlineStr">
        <is>
          <t>nur Abholung</t>
        </is>
      </c>
      <c r="X446" s="16" t="inlineStr">
        <is>
          <t>F-281</t>
        </is>
      </c>
      <c r="Y446" s="19" t="inlineStr">
        <is>
          <t>ja</t>
        </is>
      </c>
      <c r="Z446" s="19" t="inlineStr">
        <is>
          <t>verfügbar</t>
        </is>
      </c>
      <c r="AA446" s="19" t="n"/>
      <c r="AB446" s="19" t="n"/>
      <c r="AC446" s="19" t="n"/>
      <c r="AD446" s="19" t="n"/>
      <c r="AE446" s="21" t="n"/>
      <c r="AF446" s="22">
        <f>IF(N446="","",N446*AE446)</f>
        <v/>
      </c>
      <c r="AG446" s="19" t="n"/>
      <c r="AH446" s="19" t="n"/>
      <c r="AI446" s="19" t="n"/>
      <c r="AJ446" s="19" t="n"/>
      <c r="AK446" s="19" t="n"/>
      <c r="AL446" s="19" t="n"/>
      <c r="AM446" s="18" t="inlineStr">
        <is>
          <t>44 Becher aus zwei Küchen, Farben gemischt, nur als Set.</t>
        </is>
      </c>
      <c r="AN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19" t="inlineStr">
        <is>
          <t>ok</t>
        </is>
      </c>
      <c r="V447" s="22">
        <f>O447*S447</f>
        <v/>
      </c>
      <c r="W447" s="16" t="inlineStr">
        <is>
          <t>nur Abholung</t>
        </is>
      </c>
      <c r="X447" s="16" t="inlineStr">
        <is>
          <t>F-282</t>
        </is>
      </c>
      <c r="Y447" s="19" t="inlineStr">
        <is>
          <t>ja</t>
        </is>
      </c>
      <c r="Z447" s="19" t="inlineStr">
        <is>
          <t>verfügbar</t>
        </is>
      </c>
      <c r="AA447" s="19" t="n"/>
      <c r="AB447" s="19" t="n"/>
      <c r="AC447" s="19" t="n"/>
      <c r="AD447" s="19" t="n"/>
      <c r="AE447" s="21" t="n"/>
      <c r="AF447" s="22">
        <f>IF(N447="","",N447*AE447)</f>
        <v/>
      </c>
      <c r="AG447" s="19" t="n"/>
      <c r="AH447" s="19" t="n"/>
      <c r="AI447" s="19" t="n"/>
      <c r="AJ447" s="19" t="n"/>
      <c r="AK447" s="19" t="n"/>
      <c r="AL447" s="19" t="n"/>
      <c r="AM447" s="18" t="inlineStr">
        <is>
          <t>49 Teller aus zwei Küchen, Farben und Größen gemischt, nur als Set.</t>
        </is>
      </c>
      <c r="AN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19" t="inlineStr">
        <is>
          <t>ok</t>
        </is>
      </c>
      <c r="V448" s="22">
        <f>O448*S448</f>
        <v/>
      </c>
      <c r="W448" s="16" t="inlineStr">
        <is>
          <t>nur Abholung</t>
        </is>
      </c>
      <c r="X448" s="16" t="inlineStr">
        <is>
          <t>F-425</t>
        </is>
      </c>
      <c r="Y448" s="19" t="inlineStr">
        <is>
          <t>ja</t>
        </is>
      </c>
      <c r="Z448" s="19" t="inlineStr">
        <is>
          <t>verfügbar</t>
        </is>
      </c>
      <c r="AA448" s="19" t="n"/>
      <c r="AB448" s="19" t="n"/>
      <c r="AC448" s="19" t="n"/>
      <c r="AD448" s="19" t="n"/>
      <c r="AE448" s="21" t="n"/>
      <c r="AF448" s="22">
        <f>IF(N448="","",N448*AE448)</f>
        <v/>
      </c>
      <c r="AG448" s="19" t="n"/>
      <c r="AH448" s="19" t="n"/>
      <c r="AI448" s="19" t="n"/>
      <c r="AJ448" s="19" t="n"/>
      <c r="AK448" s="19" t="n"/>
      <c r="AL448" s="19" t="n"/>
      <c r="AM448" s="18" t="inlineStr">
        <is>
          <t>17 Becher, nur als Set.</t>
        </is>
      </c>
      <c r="AN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Spielzeug</t>
        </is>
      </c>
      <c r="I449" s="16" t="n"/>
      <c r="J449" s="16" t="inlineStr">
        <is>
          <t>C</t>
        </is>
      </c>
      <c r="K449" s="16" t="inlineStr">
        <is>
          <t>Stück</t>
        </is>
      </c>
      <c r="L449" s="19" t="n"/>
      <c r="M449" s="16" t="inlineStr">
        <is>
          <t>gebraucht</t>
        </is>
      </c>
      <c r="N449" s="17" t="n">
        <v>1</v>
      </c>
      <c r="O449" s="20">
        <f>F449-IF(N449="",0,N449)</f>
        <v/>
      </c>
      <c r="P449" s="19" t="inlineStr">
        <is>
          <t>ja</t>
        </is>
      </c>
      <c r="Q449" s="19" t="n"/>
      <c r="R449" s="21" t="n"/>
      <c r="S449" s="21" t="n">
        <v>15</v>
      </c>
      <c r="T449" s="19" t="inlineStr">
        <is>
          <t>Fix</t>
        </is>
      </c>
      <c r="U449" s="19" t="inlineStr">
        <is>
          <t>ok</t>
        </is>
      </c>
      <c r="V449" s="22">
        <f>O449*S449</f>
        <v/>
      </c>
      <c r="W449" s="16" t="inlineStr">
        <is>
          <t>nur Abholung</t>
        </is>
      </c>
      <c r="X449" s="16" t="inlineStr">
        <is>
          <t>F-619</t>
        </is>
      </c>
      <c r="Y449" s="19" t="inlineStr">
        <is>
          <t>ja</t>
        </is>
      </c>
      <c r="Z449" s="19" t="inlineStr">
        <is>
          <t>verkauft</t>
        </is>
      </c>
      <c r="AA449" s="19" t="inlineStr">
        <is>
          <t>Bruder</t>
        </is>
      </c>
      <c r="AB449" s="19" t="n"/>
      <c r="AC449" s="19" t="inlineStr">
        <is>
          <t>Webkatalog</t>
        </is>
      </c>
      <c r="AD449" s="19" t="n"/>
      <c r="AE449" s="21" t="n">
        <v>15</v>
      </c>
      <c r="AF449" s="22">
        <f>IF(N449="","",N449*AE449)</f>
        <v/>
      </c>
      <c r="AG449" s="19" t="inlineStr">
        <is>
          <t>16.10.2026</t>
        </is>
      </c>
      <c r="AH449" s="19" t="inlineStr">
        <is>
          <t>Mareike Lüdtke</t>
        </is>
      </c>
      <c r="AI449" s="19" t="inlineStr">
        <is>
          <t>4000121</t>
        </is>
      </c>
      <c r="AJ449" s="19" t="inlineStr">
        <is>
          <t>bezahlt</t>
        </is>
      </c>
      <c r="AK449" s="19" t="n"/>
      <c r="AL449" s="19" t="inlineStr">
        <is>
          <t>abgeholt 19.10.2026</t>
        </is>
      </c>
      <c r="AM449" s="18" t="n"/>
      <c r="AN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Spielzeug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19" t="inlineStr">
        <is>
          <t>ok</t>
        </is>
      </c>
      <c r="V450" s="22">
        <f>O450*S450</f>
        <v/>
      </c>
      <c r="W450" s="16" t="inlineStr">
        <is>
          <t>nur Abholung</t>
        </is>
      </c>
      <c r="X450" s="16" t="inlineStr">
        <is>
          <t>F-620</t>
        </is>
      </c>
      <c r="Y450" s="19" t="inlineStr">
        <is>
          <t>ja</t>
        </is>
      </c>
      <c r="Z450" s="19" t="inlineStr">
        <is>
          <t>reserviert</t>
        </is>
      </c>
      <c r="AA450" s="19" t="inlineStr">
        <is>
          <t>Bruder</t>
        </is>
      </c>
      <c r="AB450" s="19" t="n"/>
      <c r="AC450" s="19" t="inlineStr">
        <is>
          <t>Webkatalog</t>
        </is>
      </c>
      <c r="AD450" s="19" t="inlineStr">
        <is>
          <t>Martna Ebensperger</t>
        </is>
      </c>
      <c r="AE450" s="21" t="n"/>
      <c r="AF450" s="22">
        <f>IF(N450="","",N450*AE450)</f>
        <v/>
      </c>
      <c r="AG450" s="19" t="n"/>
      <c r="AH450" s="19" t="n"/>
      <c r="AI450" s="19" t="n"/>
      <c r="AJ450" s="19" t="n"/>
      <c r="AK450" s="19" t="n"/>
      <c r="AL450" s="19" t="inlineStr">
        <is>
          <t>01.12.2026 09:00</t>
        </is>
      </c>
      <c r="AM450" s="18" t="n"/>
      <c r="AN450" s="23" t="inlineStr">
        <is>
          <t>Neu aus der Durchsicht vom 01.10.2026. · Webkatalog: Sammelrechnung</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Spielzeug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19" t="inlineStr">
        <is>
          <t>ok</t>
        </is>
      </c>
      <c r="V451" s="22">
        <f>O451*S451</f>
        <v/>
      </c>
      <c r="W451" s="16" t="inlineStr">
        <is>
          <t>nur Abholung</t>
        </is>
      </c>
      <c r="X451" s="16" t="inlineStr">
        <is>
          <t>F-621</t>
        </is>
      </c>
      <c r="Y451" s="19" t="inlineStr">
        <is>
          <t>ja</t>
        </is>
      </c>
      <c r="Z451" s="19" t="inlineStr">
        <is>
          <t>reserviert</t>
        </is>
      </c>
      <c r="AA451" s="19" t="inlineStr">
        <is>
          <t>Bruder</t>
        </is>
      </c>
      <c r="AB451" s="19" t="n"/>
      <c r="AC451" s="19" t="inlineStr">
        <is>
          <t>Webkatalog</t>
        </is>
      </c>
      <c r="AD451" s="19" t="inlineStr">
        <is>
          <t>Martna Ebensperger</t>
        </is>
      </c>
      <c r="AE451" s="21" t="n"/>
      <c r="AF451" s="22">
        <f>IF(N451="","",N451*AE451)</f>
        <v/>
      </c>
      <c r="AG451" s="19" t="n"/>
      <c r="AH451" s="19" t="n"/>
      <c r="AI451" s="19" t="n"/>
      <c r="AJ451" s="19" t="n"/>
      <c r="AK451" s="19" t="n"/>
      <c r="AL451" s="19" t="inlineStr">
        <is>
          <t>01.12.2026 09:00</t>
        </is>
      </c>
      <c r="AM451" s="18" t="n"/>
      <c r="AN451" s="23" t="inlineStr">
        <is>
          <t>Neu aus der Durchsicht vom 01.10.2026. · Webkatalog: Sammelrechnung</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Spielzeug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19" t="inlineStr">
        <is>
          <t>ok</t>
        </is>
      </c>
      <c r="V452" s="22">
        <f>O452*S452</f>
        <v/>
      </c>
      <c r="W452" s="16" t="inlineStr">
        <is>
          <t>nur Abholung</t>
        </is>
      </c>
      <c r="X452" s="16" t="inlineStr">
        <is>
          <t>F-623</t>
        </is>
      </c>
      <c r="Y452" s="19" t="inlineStr">
        <is>
          <t>ja</t>
        </is>
      </c>
      <c r="Z452" s="19" t="inlineStr">
        <is>
          <t>verfügbar</t>
        </is>
      </c>
      <c r="AA452" s="19" t="n"/>
      <c r="AB452" s="19" t="n"/>
      <c r="AC452" s="19" t="n"/>
      <c r="AD452" s="19" t="n"/>
      <c r="AE452" s="21" t="n"/>
      <c r="AF452" s="22">
        <f>IF(N452="","",N452*AE452)</f>
        <v/>
      </c>
      <c r="AG452" s="19" t="n"/>
      <c r="AH452" s="19" t="n"/>
      <c r="AI452" s="19" t="n"/>
      <c r="AJ452" s="19" t="n"/>
      <c r="AK452" s="19" t="n"/>
      <c r="AL452" s="19" t="n"/>
      <c r="AM452" s="18" t="n"/>
      <c r="AN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Spielzeug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19" t="inlineStr">
        <is>
          <t>ok</t>
        </is>
      </c>
      <c r="V453" s="22">
        <f>O453*S453</f>
        <v/>
      </c>
      <c r="W453" s="16" t="inlineStr">
        <is>
          <t>nur Abholung</t>
        </is>
      </c>
      <c r="X453" s="16" t="inlineStr">
        <is>
          <t>F-625</t>
        </is>
      </c>
      <c r="Y453" s="19" t="inlineStr">
        <is>
          <t>ja</t>
        </is>
      </c>
      <c r="Z453" s="19" t="inlineStr">
        <is>
          <t>reserviert</t>
        </is>
      </c>
      <c r="AA453" s="19" t="inlineStr">
        <is>
          <t>Bruder</t>
        </is>
      </c>
      <c r="AB453" s="19" t="n"/>
      <c r="AC453" s="19" t="inlineStr">
        <is>
          <t>Webkatalog</t>
        </is>
      </c>
      <c r="AD453" s="19" t="inlineStr">
        <is>
          <t>Simon fronius</t>
        </is>
      </c>
      <c r="AE453" s="21" t="n"/>
      <c r="AF453" s="22">
        <f>IF(N453="","",N453*AE453)</f>
        <v/>
      </c>
      <c r="AG453" s="19" t="n"/>
      <c r="AH453" s="19" t="n"/>
      <c r="AI453" s="19" t="n"/>
      <c r="AJ453" s="19" t="n"/>
      <c r="AK453" s="19" t="n"/>
      <c r="AL453" s="19" t="inlineStr">
        <is>
          <t>01.12.2026 09:00</t>
        </is>
      </c>
      <c r="AM453" s="18" t="n"/>
      <c r="AN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Spielzeug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19" t="inlineStr">
        <is>
          <t>ok</t>
        </is>
      </c>
      <c r="V454" s="22">
        <f>O454*S454</f>
        <v/>
      </c>
      <c r="W454" s="16" t="inlineStr">
        <is>
          <t>nur Abholung</t>
        </is>
      </c>
      <c r="X454" s="16" t="inlineStr">
        <is>
          <t>F-626</t>
        </is>
      </c>
      <c r="Y454" s="19" t="inlineStr">
        <is>
          <t>ja</t>
        </is>
      </c>
      <c r="Z454" s="19" t="inlineStr">
        <is>
          <t>verfügbar</t>
        </is>
      </c>
      <c r="AA454" s="19" t="n"/>
      <c r="AB454" s="19" t="n"/>
      <c r="AC454" s="19" t="n"/>
      <c r="AD454" s="19" t="n"/>
      <c r="AE454" s="21" t="n"/>
      <c r="AF454" s="22">
        <f>IF(N454="","",N454*AE454)</f>
        <v/>
      </c>
      <c r="AG454" s="19" t="n"/>
      <c r="AH454" s="19" t="n"/>
      <c r="AI454" s="19" t="n"/>
      <c r="AJ454" s="19" t="n"/>
      <c r="AK454" s="19" t="n"/>
      <c r="AL454" s="19" t="n"/>
      <c r="AM454" s="18" t="n"/>
      <c r="AN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Spielzeug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19" t="inlineStr">
        <is>
          <t>ok</t>
        </is>
      </c>
      <c r="V455" s="22">
        <f>O455*S455</f>
        <v/>
      </c>
      <c r="W455" s="16" t="inlineStr">
        <is>
          <t>nur Abholung</t>
        </is>
      </c>
      <c r="X455" s="16" t="inlineStr">
        <is>
          <t>F-622</t>
        </is>
      </c>
      <c r="Y455" s="19" t="inlineStr">
        <is>
          <t>ja</t>
        </is>
      </c>
      <c r="Z455" s="19" t="inlineStr">
        <is>
          <t>reserviert</t>
        </is>
      </c>
      <c r="AA455" s="19" t="inlineStr">
        <is>
          <t>Bruder</t>
        </is>
      </c>
      <c r="AB455" s="19" t="n"/>
      <c r="AC455" s="19" t="inlineStr">
        <is>
          <t>Webkatalog</t>
        </is>
      </c>
      <c r="AD455" s="19" t="inlineStr">
        <is>
          <t>Simon fronius</t>
        </is>
      </c>
      <c r="AE455" s="21" t="n"/>
      <c r="AF455" s="22">
        <f>IF(N455="","",N455*AE455)</f>
        <v/>
      </c>
      <c r="AG455" s="19" t="n"/>
      <c r="AH455" s="19" t="n"/>
      <c r="AI455" s="19" t="n"/>
      <c r="AJ455" s="19" t="n"/>
      <c r="AK455" s="19" t="n"/>
      <c r="AL455" s="19" t="inlineStr">
        <is>
          <t>01.12.2026 09:00</t>
        </is>
      </c>
      <c r="AM455" s="18" t="inlineStr">
        <is>
          <t>Nicht vollständig.</t>
        </is>
      </c>
      <c r="AN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Spielzeug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19" t="inlineStr">
        <is>
          <t>ok</t>
        </is>
      </c>
      <c r="V456" s="22">
        <f>O456*S456</f>
        <v/>
      </c>
      <c r="W456" s="16" t="inlineStr">
        <is>
          <t>nur Abholung</t>
        </is>
      </c>
      <c r="X456" s="16" t="inlineStr">
        <is>
          <t>F-624</t>
        </is>
      </c>
      <c r="Y456" s="19" t="inlineStr">
        <is>
          <t>ja</t>
        </is>
      </c>
      <c r="Z456" s="19" t="inlineStr">
        <is>
          <t>verfügbar</t>
        </is>
      </c>
      <c r="AA456" s="19" t="inlineStr">
        <is>
          <t>Bruder</t>
        </is>
      </c>
      <c r="AB456" s="19" t="n"/>
      <c r="AC456" s="19" t="n"/>
      <c r="AD456" s="19" t="n"/>
      <c r="AE456" s="21" t="n"/>
      <c r="AF456" s="22">
        <f>IF(N456="","",N456*AE456)</f>
        <v/>
      </c>
      <c r="AG456" s="19" t="n"/>
      <c r="AH456" s="19" t="n"/>
      <c r="AI456" s="19" t="n"/>
      <c r="AJ456" s="19" t="n"/>
      <c r="AK456" s="19" t="n"/>
      <c r="AL456" s="19" t="n"/>
      <c r="AM456" s="18" t="n"/>
      <c r="AN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Spielzeug</t>
        </is>
      </c>
      <c r="I457" s="16" t="n"/>
      <c r="J457" s="16" t="inlineStr">
        <is>
          <t>C</t>
        </is>
      </c>
      <c r="K457" s="16" t="inlineStr">
        <is>
          <t>Stück</t>
        </is>
      </c>
      <c r="L457" s="19" t="n"/>
      <c r="M457" s="16" t="inlineStr">
        <is>
          <t>gebraucht</t>
        </is>
      </c>
      <c r="N457" s="17" t="n">
        <v>1</v>
      </c>
      <c r="O457" s="20">
        <f>F457-IF(N457="",0,N457)</f>
        <v/>
      </c>
      <c r="P457" s="19" t="inlineStr">
        <is>
          <t>ja</t>
        </is>
      </c>
      <c r="Q457" s="19" t="n"/>
      <c r="R457" s="21" t="n"/>
      <c r="S457" s="21" t="n">
        <v>15</v>
      </c>
      <c r="T457" s="19" t="inlineStr">
        <is>
          <t>Fix</t>
        </is>
      </c>
      <c r="U457" s="19" t="inlineStr">
        <is>
          <t>ok</t>
        </is>
      </c>
      <c r="V457" s="22">
        <f>O457*S457</f>
        <v/>
      </c>
      <c r="W457" s="16" t="inlineStr">
        <is>
          <t>nur Abholung</t>
        </is>
      </c>
      <c r="X457" s="16" t="inlineStr">
        <is>
          <t>F-627</t>
        </is>
      </c>
      <c r="Y457" s="19" t="inlineStr">
        <is>
          <t>ja</t>
        </is>
      </c>
      <c r="Z457" s="19" t="inlineStr">
        <is>
          <t>verkauft</t>
        </is>
      </c>
      <c r="AA457" s="19" t="n"/>
      <c r="AB457" s="19" t="n"/>
      <c r="AC457" s="19" t="inlineStr">
        <is>
          <t>Webkatalog</t>
        </is>
      </c>
      <c r="AD457" s="19" t="n"/>
      <c r="AE457" s="21" t="n">
        <v>15</v>
      </c>
      <c r="AF457" s="22">
        <f>IF(N457="","",N457*AE457)</f>
        <v/>
      </c>
      <c r="AG457" s="19" t="inlineStr">
        <is>
          <t>16.10.2026</t>
        </is>
      </c>
      <c r="AH457" s="19" t="inlineStr">
        <is>
          <t>Mareike Lüdtke</t>
        </is>
      </c>
      <c r="AI457" s="19" t="inlineStr">
        <is>
          <t>4000121</t>
        </is>
      </c>
      <c r="AJ457" s="19" t="inlineStr">
        <is>
          <t>bezahlt</t>
        </is>
      </c>
      <c r="AK457" s="19" t="n"/>
      <c r="AL457" s="19" t="inlineStr">
        <is>
          <t>abgeholt 19.10.2026</t>
        </is>
      </c>
      <c r="AM457" s="18" t="n"/>
      <c r="AN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19" t="inlineStr">
        <is>
          <t>ok</t>
        </is>
      </c>
      <c r="V458" s="22">
        <f>O458*S458</f>
        <v/>
      </c>
      <c r="W458" s="16" t="inlineStr">
        <is>
          <t>nur Abholung</t>
        </is>
      </c>
      <c r="X458" s="16" t="inlineStr">
        <is>
          <t>F-595</t>
        </is>
      </c>
      <c r="Y458" s="19" t="inlineStr">
        <is>
          <t>ja</t>
        </is>
      </c>
      <c r="Z458" s="19" t="inlineStr">
        <is>
          <t>verfügbar</t>
        </is>
      </c>
      <c r="AA458" s="19" t="n"/>
      <c r="AB458" s="19" t="n"/>
      <c r="AC458" s="19" t="n"/>
      <c r="AD458" s="19" t="n"/>
      <c r="AE458" s="21" t="n"/>
      <c r="AF458" s="22">
        <f>IF(N458="","",N458*AE458)</f>
        <v/>
      </c>
      <c r="AG458" s="19" t="n"/>
      <c r="AH458" s="19" t="n"/>
      <c r="AI458" s="19" t="n"/>
      <c r="AJ458" s="19" t="n"/>
      <c r="AK458" s="19" t="n"/>
      <c r="AL458" s="19" t="n"/>
      <c r="AM458" s="18" t="n"/>
      <c r="AN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19" t="inlineStr">
        <is>
          <t>ok</t>
        </is>
      </c>
      <c r="V459" s="22">
        <f>O459*S459</f>
        <v/>
      </c>
      <c r="W459" s="16" t="inlineStr">
        <is>
          <t>nur Abholung</t>
        </is>
      </c>
      <c r="X459" s="16" t="inlineStr">
        <is>
          <t>F-596</t>
        </is>
      </c>
      <c r="Y459" s="19" t="inlineStr">
        <is>
          <t>ja</t>
        </is>
      </c>
      <c r="Z459" s="19" t="inlineStr">
        <is>
          <t>reserviert</t>
        </is>
      </c>
      <c r="AA459" s="19" t="inlineStr">
        <is>
          <t>Winther</t>
        </is>
      </c>
      <c r="AB459" s="19" t="inlineStr">
        <is>
          <t>Außenbereich</t>
        </is>
      </c>
      <c r="AC459" s="19" t="inlineStr">
        <is>
          <t>Webkatalog</t>
        </is>
      </c>
      <c r="AD459" s="19" t="inlineStr">
        <is>
          <t>Nathalie Kühn</t>
        </is>
      </c>
      <c r="AE459" s="21" t="n"/>
      <c r="AF459" s="22">
        <f>IF(N459="","",N459*AE459)</f>
        <v/>
      </c>
      <c r="AG459" s="19" t="n"/>
      <c r="AH459" s="19" t="n"/>
      <c r="AI459" s="19" t="n"/>
      <c r="AJ459" s="19" t="n"/>
      <c r="AK459" s="19" t="n"/>
      <c r="AL459" s="19" t="inlineStr">
        <is>
          <t>10.12.2026 09:00</t>
        </is>
      </c>
      <c r="AM459" s="18" t="n"/>
      <c r="AN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19" t="inlineStr">
        <is>
          <t>ok</t>
        </is>
      </c>
      <c r="V460" s="22">
        <f>O460*S460</f>
        <v/>
      </c>
      <c r="W460" s="16" t="inlineStr">
        <is>
          <t>nur Abholung</t>
        </is>
      </c>
      <c r="X460" s="16" t="inlineStr">
        <is>
          <t>F-597</t>
        </is>
      </c>
      <c r="Y460" s="19" t="inlineStr">
        <is>
          <t>ja</t>
        </is>
      </c>
      <c r="Z460" s="19" t="inlineStr">
        <is>
          <t>reserviert</t>
        </is>
      </c>
      <c r="AA460" s="19" t="inlineStr">
        <is>
          <t>Winther</t>
        </is>
      </c>
      <c r="AB460" s="19" t="inlineStr">
        <is>
          <t>Außenbereich</t>
        </is>
      </c>
      <c r="AC460" s="19" t="inlineStr">
        <is>
          <t>Webkatalog</t>
        </is>
      </c>
      <c r="AD460" s="19" t="inlineStr">
        <is>
          <t>Nathalie Kühn</t>
        </is>
      </c>
      <c r="AE460" s="21" t="n"/>
      <c r="AF460" s="22">
        <f>IF(N460="","",N460*AE460)</f>
        <v/>
      </c>
      <c r="AG460" s="19" t="n"/>
      <c r="AH460" s="19" t="n"/>
      <c r="AI460" s="19" t="n"/>
      <c r="AJ460" s="19" t="n"/>
      <c r="AK460" s="19" t="n"/>
      <c r="AL460" s="19" t="inlineStr">
        <is>
          <t>10.12.2026 09:00</t>
        </is>
      </c>
      <c r="AM460" s="18" t="n"/>
      <c r="AN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19" t="inlineStr">
        <is>
          <t>ok</t>
        </is>
      </c>
      <c r="V461" s="22">
        <f>O461*S461</f>
        <v/>
      </c>
      <c r="W461" s="16" t="inlineStr">
        <is>
          <t>nur Abholung</t>
        </is>
      </c>
      <c r="X461" s="16" t="inlineStr">
        <is>
          <t>F-598</t>
        </is>
      </c>
      <c r="Y461" s="19" t="inlineStr">
        <is>
          <t>ja</t>
        </is>
      </c>
      <c r="Z461" s="19" t="inlineStr">
        <is>
          <t>reserviert</t>
        </is>
      </c>
      <c r="AA461" s="19" t="n"/>
      <c r="AB461" s="19" t="n"/>
      <c r="AC461" s="19" t="inlineStr">
        <is>
          <t>Webkatalog</t>
        </is>
      </c>
      <c r="AD461" s="19" t="inlineStr">
        <is>
          <t>Fabian Faisst</t>
        </is>
      </c>
      <c r="AE461" s="21" t="n"/>
      <c r="AF461" s="22">
        <f>IF(N461="","",N461*AE461)</f>
        <v/>
      </c>
      <c r="AG461" s="19" t="n"/>
      <c r="AH461" s="19" t="n"/>
      <c r="AI461" s="19" t="inlineStr">
        <is>
          <t>400140</t>
        </is>
      </c>
      <c r="AJ461" s="19" t="n"/>
      <c r="AK461" s="19" t="n"/>
      <c r="AL461" s="19" t="inlineStr">
        <is>
          <t>26.10.2026 09:00</t>
        </is>
      </c>
      <c r="AM461" s="18" t="inlineStr">
        <is>
          <t>Nur als Ganzes. Der Eimer gehört nicht dazu.</t>
        </is>
      </c>
      <c r="AN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19" t="inlineStr">
        <is>
          <t>ok</t>
        </is>
      </c>
      <c r="V462" s="22">
        <f>O462*S462</f>
        <v/>
      </c>
      <c r="W462" s="16" t="inlineStr">
        <is>
          <t>nur Abholung</t>
        </is>
      </c>
      <c r="X462" s="16" t="inlineStr">
        <is>
          <t>F-599</t>
        </is>
      </c>
      <c r="Y462" s="19" t="inlineStr">
        <is>
          <t>ja</t>
        </is>
      </c>
      <c r="Z462" s="19" t="inlineStr">
        <is>
          <t>verfügbar</t>
        </is>
      </c>
      <c r="AA462" s="19" t="inlineStr">
        <is>
          <t>Winther</t>
        </is>
      </c>
      <c r="AB462" s="19" t="inlineStr">
        <is>
          <t>Außenbereich</t>
        </is>
      </c>
      <c r="AC462" s="19" t="n"/>
      <c r="AD462" s="19" t="n"/>
      <c r="AE462" s="21" t="n"/>
      <c r="AF462" s="22">
        <f>IF(N462="","",N462*AE462)</f>
        <v/>
      </c>
      <c r="AG462" s="19" t="n"/>
      <c r="AH462" s="19" t="n"/>
      <c r="AI462" s="19" t="n"/>
      <c r="AJ462" s="19" t="n"/>
      <c r="AK462" s="19" t="n"/>
      <c r="AL462" s="19" t="n"/>
      <c r="AM462" s="18" t="n"/>
      <c r="AN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19" t="inlineStr">
        <is>
          <t>ok</t>
        </is>
      </c>
      <c r="V463" s="22">
        <f>O463*S463</f>
        <v/>
      </c>
      <c r="W463" s="16" t="inlineStr">
        <is>
          <t>nur Abholung</t>
        </is>
      </c>
      <c r="X463" s="16" t="inlineStr">
        <is>
          <t>F-600</t>
        </is>
      </c>
      <c r="Y463" s="19" t="inlineStr">
        <is>
          <t>ja</t>
        </is>
      </c>
      <c r="Z463" s="19" t="inlineStr">
        <is>
          <t>reserviert</t>
        </is>
      </c>
      <c r="AA463" s="19" t="inlineStr">
        <is>
          <t>Winther</t>
        </is>
      </c>
      <c r="AB463" s="19" t="inlineStr">
        <is>
          <t>Außenbereich</t>
        </is>
      </c>
      <c r="AC463" s="19" t="inlineStr">
        <is>
          <t>Webkatalog</t>
        </is>
      </c>
      <c r="AD463" s="19" t="inlineStr">
        <is>
          <t>Nathalie Kühn</t>
        </is>
      </c>
      <c r="AE463" s="21" t="n"/>
      <c r="AF463" s="22">
        <f>IF(N463="","",N463*AE463)</f>
        <v/>
      </c>
      <c r="AG463" s="19" t="n"/>
      <c r="AH463" s="19" t="n"/>
      <c r="AI463" s="19" t="n"/>
      <c r="AJ463" s="19" t="n"/>
      <c r="AK463" s="19" t="n"/>
      <c r="AL463" s="19" t="inlineStr">
        <is>
          <t>10.12.2026 09:00</t>
        </is>
      </c>
      <c r="AM463" s="18" t="n"/>
      <c r="AN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19" t="inlineStr">
        <is>
          <t>ok</t>
        </is>
      </c>
      <c r="V464" s="22">
        <f>O464*S464</f>
        <v/>
      </c>
      <c r="W464" s="16" t="inlineStr">
        <is>
          <t>nur Abholung</t>
        </is>
      </c>
      <c r="X464" s="16" t="inlineStr">
        <is>
          <t>F-601</t>
        </is>
      </c>
      <c r="Y464" s="19" t="inlineStr">
        <is>
          <t>ja</t>
        </is>
      </c>
      <c r="Z464" s="19" t="inlineStr">
        <is>
          <t>reserviert</t>
        </is>
      </c>
      <c r="AA464" s="19" t="inlineStr">
        <is>
          <t>Winther</t>
        </is>
      </c>
      <c r="AB464" s="19" t="inlineStr">
        <is>
          <t>Außenbereich</t>
        </is>
      </c>
      <c r="AC464" s="19" t="inlineStr">
        <is>
          <t>Webkatalog</t>
        </is>
      </c>
      <c r="AD464" s="19" t="inlineStr">
        <is>
          <t>Nathalie Kühn</t>
        </is>
      </c>
      <c r="AE464" s="21" t="n"/>
      <c r="AF464" s="22">
        <f>IF(N464="","",N464*AE464)</f>
        <v/>
      </c>
      <c r="AG464" s="19" t="n"/>
      <c r="AH464" s="19" t="n"/>
      <c r="AI464" s="19" t="n"/>
      <c r="AJ464" s="19" t="n"/>
      <c r="AK464" s="19" t="n"/>
      <c r="AL464" s="19" t="inlineStr">
        <is>
          <t>10.12.2026 09:00</t>
        </is>
      </c>
      <c r="AM464" s="18" t="n"/>
      <c r="AN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19" t="inlineStr">
        <is>
          <t>ok</t>
        </is>
      </c>
      <c r="V465" s="22">
        <f>O465*S465</f>
        <v/>
      </c>
      <c r="W465" s="16" t="inlineStr">
        <is>
          <t>nur Abholung</t>
        </is>
      </c>
      <c r="X465" s="16" t="inlineStr">
        <is>
          <t>F-602</t>
        </is>
      </c>
      <c r="Y465" s="19" t="inlineStr">
        <is>
          <t>ja</t>
        </is>
      </c>
      <c r="Z465" s="19" t="inlineStr">
        <is>
          <t>reserviert</t>
        </is>
      </c>
      <c r="AA465" s="19" t="inlineStr">
        <is>
          <t>Winther</t>
        </is>
      </c>
      <c r="AB465" s="19" t="inlineStr">
        <is>
          <t>Außenbereich</t>
        </is>
      </c>
      <c r="AC465" s="19" t="inlineStr">
        <is>
          <t>Webkatalog</t>
        </is>
      </c>
      <c r="AD465" s="19" t="inlineStr">
        <is>
          <t>Nathalie Kühn</t>
        </is>
      </c>
      <c r="AE465" s="21" t="n"/>
      <c r="AF465" s="22">
        <f>IF(N465="","",N465*AE465)</f>
        <v/>
      </c>
      <c r="AG465" s="19" t="n"/>
      <c r="AH465" s="19" t="n"/>
      <c r="AI465" s="19" t="n"/>
      <c r="AJ465" s="19" t="n"/>
      <c r="AK465" s="19" t="n"/>
      <c r="AL465" s="19" t="inlineStr">
        <is>
          <t>10.12.2026 09:00</t>
        </is>
      </c>
      <c r="AM465" s="18" t="n"/>
      <c r="AN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19" t="inlineStr">
        <is>
          <t>ok</t>
        </is>
      </c>
      <c r="V466" s="22">
        <f>O466*S466</f>
        <v/>
      </c>
      <c r="W466" s="16" t="inlineStr">
        <is>
          <t>nur Abholung</t>
        </is>
      </c>
      <c r="X466" s="16" t="inlineStr">
        <is>
          <t>F-603</t>
        </is>
      </c>
      <c r="Y466" s="19" t="inlineStr">
        <is>
          <t>ja</t>
        </is>
      </c>
      <c r="Z466" s="19" t="inlineStr">
        <is>
          <t>reserviert</t>
        </is>
      </c>
      <c r="AA466" s="19" t="inlineStr">
        <is>
          <t>Winther</t>
        </is>
      </c>
      <c r="AB466" s="19" t="inlineStr">
        <is>
          <t>Außenbereich</t>
        </is>
      </c>
      <c r="AC466" s="19" t="inlineStr">
        <is>
          <t>Webkatalog</t>
        </is>
      </c>
      <c r="AD466" s="19" t="inlineStr">
        <is>
          <t>Nathalie Kühn</t>
        </is>
      </c>
      <c r="AE466" s="21" t="n"/>
      <c r="AF466" s="22">
        <f>IF(N466="","",N466*AE466)</f>
        <v/>
      </c>
      <c r="AG466" s="19" t="n"/>
      <c r="AH466" s="19" t="n"/>
      <c r="AI466" s="19" t="n"/>
      <c r="AJ466" s="19" t="n"/>
      <c r="AK466" s="19" t="n"/>
      <c r="AL466" s="19" t="inlineStr">
        <is>
          <t>10.12.2026 09:00</t>
        </is>
      </c>
      <c r="AM466" s="18" t="n"/>
      <c r="AN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19" t="inlineStr">
        <is>
          <t>ok</t>
        </is>
      </c>
      <c r="V467" s="22">
        <f>O467*S467</f>
        <v/>
      </c>
      <c r="W467" s="16" t="inlineStr">
        <is>
          <t>nur Abholung</t>
        </is>
      </c>
      <c r="X467" s="16" t="inlineStr">
        <is>
          <t>F-604</t>
        </is>
      </c>
      <c r="Y467" s="19" t="inlineStr">
        <is>
          <t>ja</t>
        </is>
      </c>
      <c r="Z467" s="19" t="inlineStr">
        <is>
          <t>verfügbar</t>
        </is>
      </c>
      <c r="AA467" s="19" t="inlineStr">
        <is>
          <t>Winther</t>
        </is>
      </c>
      <c r="AB467" s="19" t="inlineStr">
        <is>
          <t>Außenbereich</t>
        </is>
      </c>
      <c r="AC467" s="19" t="n"/>
      <c r="AD467" s="19" t="n"/>
      <c r="AE467" s="21" t="n"/>
      <c r="AF467" s="22">
        <f>IF(N467="","",N467*AE467)</f>
        <v/>
      </c>
      <c r="AG467" s="19" t="n"/>
      <c r="AH467" s="19" t="n"/>
      <c r="AI467" s="19" t="n"/>
      <c r="AJ467" s="19" t="n"/>
      <c r="AK467" s="19" t="n"/>
      <c r="AL467" s="19" t="n"/>
      <c r="AM467" s="18" t="n"/>
      <c r="AN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19" t="inlineStr">
        <is>
          <t>ok</t>
        </is>
      </c>
      <c r="V468" s="22">
        <f>O468*S468</f>
        <v/>
      </c>
      <c r="W468" s="16" t="inlineStr">
        <is>
          <t>nur Abholung</t>
        </is>
      </c>
      <c r="X468" s="16" t="inlineStr">
        <is>
          <t>F-605</t>
        </is>
      </c>
      <c r="Y468" s="19" t="inlineStr">
        <is>
          <t>ja</t>
        </is>
      </c>
      <c r="Z468" s="19" t="inlineStr">
        <is>
          <t>verfügbar</t>
        </is>
      </c>
      <c r="AA468" s="19" t="n"/>
      <c r="AB468" s="19" t="n"/>
      <c r="AC468" s="19" t="n"/>
      <c r="AD468" s="19" t="n"/>
      <c r="AE468" s="21" t="n"/>
      <c r="AF468" s="22">
        <f>IF(N468="","",N468*AE468)</f>
        <v/>
      </c>
      <c r="AG468" s="19" t="n"/>
      <c r="AH468" s="19" t="n"/>
      <c r="AI468" s="19" t="n"/>
      <c r="AJ468" s="19" t="n"/>
      <c r="AK468" s="19" t="n"/>
      <c r="AL468" s="19" t="n"/>
      <c r="AM468" s="18" t="inlineStr">
        <is>
          <t>8 Schaufeln, nur als Ganzes. Der Eimer gehört nicht dazu.</t>
        </is>
      </c>
      <c r="AN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v>2</v>
      </c>
      <c r="O469" s="20">
        <f>F469-IF(N469="",0,N469)</f>
        <v/>
      </c>
      <c r="P469" s="19" t="inlineStr">
        <is>
          <t>ja</t>
        </is>
      </c>
      <c r="Q469" s="19" t="n"/>
      <c r="R469" s="21" t="n"/>
      <c r="S469" s="21" t="n">
        <v>15</v>
      </c>
      <c r="T469" s="19" t="inlineStr">
        <is>
          <t>Fix</t>
        </is>
      </c>
      <c r="U469" s="19" t="inlineStr">
        <is>
          <t>ok</t>
        </is>
      </c>
      <c r="V469" s="22">
        <f>O469*S469</f>
        <v/>
      </c>
      <c r="W469" s="16" t="inlineStr">
        <is>
          <t>nur Abholung</t>
        </is>
      </c>
      <c r="X469" s="16" t="inlineStr">
        <is>
          <t>F-606</t>
        </is>
      </c>
      <c r="Y469" s="19" t="inlineStr">
        <is>
          <t>ja</t>
        </is>
      </c>
      <c r="Z469" s="19" t="inlineStr">
        <is>
          <t>verkauft</t>
        </is>
      </c>
      <c r="AA469" s="19" t="inlineStr">
        <is>
          <t>BIG</t>
        </is>
      </c>
      <c r="AB469" s="19" t="inlineStr">
        <is>
          <t>Außenbereich</t>
        </is>
      </c>
      <c r="AC469" s="19" t="inlineStr">
        <is>
          <t>Webkatalog</t>
        </is>
      </c>
      <c r="AD469" s="19" t="n"/>
      <c r="AE469" s="21" t="n">
        <v>15</v>
      </c>
      <c r="AF469" s="22">
        <f>IF(N469="","",N469*AE469)</f>
        <v/>
      </c>
      <c r="AG469" s="19" t="inlineStr">
        <is>
          <t>19.10.2026</t>
        </is>
      </c>
      <c r="AH469" s="19" t="inlineStr">
        <is>
          <t>Lars Hindelang</t>
        </is>
      </c>
      <c r="AI469" s="19" t="n"/>
      <c r="AJ469" s="19" t="inlineStr">
        <is>
          <t>bezahlt</t>
        </is>
      </c>
      <c r="AK469" s="19" t="n"/>
      <c r="AL469" s="19" t="inlineStr">
        <is>
          <t>abgeholt 19.10.2026</t>
        </is>
      </c>
      <c r="AM469" s="18" t="inlineStr">
        <is>
          <t>2 rote Bobby Cars. Das Foto zeigt auch die schwarzen und den grauen aus BU12-17.</t>
        </is>
      </c>
      <c r="AN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4</v>
      </c>
      <c r="G470" s="18" t="inlineStr">
        <is>
          <t>Rutscherauto BIG Bobby Car, 2 in Schwarz und 2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19" t="inlineStr">
        <is>
          <t>ok</t>
        </is>
      </c>
      <c r="V470" s="22">
        <f>O470*S470</f>
        <v/>
      </c>
      <c r="W470" s="16" t="inlineStr">
        <is>
          <t>nur Abholung</t>
        </is>
      </c>
      <c r="X470" s="16" t="inlineStr">
        <is>
          <t>F-606</t>
        </is>
      </c>
      <c r="Y470" s="19" t="inlineStr">
        <is>
          <t>ja</t>
        </is>
      </c>
      <c r="Z470" s="19" t="inlineStr">
        <is>
          <t>verfügbar</t>
        </is>
      </c>
      <c r="AA470" s="19" t="inlineStr">
        <is>
          <t>BIG</t>
        </is>
      </c>
      <c r="AB470" s="19" t="inlineStr">
        <is>
          <t>Außenbereich</t>
        </is>
      </c>
      <c r="AC470" s="19" t="n"/>
      <c r="AD470" s="19" t="n"/>
      <c r="AE470" s="21" t="n"/>
      <c r="AF470" s="22">
        <f>IF(N470="","",N470*AE470)</f>
        <v/>
      </c>
      <c r="AG470" s="19" t="n"/>
      <c r="AH470" s="19" t="n"/>
      <c r="AI470" s="19" t="n"/>
      <c r="AJ470" s="19" t="n"/>
      <c r="AK470" s="19" t="n"/>
      <c r="AL470" s="19" t="n"/>
      <c r="AM470" s="18" t="inlineStr">
        <is>
          <t>2 schwarze und 2 graue. Das Foto zeigt auch einen roten aus BU12-11.</t>
        </is>
      </c>
      <c r="AN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19" t="inlineStr">
        <is>
          <t>ok</t>
        </is>
      </c>
      <c r="V471" s="22">
        <f>O471*S471</f>
        <v/>
      </c>
      <c r="W471" s="16" t="inlineStr">
        <is>
          <t>nur Abholung</t>
        </is>
      </c>
      <c r="X471" s="16" t="inlineStr">
        <is>
          <t>F-607</t>
        </is>
      </c>
      <c r="Y471" s="19" t="inlineStr">
        <is>
          <t>ja</t>
        </is>
      </c>
      <c r="Z471" s="19" t="inlineStr">
        <is>
          <t>verfügbar</t>
        </is>
      </c>
      <c r="AA471" s="19" t="inlineStr">
        <is>
          <t>Nadle</t>
        </is>
      </c>
      <c r="AB471" s="19" t="inlineStr">
        <is>
          <t>Außenbereich</t>
        </is>
      </c>
      <c r="AC471" s="19" t="n"/>
      <c r="AD471" s="19" t="n"/>
      <c r="AE471" s="21" t="n"/>
      <c r="AF471" s="22">
        <f>IF(N471="","",N471*AE471)</f>
        <v/>
      </c>
      <c r="AG471" s="19" t="n"/>
      <c r="AH471" s="19" t="n"/>
      <c r="AI471" s="19" t="n"/>
      <c r="AJ471" s="19" t="n"/>
      <c r="AK471" s="19" t="n"/>
      <c r="AL471" s="19" t="n"/>
      <c r="AM471" s="18" t="n"/>
      <c r="AN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19" t="inlineStr">
        <is>
          <t>ok</t>
        </is>
      </c>
      <c r="V472" s="22">
        <f>O472*S472</f>
        <v/>
      </c>
      <c r="W472" s="16" t="inlineStr">
        <is>
          <t>nur Abholung</t>
        </is>
      </c>
      <c r="X472" s="16" t="inlineStr">
        <is>
          <t>F-608</t>
        </is>
      </c>
      <c r="Y472" s="19" t="inlineStr">
        <is>
          <t>ja</t>
        </is>
      </c>
      <c r="Z472" s="19" t="inlineStr">
        <is>
          <t>verfügbar</t>
        </is>
      </c>
      <c r="AA472" s="19" t="inlineStr">
        <is>
          <t>Kettler</t>
        </is>
      </c>
      <c r="AB472" s="19" t="inlineStr">
        <is>
          <t>Außenbereich</t>
        </is>
      </c>
      <c r="AC472" s="19" t="n"/>
      <c r="AD472" s="19" t="n"/>
      <c r="AE472" s="21" t="n"/>
      <c r="AF472" s="22">
        <f>IF(N472="","",N472*AE472)</f>
        <v/>
      </c>
      <c r="AG472" s="19" t="n"/>
      <c r="AH472" s="19" t="n"/>
      <c r="AI472" s="19" t="n"/>
      <c r="AJ472" s="19" t="n"/>
      <c r="AK472" s="19" t="n"/>
      <c r="AL472" s="19" t="n"/>
      <c r="AM472" s="18" t="n"/>
      <c r="AN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v>3</v>
      </c>
      <c r="O473" s="20">
        <f>F473-IF(N473="",0,N473)</f>
        <v/>
      </c>
      <c r="P473" s="19" t="inlineStr">
        <is>
          <t>ja</t>
        </is>
      </c>
      <c r="Q473" s="19" t="n"/>
      <c r="R473" s="21" t="n"/>
      <c r="S473" s="21" t="n">
        <v>20</v>
      </c>
      <c r="T473" s="19" t="inlineStr">
        <is>
          <t>Fix</t>
        </is>
      </c>
      <c r="U473" s="19" t="inlineStr">
        <is>
          <t>ok</t>
        </is>
      </c>
      <c r="V473" s="22">
        <f>O473*S473</f>
        <v/>
      </c>
      <c r="W473" s="16" t="inlineStr">
        <is>
          <t>nur Abholung</t>
        </is>
      </c>
      <c r="X473" s="16" t="inlineStr">
        <is>
          <t>F-745</t>
        </is>
      </c>
      <c r="Y473" s="19" t="inlineStr">
        <is>
          <t>ja</t>
        </is>
      </c>
      <c r="Z473" s="19" t="inlineStr">
        <is>
          <t>teilverkauft</t>
        </is>
      </c>
      <c r="AA473" s="19" t="inlineStr">
        <is>
          <t>Puky</t>
        </is>
      </c>
      <c r="AB473" s="19" t="inlineStr">
        <is>
          <t>Außenbereich</t>
        </is>
      </c>
      <c r="AC473" s="19" t="inlineStr">
        <is>
          <t>Webkatalog</t>
        </is>
      </c>
      <c r="AD473" s="19" t="n"/>
      <c r="AE473" s="21" t="n">
        <v>16.67</v>
      </c>
      <c r="AF473" s="22">
        <f>IF(N473="","",N473*AE473)</f>
        <v/>
      </c>
      <c r="AG473" s="19" t="inlineStr">
        <is>
          <t>19.10.2026</t>
        </is>
      </c>
      <c r="AH473" s="19" t="inlineStr">
        <is>
          <t>Lars Hindelang, Aljona Dura</t>
        </is>
      </c>
      <c r="AI473" s="19" t="inlineStr">
        <is>
          <t>4000118</t>
        </is>
      </c>
      <c r="AJ473" s="19" t="inlineStr">
        <is>
          <t>bezahlt</t>
        </is>
      </c>
      <c r="AK473" s="19" t="n"/>
      <c r="AL473" s="19" t="inlineStr">
        <is>
          <t>abgeholt 19.10.2026, abgeholt 14.10.2026, abgeholt 13.10.2026</t>
        </is>
      </c>
      <c r="AM473" s="18" t="inlineStr">
        <is>
          <t>6 Fahrzeuge, einzeln reservierbar. Das Foto zeigt alle zusammen.</t>
        </is>
      </c>
      <c r="AN473" s="23" t="inlineStr">
        <is>
          <t>Neu aus der Durchsicht vom 01.10.2026. | 14.10.2026: neues Foto F-745 (ersetzt F-609).</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v>1</v>
      </c>
      <c r="O474" s="20">
        <f>F474-IF(N474="",0,N474)</f>
        <v/>
      </c>
      <c r="P474" s="19" t="inlineStr">
        <is>
          <t>ja</t>
        </is>
      </c>
      <c r="Q474" s="19" t="n"/>
      <c r="R474" s="21" t="n"/>
      <c r="S474" s="21" t="n">
        <v>15</v>
      </c>
      <c r="T474" s="19" t="inlineStr">
        <is>
          <t>Fix</t>
        </is>
      </c>
      <c r="U474" s="19" t="inlineStr">
        <is>
          <t>ok</t>
        </is>
      </c>
      <c r="V474" s="22">
        <f>O474*S474</f>
        <v/>
      </c>
      <c r="W474" s="16" t="inlineStr">
        <is>
          <t>nur Abholung</t>
        </is>
      </c>
      <c r="X474" s="16" t="inlineStr">
        <is>
          <t>F-610</t>
        </is>
      </c>
      <c r="Y474" s="19" t="inlineStr">
        <is>
          <t>ja</t>
        </is>
      </c>
      <c r="Z474" s="19" t="inlineStr">
        <is>
          <t>verkauft</t>
        </is>
      </c>
      <c r="AA474" s="19" t="inlineStr">
        <is>
          <t>Kettler</t>
        </is>
      </c>
      <c r="AB474" s="19" t="inlineStr">
        <is>
          <t>Außenbereich</t>
        </is>
      </c>
      <c r="AC474" s="19" t="inlineStr">
        <is>
          <t>Webkatalog</t>
        </is>
      </c>
      <c r="AD474" s="19" t="n"/>
      <c r="AE474" s="21" t="n">
        <v>15</v>
      </c>
      <c r="AF474" s="22">
        <f>IF(N474="","",N474*AE474)</f>
        <v/>
      </c>
      <c r="AG474" s="19" t="inlineStr">
        <is>
          <t>16.10.2026</t>
        </is>
      </c>
      <c r="AH474" s="19" t="inlineStr">
        <is>
          <t>Seltmann Felix</t>
        </is>
      </c>
      <c r="AI474" s="19" t="inlineStr">
        <is>
          <t>4000130</t>
        </is>
      </c>
      <c r="AJ474" s="19" t="inlineStr">
        <is>
          <t>bezahlt</t>
        </is>
      </c>
      <c r="AK474" s="19" t="n"/>
      <c r="AL474" s="19" t="inlineStr">
        <is>
          <t>20.10.2026 09:00</t>
        </is>
      </c>
      <c r="AM474" s="18" t="n"/>
      <c r="AN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19" t="inlineStr">
        <is>
          <t>ok</t>
        </is>
      </c>
      <c r="V475" s="22">
        <f>O475*S475</f>
        <v/>
      </c>
      <c r="W475" s="16" t="inlineStr">
        <is>
          <t>nur Abholung</t>
        </is>
      </c>
      <c r="X475" s="16" t="inlineStr">
        <is>
          <t>F-611</t>
        </is>
      </c>
      <c r="Y475" s="19" t="inlineStr">
        <is>
          <t>ja</t>
        </is>
      </c>
      <c r="Z475" s="19" t="inlineStr">
        <is>
          <t>verfügbar</t>
        </is>
      </c>
      <c r="AA475" s="19" t="n"/>
      <c r="AB475" s="19" t="inlineStr">
        <is>
          <t>Außenbereich</t>
        </is>
      </c>
      <c r="AC475" s="19" t="n"/>
      <c r="AD475" s="19" t="n"/>
      <c r="AE475" s="21" t="n"/>
      <c r="AF475" s="22">
        <f>IF(N475="","",N475*AE475)</f>
        <v/>
      </c>
      <c r="AG475" s="19" t="n"/>
      <c r="AH475" s="19" t="n"/>
      <c r="AI475" s="19" t="n"/>
      <c r="AJ475" s="19" t="n"/>
      <c r="AK475" s="19" t="n"/>
      <c r="AL475" s="19" t="n"/>
      <c r="AM475" s="18" t="n"/>
      <c r="AN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v>2</v>
      </c>
      <c r="O476" s="20">
        <f>F476-IF(N476="",0,N476)</f>
        <v/>
      </c>
      <c r="P476" s="19" t="inlineStr">
        <is>
          <t>ja</t>
        </is>
      </c>
      <c r="Q476" s="19" t="n"/>
      <c r="R476" s="21" t="n"/>
      <c r="S476" s="21" t="n">
        <v>25</v>
      </c>
      <c r="T476" s="19" t="inlineStr">
        <is>
          <t>Fix</t>
        </is>
      </c>
      <c r="U476" s="19" t="inlineStr">
        <is>
          <t>ok</t>
        </is>
      </c>
      <c r="V476" s="22">
        <f>O476*S476</f>
        <v/>
      </c>
      <c r="W476" s="16" t="inlineStr">
        <is>
          <t>nur Abholung</t>
        </is>
      </c>
      <c r="X476" s="16" t="inlineStr">
        <is>
          <t>F-573</t>
        </is>
      </c>
      <c r="Y476" s="19" t="inlineStr">
        <is>
          <t>ja</t>
        </is>
      </c>
      <c r="Z476" s="19" t="inlineStr">
        <is>
          <t>teilverkauft</t>
        </is>
      </c>
      <c r="AA476" s="19" t="n"/>
      <c r="AB476" s="19" t="n"/>
      <c r="AC476" s="19" t="inlineStr">
        <is>
          <t>Webkatalog</t>
        </is>
      </c>
      <c r="AD476" s="19" t="n"/>
      <c r="AE476" s="21" t="n">
        <v>25</v>
      </c>
      <c r="AF476" s="22">
        <f>IF(N476="","",N476*AE476)</f>
        <v/>
      </c>
      <c r="AG476" s="19" t="inlineStr">
        <is>
          <t>14.10.2026</t>
        </is>
      </c>
      <c r="AH476" s="19" t="inlineStr">
        <is>
          <t>Maren Kipp</t>
        </is>
      </c>
      <c r="AI476" s="19" t="inlineStr">
        <is>
          <t>4000114</t>
        </is>
      </c>
      <c r="AJ476" s="19" t="inlineStr">
        <is>
          <t>bezahlt</t>
        </is>
      </c>
      <c r="AK476" s="19" t="n"/>
      <c r="AL476" s="19" t="inlineStr">
        <is>
          <t>01.12.2026 09:00, 09.11.2026 08:00</t>
        </is>
      </c>
      <c r="AM476" s="18" t="n"/>
      <c r="AN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19" t="inlineStr">
        <is>
          <t>ok</t>
        </is>
      </c>
      <c r="V477" s="22">
        <f>O477*S477</f>
        <v/>
      </c>
      <c r="W477" s="16" t="inlineStr">
        <is>
          <t>nur Abholung</t>
        </is>
      </c>
      <c r="X477" s="16" t="inlineStr">
        <is>
          <t>F-574</t>
        </is>
      </c>
      <c r="Y477" s="19" t="inlineStr">
        <is>
          <t>ja</t>
        </is>
      </c>
      <c r="Z477" s="19" t="inlineStr">
        <is>
          <t>verfügbar</t>
        </is>
      </c>
      <c r="AA477" s="19" t="n"/>
      <c r="AB477" s="19" t="inlineStr">
        <is>
          <t>Außenbereich</t>
        </is>
      </c>
      <c r="AC477" s="19" t="n"/>
      <c r="AD477" s="19" t="n"/>
      <c r="AE477" s="21" t="n"/>
      <c r="AF477" s="22">
        <f>IF(N477="","",N477*AE477)</f>
        <v/>
      </c>
      <c r="AG477" s="19" t="n"/>
      <c r="AH477" s="19" t="n"/>
      <c r="AI477" s="19" t="n"/>
      <c r="AJ477" s="19" t="n"/>
      <c r="AK477" s="19" t="n"/>
      <c r="AL477" s="19" t="n"/>
      <c r="AM477" s="18" t="inlineStr">
        <is>
          <t>3 Schirme in gutem Zustand, ohne Schirmständer.</t>
        </is>
      </c>
      <c r="AN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19" t="inlineStr">
        <is>
          <t>ok</t>
        </is>
      </c>
      <c r="V478" s="22">
        <f>O478*S478</f>
        <v/>
      </c>
      <c r="W478" s="16" t="inlineStr">
        <is>
          <t>nur Abholung</t>
        </is>
      </c>
      <c r="X478" s="16" t="inlineStr">
        <is>
          <t>F-575</t>
        </is>
      </c>
      <c r="Y478" s="19" t="inlineStr">
        <is>
          <t>ja</t>
        </is>
      </c>
      <c r="Z478" s="19" t="inlineStr">
        <is>
          <t>verfügbar</t>
        </is>
      </c>
      <c r="AA478" s="19" t="n"/>
      <c r="AB478" s="19" t="inlineStr">
        <is>
          <t>Außenbereich</t>
        </is>
      </c>
      <c r="AC478" s="19" t="n"/>
      <c r="AD478" s="19" t="n"/>
      <c r="AE478" s="21" t="n"/>
      <c r="AF478" s="22">
        <f>IF(N478="","",N478*AE478)</f>
        <v/>
      </c>
      <c r="AG478" s="19" t="n"/>
      <c r="AH478" s="19" t="n"/>
      <c r="AI478" s="19" t="n"/>
      <c r="AJ478" s="19" t="n"/>
      <c r="AK478" s="19" t="n"/>
      <c r="AL478" s="19" t="n"/>
      <c r="AM478" s="18" t="inlineStr">
        <is>
          <t>3 Schirme, ausgebleicht, ohne Schirmständer. Das Foto zeigt einen gleichartigen Schirm.</t>
        </is>
      </c>
      <c r="AN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19" t="inlineStr">
        <is>
          <t>ok</t>
        </is>
      </c>
      <c r="V479" s="22">
        <f>O479*S479</f>
        <v/>
      </c>
      <c r="W479" s="16" t="inlineStr">
        <is>
          <t>nur Abholung</t>
        </is>
      </c>
      <c r="X479" s="16" t="inlineStr">
        <is>
          <t>F-575</t>
        </is>
      </c>
      <c r="Y479" s="19" t="inlineStr">
        <is>
          <t>ja</t>
        </is>
      </c>
      <c r="Z479" s="19" t="inlineStr">
        <is>
          <t>verfügbar</t>
        </is>
      </c>
      <c r="AA479" s="19" t="n"/>
      <c r="AB479" s="19" t="inlineStr">
        <is>
          <t>Außenbereich</t>
        </is>
      </c>
      <c r="AC479" s="19" t="n"/>
      <c r="AD479" s="19" t="n"/>
      <c r="AE479" s="21" t="n"/>
      <c r="AF479" s="22">
        <f>IF(N479="","",N479*AE479)</f>
        <v/>
      </c>
      <c r="AG479" s="19" t="n"/>
      <c r="AH479" s="19" t="n"/>
      <c r="AI479" s="19" t="n"/>
      <c r="AJ479" s="19" t="n"/>
      <c r="AK479" s="19" t="n"/>
      <c r="AL479" s="19" t="n"/>
      <c r="AM479" s="18" t="inlineStr">
        <is>
          <t>4 Schirme, teilweise ausgebleicht, jeweils mit Schirmständer.</t>
        </is>
      </c>
      <c r="AN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19" t="inlineStr">
        <is>
          <t>ok</t>
        </is>
      </c>
      <c r="V480" s="22">
        <f>O480*S480</f>
        <v/>
      </c>
      <c r="W480" s="16" t="inlineStr">
        <is>
          <t>nur Abholung</t>
        </is>
      </c>
      <c r="X480" s="16" t="inlineStr">
        <is>
          <t>F-576</t>
        </is>
      </c>
      <c r="Y480" s="19" t="inlineStr">
        <is>
          <t>ja</t>
        </is>
      </c>
      <c r="Z480" s="19" t="inlineStr">
        <is>
          <t>verfügbar</t>
        </is>
      </c>
      <c r="AA480" s="19" t="n"/>
      <c r="AB480" s="19" t="n"/>
      <c r="AC480" s="19" t="n"/>
      <c r="AD480" s="19" t="n"/>
      <c r="AE480" s="21" t="n"/>
      <c r="AF480" s="22">
        <f>IF(N480="","",N480*AE480)</f>
        <v/>
      </c>
      <c r="AG480" s="19" t="n"/>
      <c r="AH480" s="19" t="n"/>
      <c r="AI480" s="19" t="n"/>
      <c r="AJ480" s="19" t="n"/>
      <c r="AK480" s="19" t="n"/>
      <c r="AL480" s="19" t="n"/>
      <c r="AM480" s="18" t="inlineStr">
        <is>
          <t>1 pink, 3 blau, 2 rot. Das Foto zeigt die pinke.</t>
        </is>
      </c>
      <c r="AN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19" t="inlineStr">
        <is>
          <t>ok</t>
        </is>
      </c>
      <c r="V481" s="22">
        <f>O481*S481</f>
        <v/>
      </c>
      <c r="W481" s="16" t="inlineStr">
        <is>
          <t>nur Abholung</t>
        </is>
      </c>
      <c r="X481" s="16" t="inlineStr">
        <is>
          <t>F-577</t>
        </is>
      </c>
      <c r="Y481" s="19" t="inlineStr">
        <is>
          <t>ja</t>
        </is>
      </c>
      <c r="Z481" s="19" t="inlineStr">
        <is>
          <t>verfügbar</t>
        </is>
      </c>
      <c r="AA481" s="19" t="n"/>
      <c r="AB481" s="19" t="n"/>
      <c r="AC481" s="19" t="n"/>
      <c r="AD481" s="19" t="n"/>
      <c r="AE481" s="21" t="n"/>
      <c r="AF481" s="22">
        <f>IF(N481="","",N481*AE481)</f>
        <v/>
      </c>
      <c r="AG481" s="19" t="n"/>
      <c r="AH481" s="19" t="n"/>
      <c r="AI481" s="19" t="n"/>
      <c r="AJ481" s="19" t="n"/>
      <c r="AK481" s="19" t="n"/>
      <c r="AL481" s="19" t="n"/>
      <c r="AM481" s="18" t="inlineStr">
        <is>
          <t>1 rot, 2 gelb. Das Foto zeigt einen gelben.</t>
        </is>
      </c>
      <c r="AN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19" t="inlineStr">
        <is>
          <t>ok</t>
        </is>
      </c>
      <c r="V482" s="22">
        <f>O482*S482</f>
        <v/>
      </c>
      <c r="W482" s="16" t="inlineStr">
        <is>
          <t>nur Abholung</t>
        </is>
      </c>
      <c r="X482" s="16" t="inlineStr">
        <is>
          <t>F-578</t>
        </is>
      </c>
      <c r="Y482" s="19" t="inlineStr">
        <is>
          <t>ja</t>
        </is>
      </c>
      <c r="Z482" s="19" t="inlineStr">
        <is>
          <t>verfügbar</t>
        </is>
      </c>
      <c r="AA482" s="19" t="n"/>
      <c r="AB482" s="19" t="n"/>
      <c r="AC482" s="19" t="n"/>
      <c r="AD482" s="19" t="n"/>
      <c r="AE482" s="21" t="n"/>
      <c r="AF482" s="22">
        <f>IF(N482="","",N482*AE482)</f>
        <v/>
      </c>
      <c r="AG482" s="19" t="n"/>
      <c r="AH482" s="19" t="n"/>
      <c r="AI482" s="19" t="n"/>
      <c r="AJ482" s="19" t="n"/>
      <c r="AK482" s="19" t="n"/>
      <c r="AL482" s="19" t="n"/>
      <c r="AM482" s="18" t="n"/>
      <c r="AN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19" t="inlineStr">
        <is>
          <t>ok</t>
        </is>
      </c>
      <c r="V483" s="22">
        <f>O483*S483</f>
        <v/>
      </c>
      <c r="W483" s="16" t="inlineStr">
        <is>
          <t>nur Abholung</t>
        </is>
      </c>
      <c r="X483" s="16" t="inlineStr">
        <is>
          <t>F-580</t>
        </is>
      </c>
      <c r="Y483" s="19" t="inlineStr">
        <is>
          <t>ja</t>
        </is>
      </c>
      <c r="Z483" s="19" t="inlineStr">
        <is>
          <t>verfügbar</t>
        </is>
      </c>
      <c r="AA483" s="19" t="inlineStr">
        <is>
          <t>Stiga</t>
        </is>
      </c>
      <c r="AB483" s="19" t="n"/>
      <c r="AC483" s="19" t="n"/>
      <c r="AD483" s="19" t="n"/>
      <c r="AE483" s="21" t="n"/>
      <c r="AF483" s="22">
        <f>IF(N483="","",N483*AE483)</f>
        <v/>
      </c>
      <c r="AG483" s="19" t="n"/>
      <c r="AH483" s="19" t="n"/>
      <c r="AI483" s="19" t="n"/>
      <c r="AJ483" s="19" t="n"/>
      <c r="AK483" s="19" t="n"/>
      <c r="AL483" s="19" t="n"/>
      <c r="AM483" s="18" t="n"/>
      <c r="AN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v>1</v>
      </c>
      <c r="O484" s="20">
        <f>F484-IF(N484="",0,N484)</f>
        <v/>
      </c>
      <c r="P484" s="19" t="inlineStr">
        <is>
          <t>ja</t>
        </is>
      </c>
      <c r="Q484" s="19" t="n"/>
      <c r="R484" s="21" t="n"/>
      <c r="S484" s="21" t="n">
        <v>35</v>
      </c>
      <c r="T484" s="19" t="inlineStr">
        <is>
          <t>Fix</t>
        </is>
      </c>
      <c r="U484" s="19" t="inlineStr">
        <is>
          <t>ok</t>
        </is>
      </c>
      <c r="V484" s="22">
        <f>O484*S484</f>
        <v/>
      </c>
      <c r="W484" s="16" t="inlineStr">
        <is>
          <t>nur Abholung</t>
        </is>
      </c>
      <c r="X484" s="16" t="inlineStr">
        <is>
          <t>F-588</t>
        </is>
      </c>
      <c r="Y484" s="19" t="inlineStr">
        <is>
          <t>ja</t>
        </is>
      </c>
      <c r="Z484" s="19" t="inlineStr">
        <is>
          <t>teilverkauft</t>
        </is>
      </c>
      <c r="AA484" s="19" t="inlineStr">
        <is>
          <t>Stokke</t>
        </is>
      </c>
      <c r="AB484" s="19" t="n"/>
      <c r="AC484" s="19" t="inlineStr">
        <is>
          <t>Webkatalog</t>
        </is>
      </c>
      <c r="AD484" s="19" t="n"/>
      <c r="AE484" s="21" t="n">
        <v>35</v>
      </c>
      <c r="AF484" s="22">
        <f>IF(N484="","",N484*AE484)</f>
        <v/>
      </c>
      <c r="AG484" s="19" t="inlineStr">
        <is>
          <t>19.10.2026</t>
        </is>
      </c>
      <c r="AH484" s="19" t="inlineStr">
        <is>
          <t>Linda Rebholz</t>
        </is>
      </c>
      <c r="AI484" s="19" t="inlineStr">
        <is>
          <t>4000132</t>
        </is>
      </c>
      <c r="AJ484" s="19" t="inlineStr">
        <is>
          <t>bezahlt</t>
        </is>
      </c>
      <c r="AK484" s="19" t="n"/>
      <c r="AL484" s="19" t="inlineStr">
        <is>
          <t>21.10.2026 07:30</t>
        </is>
      </c>
      <c r="AM484" s="18" t="n"/>
      <c r="AN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v>4</v>
      </c>
      <c r="O485" s="20">
        <f>F485-IF(N485="",0,N485)</f>
        <v/>
      </c>
      <c r="P485" s="19" t="inlineStr">
        <is>
          <t>ja</t>
        </is>
      </c>
      <c r="Q485" s="19" t="n"/>
      <c r="R485" s="21" t="n"/>
      <c r="S485" s="21" t="n">
        <v>3</v>
      </c>
      <c r="T485" s="19" t="inlineStr">
        <is>
          <t>Fix</t>
        </is>
      </c>
      <c r="U485" s="19" t="inlineStr">
        <is>
          <t>ok</t>
        </is>
      </c>
      <c r="V485" s="22">
        <f>O485*S485</f>
        <v/>
      </c>
      <c r="W485" s="16" t="inlineStr">
        <is>
          <t>nur Abholung</t>
        </is>
      </c>
      <c r="X485" s="16" t="inlineStr">
        <is>
          <t>F-586</t>
        </is>
      </c>
      <c r="Y485" s="19" t="inlineStr">
        <is>
          <t>ja</t>
        </is>
      </c>
      <c r="Z485" s="19" t="inlineStr">
        <is>
          <t>teilverkauft</t>
        </is>
      </c>
      <c r="AA485" s="19" t="inlineStr">
        <is>
          <t>Peha-soft</t>
        </is>
      </c>
      <c r="AB485" s="19" t="n"/>
      <c r="AC485" s="19" t="inlineStr">
        <is>
          <t>Webkatalog</t>
        </is>
      </c>
      <c r="AD485" s="19" t="n"/>
      <c r="AE485" s="21" t="n">
        <v>3</v>
      </c>
      <c r="AF485" s="22">
        <f>IF(N485="","",N485*AE485)</f>
        <v/>
      </c>
      <c r="AG485" s="19" t="inlineStr">
        <is>
          <t>14.10.2026</t>
        </is>
      </c>
      <c r="AH485" s="19" t="inlineStr">
        <is>
          <t>Maren Kipp</t>
        </is>
      </c>
      <c r="AI485" s="19" t="inlineStr">
        <is>
          <t>4000114</t>
        </is>
      </c>
      <c r="AJ485" s="19" t="inlineStr">
        <is>
          <t>bezahlt</t>
        </is>
      </c>
      <c r="AK485" s="19" t="n"/>
      <c r="AL485" s="19" t="inlineStr">
        <is>
          <t>09.11.2026 08:00</t>
        </is>
      </c>
      <c r="AM485" s="18" t="n"/>
      <c r="AN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19" t="inlineStr">
        <is>
          <t>ok</t>
        </is>
      </c>
      <c r="V486" s="22">
        <f>O486*S486</f>
        <v/>
      </c>
      <c r="W486" s="16" t="inlineStr">
        <is>
          <t>nur Abholung</t>
        </is>
      </c>
      <c r="X486" s="16" t="inlineStr">
        <is>
          <t>F-590</t>
        </is>
      </c>
      <c r="Y486" s="19" t="inlineStr">
        <is>
          <t>ja</t>
        </is>
      </c>
      <c r="Z486" s="19" t="inlineStr">
        <is>
          <t>verfügbar</t>
        </is>
      </c>
      <c r="AA486" s="19" t="inlineStr">
        <is>
          <t>Livarno Living</t>
        </is>
      </c>
      <c r="AB486" s="19" t="n"/>
      <c r="AC486" s="19" t="n"/>
      <c r="AD486" s="19" t="n"/>
      <c r="AE486" s="21" t="n"/>
      <c r="AF486" s="22">
        <f>IF(N486="","",N486*AE486)</f>
        <v/>
      </c>
      <c r="AG486" s="19" t="n"/>
      <c r="AH486" s="19" t="n"/>
      <c r="AI486" s="19" t="n"/>
      <c r="AJ486" s="19" t="n"/>
      <c r="AK486" s="19" t="n"/>
      <c r="AL486" s="19" t="n"/>
      <c r="AM486" s="18" t="n"/>
      <c r="AN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19" t="inlineStr">
        <is>
          <t>ok</t>
        </is>
      </c>
      <c r="V487" s="22">
        <f>O487*S487</f>
        <v/>
      </c>
      <c r="W487" s="16" t="inlineStr">
        <is>
          <t>nur Abholung</t>
        </is>
      </c>
      <c r="X487" s="16" t="inlineStr">
        <is>
          <t>F-582</t>
        </is>
      </c>
      <c r="Y487" s="19" t="inlineStr">
        <is>
          <t>ja</t>
        </is>
      </c>
      <c r="Z487" s="19" t="inlineStr">
        <is>
          <t>verfügbar</t>
        </is>
      </c>
      <c r="AA487" s="19" t="n"/>
      <c r="AB487" s="19" t="n"/>
      <c r="AC487" s="19" t="n"/>
      <c r="AD487" s="19" t="n"/>
      <c r="AE487" s="21" t="n"/>
      <c r="AF487" s="22">
        <f>IF(N487="","",N487*AE487)</f>
        <v/>
      </c>
      <c r="AG487" s="19" t="n"/>
      <c r="AH487" s="19" t="n"/>
      <c r="AI487" s="19" t="n"/>
      <c r="AJ487" s="19" t="n"/>
      <c r="AK487" s="19" t="n"/>
      <c r="AL487" s="19" t="n"/>
      <c r="AM487" s="18" t="inlineStr">
        <is>
          <t>65 Fackeln, nur als Ganzes.</t>
        </is>
      </c>
      <c r="AN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19" t="n"/>
      <c r="V488" s="22">
        <f>O488*S488</f>
        <v/>
      </c>
      <c r="W488" s="16" t="inlineStr">
        <is>
          <t>nur Abholung</t>
        </is>
      </c>
      <c r="X488" s="16" t="inlineStr">
        <is>
          <t>F-583</t>
        </is>
      </c>
      <c r="Y488" s="19" t="inlineStr">
        <is>
          <t>ja</t>
        </is>
      </c>
      <c r="Z488" s="19" t="inlineStr">
        <is>
          <t>verfügbar</t>
        </is>
      </c>
      <c r="AA488" s="19" t="n"/>
      <c r="AB488" s="19" t="n"/>
      <c r="AC488" s="19" t="n"/>
      <c r="AD488" s="19" t="n"/>
      <c r="AE488" s="21" t="n"/>
      <c r="AF488" s="22">
        <f>IF(N488="","",N488*AE488)</f>
        <v/>
      </c>
      <c r="AG488" s="19" t="n"/>
      <c r="AH488" s="19" t="n"/>
      <c r="AI488" s="19" t="n"/>
      <c r="AJ488" s="19" t="n"/>
      <c r="AK488" s="19" t="n"/>
      <c r="AL488" s="19" t="n"/>
      <c r="AM488" s="18" t="n"/>
      <c r="AN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19" t="inlineStr">
        <is>
          <t>ok</t>
        </is>
      </c>
      <c r="V489" s="22">
        <f>O489*S489</f>
        <v/>
      </c>
      <c r="W489" s="16" t="inlineStr">
        <is>
          <t>nur Abholung</t>
        </is>
      </c>
      <c r="X489" s="16" t="inlineStr">
        <is>
          <t>F-584</t>
        </is>
      </c>
      <c r="Y489" s="19" t="inlineStr">
        <is>
          <t>ja</t>
        </is>
      </c>
      <c r="Z489" s="19" t="inlineStr">
        <is>
          <t>reserviert</t>
        </is>
      </c>
      <c r="AA489" s="19" t="inlineStr">
        <is>
          <t>HENDI</t>
        </is>
      </c>
      <c r="AB489" s="19" t="n"/>
      <c r="AC489" s="19" t="inlineStr">
        <is>
          <t>Webkatalog</t>
        </is>
      </c>
      <c r="AD489" s="19" t="inlineStr">
        <is>
          <t>Simon fronius</t>
        </is>
      </c>
      <c r="AE489" s="21" t="n"/>
      <c r="AF489" s="22">
        <f>IF(N489="","",N489*AE489)</f>
        <v/>
      </c>
      <c r="AG489" s="19" t="n"/>
      <c r="AH489" s="19" t="n"/>
      <c r="AI489" s="19" t="n"/>
      <c r="AJ489" s="19" t="n"/>
      <c r="AK489" s="19" t="n"/>
      <c r="AL489" s="19" t="inlineStr">
        <is>
          <t>01.12.2026 09:00</t>
        </is>
      </c>
      <c r="AM489" s="18" t="n"/>
      <c r="AN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19" t="inlineStr">
        <is>
          <t>ok</t>
        </is>
      </c>
      <c r="V490" s="22">
        <f>O490*S490</f>
        <v/>
      </c>
      <c r="W490" s="16" t="inlineStr">
        <is>
          <t>nur Abholung</t>
        </is>
      </c>
      <c r="X490" s="16" t="inlineStr">
        <is>
          <t>F-585</t>
        </is>
      </c>
      <c r="Y490" s="19" t="inlineStr">
        <is>
          <t>ja</t>
        </is>
      </c>
      <c r="Z490" s="19" t="inlineStr">
        <is>
          <t>verfügbar</t>
        </is>
      </c>
      <c r="AA490" s="19" t="inlineStr">
        <is>
          <t>alvita</t>
        </is>
      </c>
      <c r="AB490" s="19" t="n"/>
      <c r="AC490" s="19" t="n"/>
      <c r="AD490" s="19" t="n"/>
      <c r="AE490" s="21" t="n"/>
      <c r="AF490" s="22">
        <f>IF(N490="","",N490*AE490)</f>
        <v/>
      </c>
      <c r="AG490" s="19" t="n"/>
      <c r="AH490" s="19" t="n"/>
      <c r="AI490" s="19" t="n"/>
      <c r="AJ490" s="19" t="n"/>
      <c r="AK490" s="19" t="n"/>
      <c r="AL490" s="19" t="n"/>
      <c r="AM490" s="18" t="inlineStr">
        <is>
          <t>4 Packungen.</t>
        </is>
      </c>
      <c r="AN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19" t="inlineStr">
        <is>
          <t>ok</t>
        </is>
      </c>
      <c r="V491" s="22">
        <f>O491*S491</f>
        <v/>
      </c>
      <c r="W491" s="16" t="inlineStr">
        <is>
          <t>nur Abholung</t>
        </is>
      </c>
      <c r="X491" s="16" t="inlineStr">
        <is>
          <t>F-581</t>
        </is>
      </c>
      <c r="Y491" s="19" t="inlineStr">
        <is>
          <t>ja</t>
        </is>
      </c>
      <c r="Z491" s="19" t="inlineStr">
        <is>
          <t>verfügbar</t>
        </is>
      </c>
      <c r="AA491" s="19" t="n"/>
      <c r="AB491" s="19" t="n"/>
      <c r="AC491" s="19" t="n"/>
      <c r="AD491" s="19" t="n"/>
      <c r="AE491" s="21" t="n"/>
      <c r="AF491" s="22">
        <f>IF(N491="","",N491*AE491)</f>
        <v/>
      </c>
      <c r="AG491" s="19" t="n"/>
      <c r="AH491" s="19" t="n"/>
      <c r="AI491" s="19" t="n"/>
      <c r="AJ491" s="19" t="n"/>
      <c r="AK491" s="19" t="n"/>
      <c r="AL491" s="19" t="n"/>
      <c r="AM491" s="18" t="n"/>
      <c r="AN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19" t="inlineStr">
        <is>
          <t>ok</t>
        </is>
      </c>
      <c r="V492" s="22">
        <f>O492*S492</f>
        <v/>
      </c>
      <c r="W492" s="16" t="inlineStr">
        <is>
          <t>nur Abholung</t>
        </is>
      </c>
      <c r="X492" s="16" t="inlineStr">
        <is>
          <t>F-614</t>
        </is>
      </c>
      <c r="Y492" s="19" t="inlineStr">
        <is>
          <t>ja</t>
        </is>
      </c>
      <c r="Z492" s="19" t="inlineStr">
        <is>
          <t>verfügbar</t>
        </is>
      </c>
      <c r="AA492" s="19" t="n"/>
      <c r="AB492" s="19" t="inlineStr">
        <is>
          <t>Außenbereich</t>
        </is>
      </c>
      <c r="AC492" s="19" t="n"/>
      <c r="AD492" s="19" t="n"/>
      <c r="AE492" s="21" t="n"/>
      <c r="AF492" s="22">
        <f>IF(N492="","",N492*AE492)</f>
        <v/>
      </c>
      <c r="AG492" s="19" t="n"/>
      <c r="AH492" s="19" t="n"/>
      <c r="AI492" s="19" t="n"/>
      <c r="AJ492" s="19" t="n"/>
      <c r="AK492" s="19" t="n"/>
      <c r="AL492" s="19" t="n"/>
      <c r="AM492" s="18" t="inlineStr">
        <is>
          <t>Fest montiert. Abbau und Transport durch den Käufer.</t>
        </is>
      </c>
      <c r="AN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19" t="inlineStr">
        <is>
          <t>ok</t>
        </is>
      </c>
      <c r="V493" s="22">
        <f>O493*S493</f>
        <v/>
      </c>
      <c r="W493" s="16" t="inlineStr">
        <is>
          <t>nur Abholung</t>
        </is>
      </c>
      <c r="X493" s="16" t="inlineStr">
        <is>
          <t>F-615</t>
        </is>
      </c>
      <c r="Y493" s="19" t="inlineStr">
        <is>
          <t>ja</t>
        </is>
      </c>
      <c r="Z493" s="19" t="inlineStr">
        <is>
          <t>verfügbar</t>
        </is>
      </c>
      <c r="AA493" s="19" t="n"/>
      <c r="AB493" s="19" t="inlineStr">
        <is>
          <t>Außenbereich</t>
        </is>
      </c>
      <c r="AC493" s="19" t="n"/>
      <c r="AD493" s="19" t="n"/>
      <c r="AE493" s="21" t="n"/>
      <c r="AF493" s="22">
        <f>IF(N493="","",N493*AE493)</f>
        <v/>
      </c>
      <c r="AG493" s="19" t="n"/>
      <c r="AH493" s="19" t="n"/>
      <c r="AI493" s="19" t="n"/>
      <c r="AJ493" s="19" t="n"/>
      <c r="AK493" s="19" t="n"/>
      <c r="AL493" s="19" t="n"/>
      <c r="AM493" s="18" t="inlineStr">
        <is>
          <t>Fest montiert. Abbau und Transport durch den Käufer.</t>
        </is>
      </c>
      <c r="AN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19" t="inlineStr">
        <is>
          <t>ok</t>
        </is>
      </c>
      <c r="V494" s="22">
        <f>O494*S494</f>
        <v/>
      </c>
      <c r="W494" s="16" t="inlineStr">
        <is>
          <t>nur Abholung</t>
        </is>
      </c>
      <c r="X494" s="16" t="inlineStr">
        <is>
          <t>F-630</t>
        </is>
      </c>
      <c r="Y494" s="19" t="inlineStr">
        <is>
          <t>ja</t>
        </is>
      </c>
      <c r="Z494" s="19" t="inlineStr">
        <is>
          <t>verfügbar</t>
        </is>
      </c>
      <c r="AA494" s="19" t="n"/>
      <c r="AB494" s="19" t="n"/>
      <c r="AC494" s="19" t="n"/>
      <c r="AD494" s="19" t="n"/>
      <c r="AE494" s="21" t="n"/>
      <c r="AF494" s="22">
        <f>IF(N494="","",N494*AE494)</f>
        <v/>
      </c>
      <c r="AG494" s="19" t="n"/>
      <c r="AH494" s="19" t="n"/>
      <c r="AI494" s="19" t="n"/>
      <c r="AJ494" s="19" t="n"/>
      <c r="AK494" s="19" t="n"/>
      <c r="AL494" s="19" t="n"/>
      <c r="AM494" s="18" t="inlineStr">
        <is>
          <t>8 Packungen zu je 10 Rollen, nur als Ganzes.</t>
        </is>
      </c>
      <c r="AN494" s="23" t="inlineStr">
        <is>
          <t>Zweite Ansicht F-629 (Etikett).</t>
        </is>
      </c>
    </row>
    <row r="495" ht="98.8" customHeight="1">
      <c r="A495" s="16" t="n"/>
      <c r="B495" s="16" t="inlineStr">
        <is>
          <t>BA08-41</t>
        </is>
      </c>
      <c r="C495" s="16" t="inlineStr">
        <is>
          <t>BA08</t>
        </is>
      </c>
      <c r="D495" s="16" t="inlineStr">
        <is>
          <t>Atelier</t>
        </is>
      </c>
      <c r="E495" s="16" t="inlineStr">
        <is>
          <t>Fein-Krepp gelb, 67 Rollen (folia)</t>
        </is>
      </c>
      <c r="F495" s="17" t="n">
        <v>1</v>
      </c>
      <c r="G495" s="18" t="inlineStr">
        <is>
          <t>Krepppapier 50 × 250 cm in Rollen, für Bastelarbeiten und Dekoration. folia Fein-Krepp gelb, 4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35</v>
      </c>
      <c r="T495" s="19" t="inlineStr">
        <is>
          <t>Fix</t>
        </is>
      </c>
      <c r="U495" s="19" t="inlineStr">
        <is>
          <t>ok</t>
        </is>
      </c>
      <c r="V495" s="22">
        <f>O495*S495</f>
        <v/>
      </c>
      <c r="W495" s="16" t="inlineStr">
        <is>
          <t>nur Abholung</t>
        </is>
      </c>
      <c r="X495" s="16" t="inlineStr">
        <is>
          <t>F-631</t>
        </is>
      </c>
      <c r="Y495" s="19" t="inlineStr">
        <is>
          <t>ja</t>
        </is>
      </c>
      <c r="Z495" s="19" t="inlineStr">
        <is>
          <t>verfügbar</t>
        </is>
      </c>
      <c r="AA495" s="19" t="n"/>
      <c r="AB495" s="19" t="n"/>
      <c r="AC495" s="19" t="n"/>
      <c r="AD495" s="19" t="n"/>
      <c r="AE495" s="21" t="n"/>
      <c r="AF495" s="22">
        <f>IF(N495="","",N495*AE495)</f>
        <v/>
      </c>
      <c r="AG495" s="19" t="n"/>
      <c r="AH495" s="19" t="n"/>
      <c r="AI495" s="19" t="n"/>
      <c r="AJ495" s="19" t="n"/>
      <c r="AK495" s="19" t="n"/>
      <c r="AL495" s="19" t="n"/>
      <c r="AM495" s="18" t="inlineStr">
        <is>
          <t>67 Rollen: 4 Packungen zu je 10 und 27 einzelne, nur als Ganzes.</t>
        </is>
      </c>
      <c r="AN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19" t="inlineStr">
        <is>
          <t>ok</t>
        </is>
      </c>
      <c r="V496" s="22">
        <f>O496*S496</f>
        <v/>
      </c>
      <c r="W496" s="16" t="inlineStr">
        <is>
          <t>nur Abholung</t>
        </is>
      </c>
      <c r="X496" s="16" t="inlineStr">
        <is>
          <t>F-632</t>
        </is>
      </c>
      <c r="Y496" s="19" t="inlineStr">
        <is>
          <t>ja</t>
        </is>
      </c>
      <c r="Z496" s="19" t="inlineStr">
        <is>
          <t>verfügbar</t>
        </is>
      </c>
      <c r="AA496" s="19" t="n"/>
      <c r="AB496" s="19" t="n"/>
      <c r="AC496" s="19" t="n"/>
      <c r="AD496" s="19" t="n"/>
      <c r="AE496" s="21" t="n"/>
      <c r="AF496" s="22">
        <f>IF(N496="","",N496*AE496)</f>
        <v/>
      </c>
      <c r="AG496" s="19" t="n"/>
      <c r="AH496" s="19" t="n"/>
      <c r="AI496" s="19" t="n"/>
      <c r="AJ496" s="19" t="n"/>
      <c r="AK496" s="19" t="n"/>
      <c r="AL496" s="19" t="n"/>
      <c r="AM496" s="18" t="inlineStr">
        <is>
          <t>29 Rollen, nur als Ganzes.</t>
        </is>
      </c>
      <c r="AN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v>1</v>
      </c>
      <c r="O497" s="20">
        <f>F497-IF(N497="",0,N497)</f>
        <v/>
      </c>
      <c r="P497" s="19" t="inlineStr">
        <is>
          <t>ja</t>
        </is>
      </c>
      <c r="Q497" s="19" t="n"/>
      <c r="R497" s="21" t="n"/>
      <c r="S497" s="21" t="n">
        <v>6</v>
      </c>
      <c r="T497" s="19" t="inlineStr">
        <is>
          <t>Fix</t>
        </is>
      </c>
      <c r="U497" s="19" t="inlineStr">
        <is>
          <t>ok</t>
        </is>
      </c>
      <c r="V497" s="22">
        <f>O497*S497</f>
        <v/>
      </c>
      <c r="W497" s="16" t="inlineStr">
        <is>
          <t>nur Abholung</t>
        </is>
      </c>
      <c r="X497" s="16" t="inlineStr">
        <is>
          <t>F-633</t>
        </is>
      </c>
      <c r="Y497" s="19" t="inlineStr">
        <is>
          <t>ja</t>
        </is>
      </c>
      <c r="Z497" s="19" t="inlineStr">
        <is>
          <t>verkauft</t>
        </is>
      </c>
      <c r="AA497" s="19" t="n"/>
      <c r="AB497" s="19" t="n"/>
      <c r="AC497" s="19" t="inlineStr">
        <is>
          <t>Webkatalog</t>
        </is>
      </c>
      <c r="AD497" s="19" t="n"/>
      <c r="AE497" s="21" t="n">
        <v>6</v>
      </c>
      <c r="AF497" s="22">
        <f>IF(N497="","",N497*AE497)</f>
        <v/>
      </c>
      <c r="AG497" s="19" t="inlineStr">
        <is>
          <t>14.10.2026</t>
        </is>
      </c>
      <c r="AH497" s="19" t="inlineStr">
        <is>
          <t>Maren Kipp</t>
        </is>
      </c>
      <c r="AI497" s="19" t="inlineStr">
        <is>
          <t>4000114</t>
        </is>
      </c>
      <c r="AJ497" s="19" t="inlineStr">
        <is>
          <t>bezahlt</t>
        </is>
      </c>
      <c r="AK497" s="19" t="n"/>
      <c r="AL497" s="19" t="inlineStr">
        <is>
          <t>09.11.2026 08:00</t>
        </is>
      </c>
      <c r="AM497" s="18" t="inlineStr">
        <is>
          <t>9 Rollen, nur als Ganzes.</t>
        </is>
      </c>
      <c r="AN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v>1</v>
      </c>
      <c r="O498" s="20">
        <f>F498-IF(N498="",0,N498)</f>
        <v/>
      </c>
      <c r="P498" s="19" t="inlineStr">
        <is>
          <t>ja</t>
        </is>
      </c>
      <c r="Q498" s="19" t="n"/>
      <c r="R498" s="21" t="n"/>
      <c r="S498" s="21" t="n">
        <v>4</v>
      </c>
      <c r="T498" s="19" t="inlineStr">
        <is>
          <t>Fix</t>
        </is>
      </c>
      <c r="U498" s="19" t="inlineStr">
        <is>
          <t>ok</t>
        </is>
      </c>
      <c r="V498" s="22">
        <f>O498*S498</f>
        <v/>
      </c>
      <c r="W498" s="16" t="inlineStr">
        <is>
          <t>nur Abholung</t>
        </is>
      </c>
      <c r="X498" s="16" t="inlineStr">
        <is>
          <t>F-634</t>
        </is>
      </c>
      <c r="Y498" s="19" t="inlineStr">
        <is>
          <t>ja</t>
        </is>
      </c>
      <c r="Z498" s="19" t="inlineStr">
        <is>
          <t>verkauft</t>
        </is>
      </c>
      <c r="AA498" s="19" t="n"/>
      <c r="AB498" s="19" t="n"/>
      <c r="AC498" s="19" t="inlineStr">
        <is>
          <t>Webkatalog</t>
        </is>
      </c>
      <c r="AD498" s="19" t="n"/>
      <c r="AE498" s="21" t="n">
        <v>4</v>
      </c>
      <c r="AF498" s="22">
        <f>IF(N498="","",N498*AE498)</f>
        <v/>
      </c>
      <c r="AG498" s="19" t="inlineStr">
        <is>
          <t>14.10.2026</t>
        </is>
      </c>
      <c r="AH498" s="19" t="inlineStr">
        <is>
          <t>Maren Kipp</t>
        </is>
      </c>
      <c r="AI498" s="19" t="inlineStr">
        <is>
          <t>4000114</t>
        </is>
      </c>
      <c r="AJ498" s="19" t="inlineStr">
        <is>
          <t>bezahlt</t>
        </is>
      </c>
      <c r="AK498" s="19" t="n"/>
      <c r="AL498" s="19" t="inlineStr">
        <is>
          <t>09.11.2026 08:00</t>
        </is>
      </c>
      <c r="AM498" s="18" t="inlineStr">
        <is>
          <t>7 Rollen: 3 grün, 4 blau, nur als Ganzes.</t>
        </is>
      </c>
      <c r="AN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v>1</v>
      </c>
      <c r="O499" s="20">
        <f>F499-IF(N499="",0,N499)</f>
        <v/>
      </c>
      <c r="P499" s="19" t="inlineStr">
        <is>
          <t>ja</t>
        </is>
      </c>
      <c r="Q499" s="19" t="n"/>
      <c r="R499" s="21" t="n"/>
      <c r="S499" s="21" t="n">
        <v>8</v>
      </c>
      <c r="T499" s="19" t="inlineStr">
        <is>
          <t>Fix</t>
        </is>
      </c>
      <c r="U499" s="19" t="inlineStr">
        <is>
          <t>ok</t>
        </is>
      </c>
      <c r="V499" s="22">
        <f>O499*S499</f>
        <v/>
      </c>
      <c r="W499" s="16" t="inlineStr">
        <is>
          <t>nur Abholung</t>
        </is>
      </c>
      <c r="X499" s="16" t="inlineStr">
        <is>
          <t>F-635</t>
        </is>
      </c>
      <c r="Y499" s="19" t="inlineStr">
        <is>
          <t>ja</t>
        </is>
      </c>
      <c r="Z499" s="19" t="inlineStr">
        <is>
          <t>verkauft</t>
        </is>
      </c>
      <c r="AA499" s="19" t="n"/>
      <c r="AB499" s="19" t="n"/>
      <c r="AC499" s="19" t="inlineStr">
        <is>
          <t>Webkatalog</t>
        </is>
      </c>
      <c r="AD499" s="19" t="n"/>
      <c r="AE499" s="21" t="n">
        <v>8</v>
      </c>
      <c r="AF499" s="22">
        <f>IF(N499="","",N499*AE499)</f>
        <v/>
      </c>
      <c r="AG499" s="19" t="inlineStr">
        <is>
          <t>14.10.2026</t>
        </is>
      </c>
      <c r="AH499" s="19" t="inlineStr">
        <is>
          <t>Maren Kipp</t>
        </is>
      </c>
      <c r="AI499" s="19" t="inlineStr">
        <is>
          <t>4000114</t>
        </is>
      </c>
      <c r="AJ499" s="19" t="inlineStr">
        <is>
          <t>bezahlt</t>
        </is>
      </c>
      <c r="AK499" s="19" t="n"/>
      <c r="AL499" s="19" t="inlineStr">
        <is>
          <t>09.11.2026 08:00</t>
        </is>
      </c>
      <c r="AM499" s="18" t="inlineStr">
        <is>
          <t>9 Rollen, nur als Ganzes.</t>
        </is>
      </c>
      <c r="AN499" s="23" t="n"/>
    </row>
    <row r="500" ht="98.8" customHeight="1">
      <c r="A500" s="16" t="n"/>
      <c r="B500" s="16" t="inlineStr">
        <is>
          <t>NE04-16</t>
        </is>
      </c>
      <c r="C500" s="16" t="inlineStr">
        <is>
          <t>NE04</t>
        </is>
      </c>
      <c r="D500" s="16" t="inlineStr">
        <is>
          <t>Krippenschlafraum</t>
        </is>
      </c>
      <c r="E500" s="16" t="inlineStr">
        <is>
          <t>Bettnest geflochten, grau</t>
        </is>
      </c>
      <c r="F500" s="17" t="n">
        <v>6</v>
      </c>
      <c r="G500" s="18" t="inlineStr">
        <is>
          <t>Geflochtene Bettschlange als Nestchen, Samtoptik grau, Länge ca. 220 cm. Etikett: Carl IJN Kids.</t>
        </is>
      </c>
      <c r="H500" s="16" t="inlineStr">
        <is>
          <t>Textilien</t>
        </is>
      </c>
      <c r="I500" s="16" t="n"/>
      <c r="J500" s="16" t="inlineStr">
        <is>
          <t>C</t>
        </is>
      </c>
      <c r="K500" s="16" t="inlineStr">
        <is>
          <t>Stück</t>
        </is>
      </c>
      <c r="L500" s="19" t="n"/>
      <c r="M500" s="16" t="inlineStr">
        <is>
          <t>gebraucht</t>
        </is>
      </c>
      <c r="N500" s="17" t="n">
        <v>1</v>
      </c>
      <c r="O500" s="20">
        <f>F500-IF(N500="",0,N500)</f>
        <v/>
      </c>
      <c r="P500" s="19" t="inlineStr">
        <is>
          <t>ja</t>
        </is>
      </c>
      <c r="Q500" s="19" t="n"/>
      <c r="R500" s="21" t="n"/>
      <c r="S500" s="21" t="n">
        <v>15</v>
      </c>
      <c r="T500" s="19" t="inlineStr">
        <is>
          <t>Fix</t>
        </is>
      </c>
      <c r="U500" s="19" t="inlineStr">
        <is>
          <t>ok</t>
        </is>
      </c>
      <c r="V500" s="22">
        <f>O500*S500</f>
        <v/>
      </c>
      <c r="W500" s="16" t="inlineStr">
        <is>
          <t>nur Abholung</t>
        </is>
      </c>
      <c r="X500" s="16" t="inlineStr">
        <is>
          <t>F-735</t>
        </is>
      </c>
      <c r="Y500" s="19" t="inlineStr">
        <is>
          <t>ja</t>
        </is>
      </c>
      <c r="Z500" s="19" t="inlineStr">
        <is>
          <t>teilverkauft</t>
        </is>
      </c>
      <c r="AA500" s="19" t="inlineStr">
        <is>
          <t>Carl IJN Kids</t>
        </is>
      </c>
      <c r="AB500" s="19" t="n"/>
      <c r="AC500" s="19" t="inlineStr">
        <is>
          <t>Webkatalog</t>
        </is>
      </c>
      <c r="AD500" s="19" t="n"/>
      <c r="AE500" s="21" t="n">
        <v>15</v>
      </c>
      <c r="AF500" s="22">
        <f>IF(N500="","",N500*AE500)</f>
        <v/>
      </c>
      <c r="AG500" s="19" t="inlineStr">
        <is>
          <t>16.10.2026</t>
        </is>
      </c>
      <c r="AH500" s="19" t="inlineStr">
        <is>
          <t>Felix Seltmann</t>
        </is>
      </c>
      <c r="AI500" s="19" t="inlineStr">
        <is>
          <t>4000139, 4000131</t>
        </is>
      </c>
      <c r="AJ500" s="19" t="inlineStr">
        <is>
          <t>bezahlt</t>
        </is>
      </c>
      <c r="AK500" s="19" t="n"/>
      <c r="AL500" s="19" t="inlineStr">
        <is>
          <t>03.11.2026 09:30, 20.10.2026 10:30</t>
        </is>
      </c>
      <c r="AM500" s="18" t="inlineStr">
        <is>
          <t>Preis je Stück. Das Foto zeigt eines von fünf.</t>
        </is>
      </c>
      <c r="AN500" s="23" t="inlineStr">
        <is>
          <t>Neu aus Word/Fotos vom 12.10.2026. Preis geschätzt.</t>
        </is>
      </c>
    </row>
    <row r="501" ht="98.8" customHeight="1">
      <c r="A501" s="16" t="n"/>
      <c r="B501" s="16" t="inlineStr">
        <is>
          <t>NE04-17</t>
        </is>
      </c>
      <c r="C501" s="16" t="inlineStr">
        <is>
          <t>NE04</t>
        </is>
      </c>
      <c r="D501" s="16" t="inlineStr">
        <is>
          <t>Krippenschlafraum</t>
        </is>
      </c>
      <c r="E501" s="16" t="inlineStr">
        <is>
          <t>Kinderbettwäsche Elefanten, grau</t>
        </is>
      </c>
      <c r="F501" s="17" t="n">
        <v>19</v>
      </c>
      <c r="G501" s="18" t="inlineStr">
        <is>
          <t>Kinderbettwäsche-Set von amilian: Kissenbezug 50 x 40 cm und Deckenbezug 130 x 90 cm, graue Elefanten, Rückseite Zickzack.</t>
        </is>
      </c>
      <c r="H501" s="16" t="inlineStr">
        <is>
          <t>Textilien</t>
        </is>
      </c>
      <c r="I501" s="16" t="n"/>
      <c r="J501" s="16" t="inlineStr">
        <is>
          <t>C</t>
        </is>
      </c>
      <c r="K501" s="16" t="inlineStr">
        <is>
          <t>Set</t>
        </is>
      </c>
      <c r="L501" s="19" t="n"/>
      <c r="M501" s="16" t="inlineStr">
        <is>
          <t>gebraucht</t>
        </is>
      </c>
      <c r="N501" s="17" t="n">
        <v>1</v>
      </c>
      <c r="O501" s="20">
        <f>F501-IF(N501="",0,N501)</f>
        <v/>
      </c>
      <c r="P501" s="19" t="inlineStr">
        <is>
          <t>ja</t>
        </is>
      </c>
      <c r="Q501" s="19" t="n"/>
      <c r="R501" s="21" t="n"/>
      <c r="S501" s="21" t="n">
        <v>4</v>
      </c>
      <c r="T501" s="19" t="inlineStr">
        <is>
          <t>Fix</t>
        </is>
      </c>
      <c r="U501" s="19" t="inlineStr">
        <is>
          <t>ok</t>
        </is>
      </c>
      <c r="V501" s="22">
        <f>O501*S501</f>
        <v/>
      </c>
      <c r="W501" s="16" t="inlineStr">
        <is>
          <t>nur Abholung</t>
        </is>
      </c>
      <c r="X501" s="16" t="inlineStr">
        <is>
          <t>F-736</t>
        </is>
      </c>
      <c r="Y501" s="19" t="inlineStr">
        <is>
          <t>ja</t>
        </is>
      </c>
      <c r="Z501" s="19" t="inlineStr">
        <is>
          <t>teilverkauft</t>
        </is>
      </c>
      <c r="AA501" s="19" t="inlineStr">
        <is>
          <t>amilian</t>
        </is>
      </c>
      <c r="AB501" s="19" t="n"/>
      <c r="AC501" s="19" t="inlineStr">
        <is>
          <t>Webkatalog</t>
        </is>
      </c>
      <c r="AD501" s="19" t="n"/>
      <c r="AE501" s="21" t="n">
        <v>4</v>
      </c>
      <c r="AF501" s="22">
        <f>IF(N501="","",N501*AE501)</f>
        <v/>
      </c>
      <c r="AG501" s="19" t="inlineStr">
        <is>
          <t>16.10.2026</t>
        </is>
      </c>
      <c r="AH501" s="19" t="inlineStr">
        <is>
          <t>Eva Demeter</t>
        </is>
      </c>
      <c r="AI501" s="19" t="inlineStr">
        <is>
          <t>4000128</t>
        </is>
      </c>
      <c r="AJ501" s="19" t="inlineStr">
        <is>
          <t>bezahlt</t>
        </is>
      </c>
      <c r="AK501" s="19" t="n"/>
      <c r="AL501" s="19" t="inlineStr">
        <is>
          <t>03.11.2026 10:30</t>
        </is>
      </c>
      <c r="AM501" s="18" t="inlineStr">
        <is>
          <t>Preis je Set (Kissen- und Deckenbezug).</t>
        </is>
      </c>
      <c r="AN501" s="23" t="inlineStr">
        <is>
          <t>Neu aus Word/Fotos vom 12.10.2026. Preis geschätzt.</t>
        </is>
      </c>
    </row>
    <row r="502" ht="98.8" customHeight="1">
      <c r="A502" s="16" t="n"/>
      <c r="B502" s="16" t="inlineStr">
        <is>
          <t>NE04-18</t>
        </is>
      </c>
      <c r="C502" s="16" t="inlineStr">
        <is>
          <t>NE04</t>
        </is>
      </c>
      <c r="D502" s="16" t="inlineStr">
        <is>
          <t>Krippenschlafraum</t>
        </is>
      </c>
      <c r="E502" s="16" t="inlineStr">
        <is>
          <t>Kinderbettwäsche Wolken, grau</t>
        </is>
      </c>
      <c r="F502" s="17" t="n">
        <v>14</v>
      </c>
      <c r="G502" s="18" t="inlineStr">
        <is>
          <t>Kinderbettwäsche-Set: Kissenbezug 50 x 40 cm und Deckenbezug 130 x 90 cm, weiße Wolken auf Grau.</t>
        </is>
      </c>
      <c r="H502" s="16" t="inlineStr">
        <is>
          <t>Textilien</t>
        </is>
      </c>
      <c r="I502" s="16" t="n"/>
      <c r="J502" s="16" t="inlineStr">
        <is>
          <t>C</t>
        </is>
      </c>
      <c r="K502" s="16" t="inlineStr">
        <is>
          <t>Set</t>
        </is>
      </c>
      <c r="L502" s="19" t="n"/>
      <c r="M502" s="16" t="inlineStr">
        <is>
          <t>gebraucht</t>
        </is>
      </c>
      <c r="N502" s="17" t="n">
        <v>1</v>
      </c>
      <c r="O502" s="20">
        <f>F502-IF(N502="",0,N502)</f>
        <v/>
      </c>
      <c r="P502" s="19" t="inlineStr">
        <is>
          <t>ja</t>
        </is>
      </c>
      <c r="Q502" s="19" t="n"/>
      <c r="R502" s="21" t="n"/>
      <c r="S502" s="21" t="n">
        <v>4</v>
      </c>
      <c r="T502" s="19" t="inlineStr">
        <is>
          <t>Fix</t>
        </is>
      </c>
      <c r="U502" s="19" t="inlineStr">
        <is>
          <t>ok</t>
        </is>
      </c>
      <c r="V502" s="22">
        <f>O502*S502</f>
        <v/>
      </c>
      <c r="W502" s="16" t="inlineStr">
        <is>
          <t>nur Abholung</t>
        </is>
      </c>
      <c r="X502" s="16" t="inlineStr">
        <is>
          <t>F-737</t>
        </is>
      </c>
      <c r="Y502" s="19" t="inlineStr">
        <is>
          <t>ja</t>
        </is>
      </c>
      <c r="Z502" s="19" t="inlineStr">
        <is>
          <t>teilverkauft</t>
        </is>
      </c>
      <c r="AA502" s="19" t="n"/>
      <c r="AB502" s="19" t="n"/>
      <c r="AC502" s="19" t="inlineStr">
        <is>
          <t>Webkatalog</t>
        </is>
      </c>
      <c r="AD502" s="19" t="n"/>
      <c r="AE502" s="21" t="n">
        <v>4</v>
      </c>
      <c r="AF502" s="22">
        <f>IF(N502="","",N502*AE502)</f>
        <v/>
      </c>
      <c r="AG502" s="19" t="inlineStr">
        <is>
          <t>16.10.2026</t>
        </is>
      </c>
      <c r="AH502" s="19" t="inlineStr">
        <is>
          <t>Eva Demeter</t>
        </is>
      </c>
      <c r="AI502" s="19" t="inlineStr">
        <is>
          <t>4000128</t>
        </is>
      </c>
      <c r="AJ502" s="19" t="inlineStr">
        <is>
          <t>bezahlt</t>
        </is>
      </c>
      <c r="AK502" s="19" t="n"/>
      <c r="AL502" s="19" t="inlineStr">
        <is>
          <t>03.11.2026 10:30</t>
        </is>
      </c>
      <c r="AM502" s="18" t="inlineStr">
        <is>
          <t>Preis je Set (Kissen- und Deckenbezug).</t>
        </is>
      </c>
      <c r="AN502" s="23" t="inlineStr">
        <is>
          <t>Neu aus Word/Fotos vom 12.10.2026. Preis geschätzt.</t>
        </is>
      </c>
    </row>
    <row r="503" ht="98.8" customHeight="1">
      <c r="A503" s="16" t="n"/>
      <c r="B503" s="16" t="inlineStr">
        <is>
          <t>NE04-19</t>
        </is>
      </c>
      <c r="C503" s="16" t="inlineStr">
        <is>
          <t>NE04</t>
        </is>
      </c>
      <c r="D503" s="16" t="inlineStr">
        <is>
          <t>Krippenschlafraum</t>
        </is>
      </c>
      <c r="E503" s="16" t="inlineStr">
        <is>
          <t>Spannbettlaken weiß 120 x 60 cm</t>
        </is>
      </c>
      <c r="F503" s="17" t="n">
        <v>67</v>
      </c>
      <c r="G503" s="18" t="inlineStr">
        <is>
          <t>Kinder-Spannbettlaken weiß, für Matratzen 120 x 60 cm.</t>
        </is>
      </c>
      <c r="H503" s="16" t="inlineStr">
        <is>
          <t>Textilien</t>
        </is>
      </c>
      <c r="I503" s="16" t="n"/>
      <c r="J503" s="16" t="inlineStr">
        <is>
          <t>C</t>
        </is>
      </c>
      <c r="K503" s="16" t="inlineStr">
        <is>
          <t>Stück</t>
        </is>
      </c>
      <c r="L503" s="19" t="n"/>
      <c r="M503" s="16" t="inlineStr">
        <is>
          <t>gebraucht</t>
        </is>
      </c>
      <c r="N503" s="17" t="n"/>
      <c r="O503" s="20">
        <f>F503-IF(N503="",0,N503)</f>
        <v/>
      </c>
      <c r="P503" s="19" t="inlineStr">
        <is>
          <t>ja</t>
        </is>
      </c>
      <c r="Q503" s="19" t="n"/>
      <c r="R503" s="21" t="n"/>
      <c r="S503" s="21" t="n">
        <v>1</v>
      </c>
      <c r="T503" s="19" t="inlineStr">
        <is>
          <t>Fix</t>
        </is>
      </c>
      <c r="U503" s="19" t="inlineStr">
        <is>
          <t>ok</t>
        </is>
      </c>
      <c r="V503" s="22">
        <f>O503*S503</f>
        <v/>
      </c>
      <c r="W503" s="16" t="inlineStr">
        <is>
          <t>nur Abholung</t>
        </is>
      </c>
      <c r="X503" s="16" t="inlineStr">
        <is>
          <t>F-738</t>
        </is>
      </c>
      <c r="Y503" s="19" t="inlineStr">
        <is>
          <t>ja</t>
        </is>
      </c>
      <c r="Z503" s="19" t="inlineStr">
        <is>
          <t>verfügbar</t>
        </is>
      </c>
      <c r="AA503" s="19" t="n"/>
      <c r="AB503" s="19" t="n"/>
      <c r="AC503" s="19" t="n"/>
      <c r="AD503" s="19" t="n"/>
      <c r="AE503" s="21" t="n"/>
      <c r="AF503" s="22">
        <f>IF(N503="","",N503*AE503)</f>
        <v/>
      </c>
      <c r="AG503" s="19" t="n"/>
      <c r="AH503" s="19" t="n"/>
      <c r="AI503" s="19" t="n"/>
      <c r="AJ503" s="19" t="n"/>
      <c r="AK503" s="19" t="n"/>
      <c r="AL503" s="19" t="n"/>
      <c r="AM503" s="18" t="inlineStr">
        <is>
          <t>Preis je Stück.</t>
        </is>
      </c>
      <c r="AN503" s="23" t="inlineStr">
        <is>
          <t>Neu aus Word/Fotos vom 12.10.2026. Preis geschätzt.</t>
        </is>
      </c>
    </row>
    <row r="504" ht="98.8" customHeight="1">
      <c r="A504" s="16" t="n"/>
      <c r="B504" s="16" t="inlineStr">
        <is>
          <t>NE04-20</t>
        </is>
      </c>
      <c r="C504" s="16" t="inlineStr">
        <is>
          <t>NE04</t>
        </is>
      </c>
      <c r="D504" s="16" t="inlineStr">
        <is>
          <t>Krippenschlafraum</t>
        </is>
      </c>
      <c r="E504" s="16" t="inlineStr">
        <is>
          <t>Wickelauflage Bonky, weiß gepunktet</t>
        </is>
      </c>
      <c r="F504" s="17" t="n">
        <v>1</v>
      </c>
      <c r="G504" s="18" t="inlineStr">
        <is>
          <t>Wickelauflage von Bonky mit erhöhten Seiten, abwischbar, weiß mit schwarzen Punkten, ca. 80 x 73 cm.</t>
        </is>
      </c>
      <c r="H504" s="16" t="inlineStr">
        <is>
          <t>Kita-Ausstattung</t>
        </is>
      </c>
      <c r="I504" s="16" t="n"/>
      <c r="J504" s="16" t="inlineStr">
        <is>
          <t>C</t>
        </is>
      </c>
      <c r="K504" s="16" t="inlineStr">
        <is>
          <t>Stück</t>
        </is>
      </c>
      <c r="L504" s="19" t="n"/>
      <c r="M504" s="16" t="inlineStr">
        <is>
          <t>gebraucht</t>
        </is>
      </c>
      <c r="N504" s="17" t="n">
        <v>1</v>
      </c>
      <c r="O504" s="20">
        <f>F504-IF(N504="",0,N504)</f>
        <v/>
      </c>
      <c r="P504" s="19" t="inlineStr">
        <is>
          <t>ja</t>
        </is>
      </c>
      <c r="Q504" s="19" t="n"/>
      <c r="R504" s="21" t="n"/>
      <c r="S504" s="21" t="n">
        <v>10</v>
      </c>
      <c r="T504" s="19" t="inlineStr">
        <is>
          <t>Fix</t>
        </is>
      </c>
      <c r="U504" s="19" t="inlineStr">
        <is>
          <t>ok</t>
        </is>
      </c>
      <c r="V504" s="22">
        <f>O504*S504</f>
        <v/>
      </c>
      <c r="W504" s="16" t="inlineStr">
        <is>
          <t>nur Abholung</t>
        </is>
      </c>
      <c r="X504" s="16" t="inlineStr">
        <is>
          <t>F-739</t>
        </is>
      </c>
      <c r="Y504" s="19" t="inlineStr">
        <is>
          <t>ja</t>
        </is>
      </c>
      <c r="Z504" s="19" t="inlineStr">
        <is>
          <t>verkauft</t>
        </is>
      </c>
      <c r="AA504" s="19" t="inlineStr">
        <is>
          <t>Bonky</t>
        </is>
      </c>
      <c r="AB504" s="19" t="n"/>
      <c r="AC504" s="19" t="inlineStr">
        <is>
          <t>Webkatalog</t>
        </is>
      </c>
      <c r="AD504" s="19" t="n"/>
      <c r="AE504" s="21" t="n">
        <v>10</v>
      </c>
      <c r="AF504" s="22">
        <f>IF(N504="","",N504*AE504)</f>
        <v/>
      </c>
      <c r="AG504" s="19" t="inlineStr">
        <is>
          <t>19.10.2026</t>
        </is>
      </c>
      <c r="AH504" s="19" t="inlineStr">
        <is>
          <t>Linda Rebholz</t>
        </is>
      </c>
      <c r="AI504" s="19" t="inlineStr">
        <is>
          <t>4000132</t>
        </is>
      </c>
      <c r="AJ504" s="19" t="inlineStr">
        <is>
          <t>bezahlt</t>
        </is>
      </c>
      <c r="AK504" s="19" t="n"/>
      <c r="AL504" s="19" t="inlineStr">
        <is>
          <t>21.10.2026 07:30</t>
        </is>
      </c>
      <c r="AM504" s="18" t="n"/>
      <c r="AN504" s="23" t="inlineStr">
        <is>
          <t>Neu aus Word/Fotos vom 12.10.2026. Preis geschätzt.</t>
        </is>
      </c>
    </row>
    <row r="505" ht="98.8" customHeight="1">
      <c r="A505" s="16" t="n"/>
      <c r="B505" s="16" t="inlineStr">
        <is>
          <t>NE03-12</t>
        </is>
      </c>
      <c r="C505" s="16" t="inlineStr">
        <is>
          <t>NE03</t>
        </is>
      </c>
      <c r="D505" s="16" t="inlineStr">
        <is>
          <t>Krippenschlafraum</t>
        </is>
      </c>
      <c r="E505" s="16" t="inlineStr">
        <is>
          <t>Bettschlange KraftKids, schwarz-weiß</t>
        </is>
      </c>
      <c r="F505" s="17" t="n">
        <v>11</v>
      </c>
      <c r="G505" s="18" t="inlineStr">
        <is>
          <t>Bettschlange/Nestchen von KraftKids, weiß mit schwarzen Kreuzen, Länge ca. 135 cm.</t>
        </is>
      </c>
      <c r="H505" s="16" t="inlineStr">
        <is>
          <t>Textilien</t>
        </is>
      </c>
      <c r="I505" s="16" t="n"/>
      <c r="J505" s="16" t="inlineStr">
        <is>
          <t>C</t>
        </is>
      </c>
      <c r="K505" s="16" t="inlineStr">
        <is>
          <t>Stück</t>
        </is>
      </c>
      <c r="L505" s="19" t="n"/>
      <c r="M505" s="16" t="inlineStr">
        <is>
          <t>gebraucht</t>
        </is>
      </c>
      <c r="N505" s="17" t="n"/>
      <c r="O505" s="20">
        <f>F505-IF(N505="",0,N505)</f>
        <v/>
      </c>
      <c r="P505" s="19" t="inlineStr">
        <is>
          <t>ja</t>
        </is>
      </c>
      <c r="Q505" s="19" t="n"/>
      <c r="R505" s="21" t="n"/>
      <c r="S505" s="21" t="n">
        <v>10</v>
      </c>
      <c r="T505" s="19" t="inlineStr">
        <is>
          <t>Fix</t>
        </is>
      </c>
      <c r="U505" s="19" t="inlineStr">
        <is>
          <t>ok</t>
        </is>
      </c>
      <c r="V505" s="22">
        <f>O505*S505</f>
        <v/>
      </c>
      <c r="W505" s="16" t="inlineStr">
        <is>
          <t>nur Abholung</t>
        </is>
      </c>
      <c r="X505" s="16" t="inlineStr">
        <is>
          <t>F-740</t>
        </is>
      </c>
      <c r="Y505" s="19" t="inlineStr">
        <is>
          <t>ja</t>
        </is>
      </c>
      <c r="Z505" s="19" t="inlineStr">
        <is>
          <t>reserviert</t>
        </is>
      </c>
      <c r="AA505" s="19" t="inlineStr">
        <is>
          <t>KraftKids</t>
        </is>
      </c>
      <c r="AB505" s="19" t="n"/>
      <c r="AC505" s="19" t="inlineStr">
        <is>
          <t>Webkatalog</t>
        </is>
      </c>
      <c r="AD505" s="19" t="inlineStr">
        <is>
          <t>Simon fronius</t>
        </is>
      </c>
      <c r="AE505" s="21" t="n"/>
      <c r="AF505" s="22">
        <f>IF(N505="","",N505*AE505)</f>
        <v/>
      </c>
      <c r="AG505" s="19" t="n"/>
      <c r="AH505" s="19" t="n"/>
      <c r="AI505" s="19" t="n"/>
      <c r="AJ505" s="19" t="n"/>
      <c r="AK505" s="19" t="n"/>
      <c r="AL505" s="19" t="inlineStr">
        <is>
          <t>01.12.2026 09:00</t>
        </is>
      </c>
      <c r="AM505" s="18" t="inlineStr">
        <is>
          <t>Preis je Stück. Das Foto zeigt eines von elf.</t>
        </is>
      </c>
      <c r="AN505" s="23" t="inlineStr">
        <is>
          <t>Neu aus Word/Fotos vom 12.10.2026. 11 Stück laut Nutzerin (14.10., weitere gefunden); die 5 grauen sind NE04-16.</t>
        </is>
      </c>
    </row>
    <row r="506" ht="98.8" customHeight="1">
      <c r="A506" s="16" t="n"/>
      <c r="B506" s="16" t="inlineStr">
        <is>
          <t>BU01-08</t>
        </is>
      </c>
      <c r="C506" s="16" t="inlineStr">
        <is>
          <t>BU01</t>
        </is>
      </c>
      <c r="D506" s="16" t="inlineStr">
        <is>
          <t>Flur</t>
        </is>
      </c>
      <c r="E506" s="16" t="inlineStr">
        <is>
          <t>Silikon-Bausteine und Stapelbecher</t>
        </is>
      </c>
      <c r="F506" s="17" t="n">
        <v>1</v>
      </c>
      <c r="G506" s="18" t="inlineStr">
        <is>
          <t>Weiche Baby-Bausteine von Sunarive mit Quietsch-Elementen, verschiedene Farben und Formen, 34 Teile; dazu Stapelbecher und Greifringe aus Silikon.</t>
        </is>
      </c>
      <c r="H506" s="16" t="inlineStr">
        <is>
          <t>Spielzeug</t>
        </is>
      </c>
      <c r="I506" s="16" t="n"/>
      <c r="J506" s="16" t="inlineStr">
        <is>
          <t>C</t>
        </is>
      </c>
      <c r="K506" s="16" t="inlineStr">
        <is>
          <t>Set</t>
        </is>
      </c>
      <c r="L506" s="19" t="n"/>
      <c r="M506" s="16" t="inlineStr">
        <is>
          <t>gut</t>
        </is>
      </c>
      <c r="N506" s="17" t="n"/>
      <c r="O506" s="20">
        <f>F506-IF(N506="",0,N506)</f>
        <v/>
      </c>
      <c r="P506" s="19" t="inlineStr">
        <is>
          <t>ja</t>
        </is>
      </c>
      <c r="Q506" s="19" t="n"/>
      <c r="R506" s="21" t="n"/>
      <c r="S506" s="21" t="n">
        <v>30</v>
      </c>
      <c r="T506" s="19" t="inlineStr">
        <is>
          <t>Fix</t>
        </is>
      </c>
      <c r="U506" s="19" t="inlineStr">
        <is>
          <t>ok</t>
        </is>
      </c>
      <c r="V506" s="22">
        <f>O506*S506</f>
        <v/>
      </c>
      <c r="W506" s="16" t="inlineStr">
        <is>
          <t>nur Abholung</t>
        </is>
      </c>
      <c r="X506" s="16" t="inlineStr">
        <is>
          <t>F-695</t>
        </is>
      </c>
      <c r="Y506" s="19" t="inlineStr">
        <is>
          <t>ja</t>
        </is>
      </c>
      <c r="Z506" s="19" t="inlineStr">
        <is>
          <t>verfügbar</t>
        </is>
      </c>
      <c r="AA506" s="19" t="inlineStr">
        <is>
          <t>Sunarive</t>
        </is>
      </c>
      <c r="AB506" s="19" t="n"/>
      <c r="AC506" s="19" t="n"/>
      <c r="AD506" s="19" t="n"/>
      <c r="AE506" s="21" t="n"/>
      <c r="AF506" s="22">
        <f>IF(N506="","",N506*AE506)</f>
        <v/>
      </c>
      <c r="AG506" s="19" t="n"/>
      <c r="AH506" s="19" t="n"/>
      <c r="AI506" s="19" t="n"/>
      <c r="AJ506" s="19" t="n"/>
      <c r="AK506" s="19" t="n"/>
      <c r="AL506" s="19" t="n"/>
      <c r="AM506" s="18" t="n"/>
      <c r="AN506" s="23" t="inlineStr">
        <is>
          <t>Neu aus Word/Fotos vom 12.10.2026. Preis geschätzt.</t>
        </is>
      </c>
    </row>
    <row r="507" ht="98.8" customHeight="1">
      <c r="A507" s="16" t="n"/>
      <c r="B507" s="16" t="inlineStr">
        <is>
          <t>BU01-09</t>
        </is>
      </c>
      <c r="C507" s="16" t="inlineStr">
        <is>
          <t>BU01</t>
        </is>
      </c>
      <c r="D507" s="16" t="inlineStr">
        <is>
          <t>Flur</t>
        </is>
      </c>
      <c r="E507" s="16" t="inlineStr">
        <is>
          <t>Box Kinder-Musikinstrumente</t>
        </is>
      </c>
      <c r="F507" s="17" t="n">
        <v>1</v>
      </c>
      <c r="G507" s="18" t="inlineStr">
        <is>
          <t>Plastikbox mit Musikinstrumenten, überwiegend Holz: 12 Klangstäbe, 4 Eierrasseln, 6 Holzrasseln, 4 Schellenstäbe, 2 Triangeln, 1 Plastikrassel, 2 Stielglocken, 3 Xylofone mit 5 Schlägeln, 2 Handtrommeln, 1 Standtrommel, 1 Kastagnette.</t>
        </is>
      </c>
      <c r="H507" s="16" t="inlineStr">
        <is>
          <t>Spielzeug</t>
        </is>
      </c>
      <c r="I507" s="16" t="n"/>
      <c r="J507" s="16" t="inlineStr">
        <is>
          <t>C</t>
        </is>
      </c>
      <c r="K507" s="16" t="inlineStr">
        <is>
          <t>Set</t>
        </is>
      </c>
      <c r="L507" s="19" t="n"/>
      <c r="M507" s="16" t="inlineStr">
        <is>
          <t>gut</t>
        </is>
      </c>
      <c r="N507" s="17" t="n"/>
      <c r="O507" s="20">
        <f>F507-IF(N507="",0,N507)</f>
        <v/>
      </c>
      <c r="P507" s="19" t="inlineStr">
        <is>
          <t>ja</t>
        </is>
      </c>
      <c r="Q507" s="19" t="n"/>
      <c r="R507" s="21" t="n"/>
      <c r="S507" s="21" t="n">
        <v>45</v>
      </c>
      <c r="T507" s="19" t="inlineStr">
        <is>
          <t>Fix</t>
        </is>
      </c>
      <c r="U507" s="19" t="inlineStr">
        <is>
          <t>ok</t>
        </is>
      </c>
      <c r="V507" s="22">
        <f>O507*S507</f>
        <v/>
      </c>
      <c r="W507" s="16" t="inlineStr">
        <is>
          <t>nur Abholung</t>
        </is>
      </c>
      <c r="X507" s="16" t="inlineStr">
        <is>
          <t>F-696</t>
        </is>
      </c>
      <c r="Y507" s="19" t="inlineStr">
        <is>
          <t>ja</t>
        </is>
      </c>
      <c r="Z507" s="19" t="inlineStr">
        <is>
          <t>verfügbar</t>
        </is>
      </c>
      <c r="AA507" s="19" t="n"/>
      <c r="AB507" s="19" t="n"/>
      <c r="AC507" s="19" t="n"/>
      <c r="AD507" s="19" t="n"/>
      <c r="AE507" s="21" t="n"/>
      <c r="AF507" s="22">
        <f>IF(N507="","",N507*AE507)</f>
        <v/>
      </c>
      <c r="AG507" s="19" t="n"/>
      <c r="AH507" s="19" t="n"/>
      <c r="AI507" s="19" t="n"/>
      <c r="AJ507" s="19" t="n"/>
      <c r="AK507" s="19" t="n"/>
      <c r="AL507" s="19" t="n"/>
      <c r="AM507" s="18" t="n"/>
      <c r="AN507" s="23" t="inlineStr">
        <is>
          <t>Neu aus Word/Fotos vom 12.10.2026. Preis geschätzt.</t>
        </is>
      </c>
    </row>
    <row r="508" ht="98.8" customHeight="1">
      <c r="A508" s="16" t="n"/>
      <c r="B508" s="16" t="inlineStr">
        <is>
          <t>BU01-10</t>
        </is>
      </c>
      <c r="C508" s="16" t="inlineStr">
        <is>
          <t>BU01</t>
        </is>
      </c>
      <c r="D508" s="16" t="inlineStr">
        <is>
          <t>Flur</t>
        </is>
      </c>
      <c r="E508" s="16" t="inlineStr">
        <is>
          <t>IKEA Holztabletts oval</t>
        </is>
      </c>
      <c r="F508" s="17" t="n">
        <v>13</v>
      </c>
      <c r="G508" s="18" t="inlineStr">
        <is>
          <t>Holztabletts Buche, oval: 7 große (ca. 36 cm) und 6 kleine (ca. 27 cm).</t>
        </is>
      </c>
      <c r="H508" s="16" t="inlineStr">
        <is>
          <t>Kita-Ausstattung</t>
        </is>
      </c>
      <c r="I508" s="16" t="n"/>
      <c r="J508" s="16" t="inlineStr">
        <is>
          <t>C</t>
        </is>
      </c>
      <c r="K508" s="16" t="inlineStr">
        <is>
          <t>Stück</t>
        </is>
      </c>
      <c r="L508" s="19" t="n"/>
      <c r="M508" s="16" t="inlineStr">
        <is>
          <t>gut</t>
        </is>
      </c>
      <c r="N508" s="17" t="n"/>
      <c r="O508" s="20">
        <f>F508-IF(N508="",0,N508)</f>
        <v/>
      </c>
      <c r="P508" s="19" t="inlineStr">
        <is>
          <t>ja</t>
        </is>
      </c>
      <c r="Q508" s="19" t="n"/>
      <c r="R508" s="21" t="n"/>
      <c r="S508" s="21" t="n">
        <v>1.5</v>
      </c>
      <c r="T508" s="19" t="inlineStr">
        <is>
          <t>Fix</t>
        </is>
      </c>
      <c r="U508" s="19" t="inlineStr">
        <is>
          <t>ok</t>
        </is>
      </c>
      <c r="V508" s="22">
        <f>O508*S508</f>
        <v/>
      </c>
      <c r="W508" s="16" t="inlineStr">
        <is>
          <t>nur Abholung</t>
        </is>
      </c>
      <c r="X508" s="16" t="inlineStr">
        <is>
          <t>F-697</t>
        </is>
      </c>
      <c r="Y508" s="19" t="inlineStr">
        <is>
          <t>ja</t>
        </is>
      </c>
      <c r="Z508" s="19" t="inlineStr">
        <is>
          <t>verfügbar</t>
        </is>
      </c>
      <c r="AA508" s="19" t="inlineStr">
        <is>
          <t>IKEA</t>
        </is>
      </c>
      <c r="AB508" s="19" t="n"/>
      <c r="AC508" s="19" t="n"/>
      <c r="AD508" s="19" t="n"/>
      <c r="AE508" s="21" t="n"/>
      <c r="AF508" s="22">
        <f>IF(N508="","",N508*AE508)</f>
        <v/>
      </c>
      <c r="AG508" s="19" t="n"/>
      <c r="AH508" s="19" t="n"/>
      <c r="AI508" s="19" t="n"/>
      <c r="AJ508" s="19" t="n"/>
      <c r="AK508" s="19" t="n"/>
      <c r="AL508" s="19" t="n"/>
      <c r="AM508" s="18" t="inlineStr">
        <is>
          <t>Preis je Tablett. 7 große, 6 kleine.</t>
        </is>
      </c>
      <c r="AN508" s="23" t="inlineStr">
        <is>
          <t>Neu aus Word/Fotos vom 12.10.2026. Preis geschätzt.</t>
        </is>
      </c>
    </row>
    <row r="509" ht="98.8" customHeight="1">
      <c r="A509" s="16" t="n"/>
      <c r="B509" s="16" t="inlineStr">
        <is>
          <t>BU01-11</t>
        </is>
      </c>
      <c r="C509" s="16" t="inlineStr">
        <is>
          <t>BU01</t>
        </is>
      </c>
      <c r="D509" s="16" t="inlineStr">
        <is>
          <t>Flur</t>
        </is>
      </c>
      <c r="E509" s="16" t="inlineStr">
        <is>
          <t>Trommeln: Darbuka und Bongos</t>
        </is>
      </c>
      <c r="F509" s="17" t="n">
        <v>1</v>
      </c>
      <c r="G509" s="18" t="inlineStr">
        <is>
          <t>Zwei schwarze Darbuka-Trommeln, ca. 36 cm hoch, und eine Doppeltrommel (Bongos, XDrum), ca. 40 cm breit, 20 cm hoch.</t>
        </is>
      </c>
      <c r="H509" s="16" t="inlineStr">
        <is>
          <t>Spielzeug</t>
        </is>
      </c>
      <c r="I509" s="16" t="n"/>
      <c r="J509" s="16" t="inlineStr">
        <is>
          <t>B</t>
        </is>
      </c>
      <c r="K509" s="16" t="inlineStr">
        <is>
          <t>Set</t>
        </is>
      </c>
      <c r="L509" s="19" t="n"/>
      <c r="M509" s="16" t="inlineStr">
        <is>
          <t>gebraucht</t>
        </is>
      </c>
      <c r="N509" s="17" t="n"/>
      <c r="O509" s="20">
        <f>F509-IF(N509="",0,N509)</f>
        <v/>
      </c>
      <c r="P509" s="19" t="inlineStr">
        <is>
          <t>ja</t>
        </is>
      </c>
      <c r="Q509" s="19" t="n"/>
      <c r="R509" s="21" t="n"/>
      <c r="S509" s="21" t="n">
        <v>45</v>
      </c>
      <c r="T509" s="19" t="inlineStr">
        <is>
          <t>Fix</t>
        </is>
      </c>
      <c r="U509" s="19" t="inlineStr">
        <is>
          <t>ok</t>
        </is>
      </c>
      <c r="V509" s="22">
        <f>O509*S509</f>
        <v/>
      </c>
      <c r="W509" s="16" t="inlineStr">
        <is>
          <t>nur Abholung</t>
        </is>
      </c>
      <c r="X509" s="16" t="inlineStr">
        <is>
          <t>F-698</t>
        </is>
      </c>
      <c r="Y509" s="19" t="inlineStr">
        <is>
          <t>ja</t>
        </is>
      </c>
      <c r="Z509" s="19" t="inlineStr">
        <is>
          <t>verfügbar</t>
        </is>
      </c>
      <c r="AA509" s="19" t="n"/>
      <c r="AB509" s="19" t="n"/>
      <c r="AC509" s="19" t="n"/>
      <c r="AD509" s="19" t="n"/>
      <c r="AE509" s="21" t="n"/>
      <c r="AF509" s="22">
        <f>IF(N509="","",N509*AE509)</f>
        <v/>
      </c>
      <c r="AG509" s="19" t="n"/>
      <c r="AH509" s="19" t="n"/>
      <c r="AI509" s="19" t="n"/>
      <c r="AJ509" s="19" t="n"/>
      <c r="AK509" s="19" t="n"/>
      <c r="AL509" s="19" t="n"/>
      <c r="AM509" s="18" t="inlineStr">
        <is>
          <t>Das Foto zeigt eine der beiden Darbukas.</t>
        </is>
      </c>
      <c r="AN509" s="23" t="inlineStr">
        <is>
          <t>Neu aus Word/Fotos vom 12.10.2026. Preis geschätzt.</t>
        </is>
      </c>
    </row>
    <row r="510" ht="98.8" customHeight="1">
      <c r="A510" s="16" t="n"/>
      <c r="B510" s="16" t="inlineStr">
        <is>
          <t>BU01-12</t>
        </is>
      </c>
      <c r="C510" s="16" t="inlineStr">
        <is>
          <t>BU01</t>
        </is>
      </c>
      <c r="D510" s="16" t="inlineStr">
        <is>
          <t>Flur</t>
        </is>
      </c>
      <c r="E510" s="16" t="inlineStr">
        <is>
          <t>Kindsgut Holzspielzeug-Set</t>
        </is>
      </c>
      <c r="F510" s="17" t="n">
        <v>1</v>
      </c>
      <c r="G510" s="18" t="inlineStr">
        <is>
          <t>Holzspielzeug von Kindsgut: 10 Schichtpuzzle (3 Löwe, 2 Elefant, 2 Hase, 3 Wal), 1 Holzzug und 4 Spiele „Mushroom Picking“ (2 davon im Karton).</t>
        </is>
      </c>
      <c r="H510" s="16" t="inlineStr">
        <is>
          <t>Spielzeug</t>
        </is>
      </c>
      <c r="I510" s="16" t="n"/>
      <c r="J510" s="16" t="inlineStr">
        <is>
          <t>B</t>
        </is>
      </c>
      <c r="K510" s="16" t="inlineStr">
        <is>
          <t>Set</t>
        </is>
      </c>
      <c r="L510" s="19" t="n"/>
      <c r="M510" s="16" t="inlineStr">
        <is>
          <t>gut</t>
        </is>
      </c>
      <c r="N510" s="17" t="n"/>
      <c r="O510" s="20">
        <f>F510-IF(N510="",0,N510)</f>
        <v/>
      </c>
      <c r="P510" s="19" t="inlineStr">
        <is>
          <t>ja</t>
        </is>
      </c>
      <c r="Q510" s="19" t="n"/>
      <c r="R510" s="21" t="n"/>
      <c r="S510" s="24" t="n">
        <v>35</v>
      </c>
      <c r="T510" s="19" t="inlineStr">
        <is>
          <t>Fix</t>
        </is>
      </c>
      <c r="U510" s="25" t="inlineStr">
        <is>
          <t>offen</t>
        </is>
      </c>
      <c r="V510" s="22">
        <f>O510*S510</f>
        <v/>
      </c>
      <c r="W510" s="16" t="inlineStr">
        <is>
          <t>nur Abholung</t>
        </is>
      </c>
      <c r="X510" s="16" t="inlineStr">
        <is>
          <t>F-699</t>
        </is>
      </c>
      <c r="Y510" s="19" t="inlineStr">
        <is>
          <t>nein</t>
        </is>
      </c>
      <c r="Z510" s="19" t="inlineStr">
        <is>
          <t>verfügbar</t>
        </is>
      </c>
      <c r="AA510" s="19" t="inlineStr">
        <is>
          <t>Kindsgut</t>
        </is>
      </c>
      <c r="AB510" s="19" t="n"/>
      <c r="AC510" s="19" t="n"/>
      <c r="AD510" s="19" t="n"/>
      <c r="AE510" s="21" t="n"/>
      <c r="AF510" s="22">
        <f>IF(N510="","",N510*AE510)</f>
        <v/>
      </c>
      <c r="AG510" s="19" t="n"/>
      <c r="AH510" s="19" t="n"/>
      <c r="AI510" s="19" t="n"/>
      <c r="AJ510" s="19" t="n"/>
      <c r="AK510" s="19" t="n"/>
      <c r="AL510" s="19" t="n"/>
      <c r="AM510" s="18" t="n"/>
      <c r="AN510" s="23" t="inlineStr">
        <is>
          <t>Neu aus Word/Fotos vom 12.10.2026. Preis geschätzt.</t>
        </is>
      </c>
    </row>
    <row r="511" ht="98.8" customHeight="1">
      <c r="A511" s="16" t="n"/>
      <c r="B511" s="16" t="inlineStr">
        <is>
          <t>BU01-13</t>
        </is>
      </c>
      <c r="C511" s="16" t="inlineStr">
        <is>
          <t>BU01</t>
        </is>
      </c>
      <c r="D511" s="16" t="inlineStr">
        <is>
          <t>Flur</t>
        </is>
      </c>
      <c r="E511" s="16" t="inlineStr">
        <is>
          <t>2 Spielbagger Kunststoff</t>
        </is>
      </c>
      <c r="F511" s="17" t="n">
        <v>1</v>
      </c>
      <c r="G511" s="18" t="inlineStr">
        <is>
          <t>Zwei Radlader aus Kunststoff, gelb und grün, ca. 25 cm hoch.</t>
        </is>
      </c>
      <c r="H511" s="16" t="inlineStr">
        <is>
          <t>Spielzeug</t>
        </is>
      </c>
      <c r="I511" s="16" t="n"/>
      <c r="J511" s="16" t="inlineStr">
        <is>
          <t>C</t>
        </is>
      </c>
      <c r="K511" s="16" t="inlineStr">
        <is>
          <t>Set</t>
        </is>
      </c>
      <c r="L511" s="19" t="n"/>
      <c r="M511" s="16" t="inlineStr">
        <is>
          <t>gut</t>
        </is>
      </c>
      <c r="N511" s="17" t="n"/>
      <c r="O511" s="20">
        <f>F511-IF(N511="",0,N511)</f>
        <v/>
      </c>
      <c r="P511" s="19" t="inlineStr">
        <is>
          <t>ja</t>
        </is>
      </c>
      <c r="Q511" s="19" t="n"/>
      <c r="R511" s="21" t="n"/>
      <c r="S511" s="21" t="n">
        <v>10</v>
      </c>
      <c r="T511" s="19" t="inlineStr">
        <is>
          <t>Fix</t>
        </is>
      </c>
      <c r="U511" s="19" t="inlineStr">
        <is>
          <t>ok</t>
        </is>
      </c>
      <c r="V511" s="22">
        <f>O511*S511</f>
        <v/>
      </c>
      <c r="W511" s="16" t="inlineStr">
        <is>
          <t>nur Abholung</t>
        </is>
      </c>
      <c r="X511" s="16" t="inlineStr">
        <is>
          <t>F-700</t>
        </is>
      </c>
      <c r="Y511" s="19" t="inlineStr">
        <is>
          <t>ja</t>
        </is>
      </c>
      <c r="Z511" s="19" t="inlineStr">
        <is>
          <t>reserviert</t>
        </is>
      </c>
      <c r="AA511" s="19" t="n"/>
      <c r="AB511" s="19" t="n"/>
      <c r="AC511" s="19" t="inlineStr">
        <is>
          <t>Webkatalog</t>
        </is>
      </c>
      <c r="AD511" s="19" t="inlineStr">
        <is>
          <t>Fabian Faisst</t>
        </is>
      </c>
      <c r="AE511" s="21" t="n"/>
      <c r="AF511" s="22">
        <f>IF(N511="","",N511*AE511)</f>
        <v/>
      </c>
      <c r="AG511" s="19" t="n"/>
      <c r="AH511" s="19" t="n"/>
      <c r="AI511" s="19" t="inlineStr">
        <is>
          <t>400140</t>
        </is>
      </c>
      <c r="AJ511" s="19" t="n"/>
      <c r="AK511" s="19" t="n"/>
      <c r="AL511" s="19" t="inlineStr">
        <is>
          <t>26.10.2026 09:00</t>
        </is>
      </c>
      <c r="AM511" s="18" t="n"/>
      <c r="AN511" s="23" t="inlineStr">
        <is>
          <t>Neu aus Word/Fotos vom 12.10.2026. Preis geschätzt.</t>
        </is>
      </c>
    </row>
    <row r="512" ht="98.8" customHeight="1">
      <c r="A512" s="16" t="n"/>
      <c r="B512" s="16" t="inlineStr">
        <is>
          <t>BU01-14</t>
        </is>
      </c>
      <c r="C512" s="16" t="inlineStr">
        <is>
          <t>BU01</t>
        </is>
      </c>
      <c r="D512" s="16" t="inlineStr">
        <is>
          <t>Flur</t>
        </is>
      </c>
      <c r="E512" s="16" t="inlineStr">
        <is>
          <t>9 Holz-Steckpuzzles</t>
        </is>
      </c>
      <c r="F512" s="17" t="n">
        <v>1</v>
      </c>
      <c r="G512" s="18" t="inlineStr">
        <is>
          <t>Steckpuzzles aus Holz mit verschiedenen Motiven: 3 Eichhorn, 2 goki, 1 beebo, 2 Ravensburger und 1 Spiegelburg „Die Lieben Sieben“.</t>
        </is>
      </c>
      <c r="H512" s="16" t="inlineStr">
        <is>
          <t>Spielzeug</t>
        </is>
      </c>
      <c r="I512" s="16" t="n"/>
      <c r="J512" s="16" t="inlineStr">
        <is>
          <t>C</t>
        </is>
      </c>
      <c r="K512" s="16" t="inlineStr">
        <is>
          <t>Set</t>
        </is>
      </c>
      <c r="L512" s="19" t="n"/>
      <c r="M512" s="16" t="inlineStr">
        <is>
          <t>gebraucht</t>
        </is>
      </c>
      <c r="N512" s="17" t="n"/>
      <c r="O512" s="20">
        <f>F512-IF(N512="",0,N512)</f>
        <v/>
      </c>
      <c r="P512" s="19" t="inlineStr">
        <is>
          <t>ja</t>
        </is>
      </c>
      <c r="Q512" s="19" t="n"/>
      <c r="R512" s="21" t="n"/>
      <c r="S512" s="24" t="n">
        <v>15</v>
      </c>
      <c r="T512" s="19" t="inlineStr">
        <is>
          <t>Fix</t>
        </is>
      </c>
      <c r="U512" s="25" t="inlineStr">
        <is>
          <t>offen</t>
        </is>
      </c>
      <c r="V512" s="22">
        <f>O512*S512</f>
        <v/>
      </c>
      <c r="W512" s="16" t="inlineStr">
        <is>
          <t>nur Abholung</t>
        </is>
      </c>
      <c r="X512" s="16" t="inlineStr">
        <is>
          <t>F-701</t>
        </is>
      </c>
      <c r="Y512" s="19" t="inlineStr">
        <is>
          <t>nein</t>
        </is>
      </c>
      <c r="Z512" s="19" t="inlineStr">
        <is>
          <t>verfügbar</t>
        </is>
      </c>
      <c r="AA512" s="19" t="n"/>
      <c r="AB512" s="19" t="n"/>
      <c r="AC512" s="19" t="n"/>
      <c r="AD512" s="19" t="n"/>
      <c r="AE512" s="21" t="n"/>
      <c r="AF512" s="22">
        <f>IF(N512="","",N512*AE512)</f>
        <v/>
      </c>
      <c r="AG512" s="19" t="n"/>
      <c r="AH512" s="19" t="n"/>
      <c r="AI512" s="19" t="n"/>
      <c r="AJ512" s="19" t="n"/>
      <c r="AK512" s="19" t="n"/>
      <c r="AL512" s="19" t="n"/>
      <c r="AM512" s="18" t="n"/>
      <c r="AN512" s="23" t="inlineStr">
        <is>
          <t>Neu aus Word/Fotos vom 12.10.2026. Preis geschätzt.</t>
        </is>
      </c>
    </row>
    <row r="513" ht="98.8" customHeight="1">
      <c r="A513" s="16" t="n"/>
      <c r="B513" s="16" t="inlineStr">
        <is>
          <t>BU01-15</t>
        </is>
      </c>
      <c r="C513" s="16" t="inlineStr">
        <is>
          <t>BU01</t>
        </is>
      </c>
      <c r="D513" s="16" t="inlineStr">
        <is>
          <t>Flur</t>
        </is>
      </c>
      <c r="E513" s="16" t="inlineStr">
        <is>
          <t>11 Holz-Steckpuzzles für Kleinkinder</t>
        </is>
      </c>
      <c r="F513" s="17" t="n">
        <v>1</v>
      </c>
      <c r="G513" s="18" t="inlineStr">
        <is>
          <t>Steckpuzzles aus Holz, überwiegend Tiermotive, u. a. 3 HABA, 2 Goula, 1 goki; insgesamt 11 Stück.</t>
        </is>
      </c>
      <c r="H513" s="16" t="inlineStr">
        <is>
          <t>Spielzeug</t>
        </is>
      </c>
      <c r="I513" s="16" t="n"/>
      <c r="J513" s="16" t="inlineStr">
        <is>
          <t>C</t>
        </is>
      </c>
      <c r="K513" s="16" t="inlineStr">
        <is>
          <t>Set</t>
        </is>
      </c>
      <c r="L513" s="19" t="n"/>
      <c r="M513" s="16" t="inlineStr">
        <is>
          <t>gebraucht</t>
        </is>
      </c>
      <c r="N513" s="17" t="n"/>
      <c r="O513" s="20">
        <f>F513-IF(N513="",0,N513)</f>
        <v/>
      </c>
      <c r="P513" s="19" t="inlineStr">
        <is>
          <t>ja</t>
        </is>
      </c>
      <c r="Q513" s="19" t="n"/>
      <c r="R513" s="21" t="n"/>
      <c r="S513" s="24" t="n">
        <v>18</v>
      </c>
      <c r="T513" s="19" t="inlineStr">
        <is>
          <t>Fix</t>
        </is>
      </c>
      <c r="U513" s="25" t="inlineStr">
        <is>
          <t>offen</t>
        </is>
      </c>
      <c r="V513" s="22">
        <f>O513*S513</f>
        <v/>
      </c>
      <c r="W513" s="16" t="inlineStr">
        <is>
          <t>nur Abholung</t>
        </is>
      </c>
      <c r="X513" s="16" t="inlineStr">
        <is>
          <t>F-702</t>
        </is>
      </c>
      <c r="Y513" s="19" t="inlineStr">
        <is>
          <t>nein</t>
        </is>
      </c>
      <c r="Z513" s="19" t="inlineStr">
        <is>
          <t>verfügbar</t>
        </is>
      </c>
      <c r="AA513" s="19" t="n"/>
      <c r="AB513" s="19" t="n"/>
      <c r="AC513" s="19" t="n"/>
      <c r="AD513" s="19" t="n"/>
      <c r="AE513" s="21" t="n"/>
      <c r="AF513" s="22">
        <f>IF(N513="","",N513*AE513)</f>
        <v/>
      </c>
      <c r="AG513" s="19" t="n"/>
      <c r="AH513" s="19" t="n"/>
      <c r="AI513" s="19" t="n"/>
      <c r="AJ513" s="19" t="n"/>
      <c r="AK513" s="19" t="n"/>
      <c r="AL513" s="19" t="n"/>
      <c r="AM513" s="18" t="n"/>
      <c r="AN513" s="23" t="inlineStr">
        <is>
          <t>Neu aus Word/Fotos vom 12.10.2026. Preis geschätzt.</t>
        </is>
      </c>
    </row>
    <row r="514" ht="98.8" customHeight="1">
      <c r="A514" s="16" t="n"/>
      <c r="B514" s="16" t="inlineStr">
        <is>
          <t>BU01-16</t>
        </is>
      </c>
      <c r="C514" s="16" t="inlineStr">
        <is>
          <t>BU01</t>
        </is>
      </c>
      <c r="D514" s="16" t="inlineStr">
        <is>
          <t>Flur</t>
        </is>
      </c>
      <c r="E514" s="16" t="inlineStr">
        <is>
          <t>3 Steckspiele</t>
        </is>
      </c>
      <c r="F514" s="17" t="n">
        <v>1</v>
      </c>
      <c r="G514" s="18" t="inlineStr">
        <is>
          <t>Drei Steckspiele: Steckmosaik mit Box, Steckbrett mit Steckern und Magnet-Zeichentafel (beleduc).</t>
        </is>
      </c>
      <c r="H514" s="16" t="inlineStr">
        <is>
          <t>Spielzeug</t>
        </is>
      </c>
      <c r="I514" s="16" t="n"/>
      <c r="J514" s="16" t="inlineStr">
        <is>
          <t>C</t>
        </is>
      </c>
      <c r="K514" s="16" t="inlineStr">
        <is>
          <t>Set</t>
        </is>
      </c>
      <c r="L514" s="19" t="n"/>
      <c r="M514" s="16" t="inlineStr">
        <is>
          <t>gebraucht</t>
        </is>
      </c>
      <c r="N514" s="17" t="n"/>
      <c r="O514" s="20">
        <f>F514-IF(N514="",0,N514)</f>
        <v/>
      </c>
      <c r="P514" s="19" t="inlineStr">
        <is>
          <t>ja</t>
        </is>
      </c>
      <c r="Q514" s="19" t="n"/>
      <c r="R514" s="21" t="n"/>
      <c r="S514" s="24" t="n">
        <v>8</v>
      </c>
      <c r="T514" s="19" t="inlineStr">
        <is>
          <t>Fix</t>
        </is>
      </c>
      <c r="U514" s="25" t="inlineStr">
        <is>
          <t>offen</t>
        </is>
      </c>
      <c r="V514" s="22">
        <f>O514*S514</f>
        <v/>
      </c>
      <c r="W514" s="16" t="inlineStr">
        <is>
          <t>nur Abholung</t>
        </is>
      </c>
      <c r="X514" s="16" t="inlineStr">
        <is>
          <t>F-704</t>
        </is>
      </c>
      <c r="Y514" s="19" t="inlineStr">
        <is>
          <t>nein</t>
        </is>
      </c>
      <c r="Z514" s="19" t="inlineStr">
        <is>
          <t>verfügbar</t>
        </is>
      </c>
      <c r="AA514" s="19" t="n"/>
      <c r="AB514" s="19" t="n"/>
      <c r="AC514" s="19" t="n"/>
      <c r="AD514" s="19" t="n"/>
      <c r="AE514" s="21" t="n"/>
      <c r="AF514" s="22">
        <f>IF(N514="","",N514*AE514)</f>
        <v/>
      </c>
      <c r="AG514" s="19" t="n"/>
      <c r="AH514" s="19" t="n"/>
      <c r="AI514" s="19" t="n"/>
      <c r="AJ514" s="19" t="n"/>
      <c r="AK514" s="19" t="n"/>
      <c r="AL514" s="19" t="n"/>
      <c r="AM514" s="18" t="n"/>
      <c r="AN514" s="23" t="inlineStr">
        <is>
          <t>Neu aus Word/Fotos vom 12.10.2026. Preis geschätzt.</t>
        </is>
      </c>
    </row>
    <row r="515" ht="98.8" customHeight="1">
      <c r="A515" s="16" t="n"/>
      <c r="B515" s="16" t="inlineStr">
        <is>
          <t>BU01-17</t>
        </is>
      </c>
      <c r="C515" s="16" t="inlineStr">
        <is>
          <t>BU01</t>
        </is>
      </c>
      <c r="D515" s="16" t="inlineStr">
        <is>
          <t>Flur</t>
        </is>
      </c>
      <c r="E515" s="16" t="inlineStr">
        <is>
          <t>Bücher, Spiele und Rechenrahmen</t>
        </is>
      </c>
      <c r="F515" s="17" t="n">
        <v>1</v>
      </c>
      <c r="G515" s="18" t="inlineStr">
        <is>
          <t>4 Bücher (Singfinger-Liederbuch mit Gebärden, Spiele-Trickkiste, Galileo „Bienen“ u. a.), 2 Spiele (Sortierspiel „Colors and Sizes“, Wildbienen-Memo) und 1 Rechenrahmen aus Holz.</t>
        </is>
      </c>
      <c r="H515" s="16" t="inlineStr">
        <is>
          <t>Spielzeug</t>
        </is>
      </c>
      <c r="I515" s="16" t="n"/>
      <c r="J515" s="16" t="inlineStr">
        <is>
          <t>C</t>
        </is>
      </c>
      <c r="K515" s="16" t="inlineStr">
        <is>
          <t>Set</t>
        </is>
      </c>
      <c r="L515" s="19" t="n"/>
      <c r="M515" s="16" t="inlineStr">
        <is>
          <t>gebraucht</t>
        </is>
      </c>
      <c r="N515" s="17" t="n"/>
      <c r="O515" s="20">
        <f>F515-IF(N515="",0,N515)</f>
        <v/>
      </c>
      <c r="P515" s="19" t="inlineStr">
        <is>
          <t>ja</t>
        </is>
      </c>
      <c r="Q515" s="19" t="n"/>
      <c r="R515" s="21" t="n"/>
      <c r="S515" s="24" t="n">
        <v>15</v>
      </c>
      <c r="T515" s="19" t="inlineStr">
        <is>
          <t>Fix</t>
        </is>
      </c>
      <c r="U515" s="25" t="inlineStr">
        <is>
          <t>offen</t>
        </is>
      </c>
      <c r="V515" s="22">
        <f>O515*S515</f>
        <v/>
      </c>
      <c r="W515" s="16" t="inlineStr">
        <is>
          <t>nur Abholung</t>
        </is>
      </c>
      <c r="X515" s="16" t="inlineStr">
        <is>
          <t>F-703</t>
        </is>
      </c>
      <c r="Y515" s="19" t="inlineStr">
        <is>
          <t>nein</t>
        </is>
      </c>
      <c r="Z515" s="19" t="inlineStr">
        <is>
          <t>verfügbar</t>
        </is>
      </c>
      <c r="AA515" s="19" t="n"/>
      <c r="AB515" s="19" t="n"/>
      <c r="AC515" s="19" t="n"/>
      <c r="AD515" s="19" t="n"/>
      <c r="AE515" s="21" t="n"/>
      <c r="AF515" s="22">
        <f>IF(N515="","",N515*AE515)</f>
        <v/>
      </c>
      <c r="AG515" s="19" t="n"/>
      <c r="AH515" s="19" t="n"/>
      <c r="AI515" s="19" t="n"/>
      <c r="AJ515" s="19" t="n"/>
      <c r="AK515" s="19" t="n"/>
      <c r="AL515" s="19" t="n"/>
      <c r="AM515" s="18" t="n"/>
      <c r="AN515" s="23" t="inlineStr">
        <is>
          <t>Neu aus Word/Fotos vom 12.10.2026. Preis geschätzt.</t>
        </is>
      </c>
    </row>
    <row r="516" ht="98.8" customHeight="1">
      <c r="A516" s="16" t="n"/>
      <c r="B516" s="16" t="inlineStr">
        <is>
          <t>BU01-18</t>
        </is>
      </c>
      <c r="C516" s="16" t="inlineStr">
        <is>
          <t>BU01</t>
        </is>
      </c>
      <c r="D516" s="16" t="inlineStr">
        <is>
          <t>Flur</t>
        </is>
      </c>
      <c r="E516" s="16" t="inlineStr">
        <is>
          <t>3 Spiele, 3 Bücher, 1 Memory ab 1 Jahr</t>
        </is>
      </c>
      <c r="F516" s="17" t="n">
        <v>1</v>
      </c>
      <c r="G516" s="18" t="inlineStr">
        <is>
          <t>Für Kinder ab 1 Jahr: Ravensburger „Mein Tier zu mir“, „my first puzzles“, Magnetbuch „Das machen wir am Abend“, Bücher u. a. „Guck mal, die Tiere“, goki-Memo aus Holz.</t>
        </is>
      </c>
      <c r="H516" s="16" t="inlineStr">
        <is>
          <t>Spielzeug</t>
        </is>
      </c>
      <c r="I516" s="16" t="n"/>
      <c r="J516" s="16" t="inlineStr">
        <is>
          <t>C</t>
        </is>
      </c>
      <c r="K516" s="16" t="inlineStr">
        <is>
          <t>Set</t>
        </is>
      </c>
      <c r="L516" s="19" t="n"/>
      <c r="M516" s="16" t="inlineStr">
        <is>
          <t>gut</t>
        </is>
      </c>
      <c r="N516" s="17" t="n"/>
      <c r="O516" s="20">
        <f>F516-IF(N516="",0,N516)</f>
        <v/>
      </c>
      <c r="P516" s="19" t="inlineStr">
        <is>
          <t>ja</t>
        </is>
      </c>
      <c r="Q516" s="19" t="n"/>
      <c r="R516" s="21" t="n"/>
      <c r="S516" s="24" t="n">
        <v>12</v>
      </c>
      <c r="T516" s="19" t="inlineStr">
        <is>
          <t>Fix</t>
        </is>
      </c>
      <c r="U516" s="25" t="inlineStr">
        <is>
          <t>offen</t>
        </is>
      </c>
      <c r="V516" s="22">
        <f>O516*S516</f>
        <v/>
      </c>
      <c r="W516" s="16" t="inlineStr">
        <is>
          <t>nur Abholung</t>
        </is>
      </c>
      <c r="X516" s="16" t="inlineStr">
        <is>
          <t>F-706</t>
        </is>
      </c>
      <c r="Y516" s="19" t="inlineStr">
        <is>
          <t>nein</t>
        </is>
      </c>
      <c r="Z516" s="19" t="inlineStr">
        <is>
          <t>verfügbar</t>
        </is>
      </c>
      <c r="AA516" s="19" t="n"/>
      <c r="AB516" s="19" t="n"/>
      <c r="AC516" s="19" t="n"/>
      <c r="AD516" s="19" t="n"/>
      <c r="AE516" s="21" t="n"/>
      <c r="AF516" s="22">
        <f>IF(N516="","",N516*AE516)</f>
        <v/>
      </c>
      <c r="AG516" s="19" t="n"/>
      <c r="AH516" s="19" t="n"/>
      <c r="AI516" s="19" t="n"/>
      <c r="AJ516" s="19" t="n"/>
      <c r="AK516" s="19" t="n"/>
      <c r="AL516" s="19" t="n"/>
      <c r="AM516" s="18" t="inlineStr">
        <is>
          <t>Zweite Ansicht: F-705.</t>
        </is>
      </c>
      <c r="AN516" s="23" t="inlineStr">
        <is>
          <t>Neu aus Word/Fotos vom 12.10.2026. Preis geschätzt.</t>
        </is>
      </c>
    </row>
    <row r="517" ht="98.8" customHeight="1">
      <c r="A517" s="16" t="n"/>
      <c r="B517" s="16" t="inlineStr">
        <is>
          <t>BU01-19</t>
        </is>
      </c>
      <c r="C517" s="16" t="inlineStr">
        <is>
          <t>BU01</t>
        </is>
      </c>
      <c r="D517" s="16" t="inlineStr">
        <is>
          <t>Flur</t>
        </is>
      </c>
      <c r="E517" s="16" t="inlineStr">
        <is>
          <t>Montessori-Bücher, Tastkarten, Stapelbären</t>
        </is>
      </c>
      <c r="F517" s="17" t="n">
        <v>1</v>
      </c>
      <c r="G517" s="18" t="inlineStr">
        <is>
          <t>4 Montessori-Bücher (Handbuch Montessori-Pädagogik, Maria Montessori, Montessori-Bilderbuch, Schwarz-Weiß-Bilder für Babys), Tastkarten von Headu und 2 Stapelbären aus weichem Kunststoff.</t>
        </is>
      </c>
      <c r="H517" s="16" t="inlineStr">
        <is>
          <t>Spielzeug</t>
        </is>
      </c>
      <c r="I517" s="16" t="n"/>
      <c r="J517" s="16" t="inlineStr">
        <is>
          <t>C</t>
        </is>
      </c>
      <c r="K517" s="16" t="inlineStr">
        <is>
          <t>Set</t>
        </is>
      </c>
      <c r="L517" s="19" t="n"/>
      <c r="M517" s="16" t="inlineStr">
        <is>
          <t>gut</t>
        </is>
      </c>
      <c r="N517" s="17" t="n"/>
      <c r="O517" s="20">
        <f>F517-IF(N517="",0,N517)</f>
        <v/>
      </c>
      <c r="P517" s="19" t="inlineStr">
        <is>
          <t>ja</t>
        </is>
      </c>
      <c r="Q517" s="19" t="n"/>
      <c r="R517" s="21" t="n"/>
      <c r="S517" s="24" t="n">
        <v>12</v>
      </c>
      <c r="T517" s="19" t="inlineStr">
        <is>
          <t>Fix</t>
        </is>
      </c>
      <c r="U517" s="25" t="inlineStr">
        <is>
          <t>offen</t>
        </is>
      </c>
      <c r="V517" s="22">
        <f>O517*S517</f>
        <v/>
      </c>
      <c r="W517" s="16" t="inlineStr">
        <is>
          <t>nur Abholung</t>
        </is>
      </c>
      <c r="X517" s="16" t="inlineStr">
        <is>
          <t>F-707</t>
        </is>
      </c>
      <c r="Y517" s="19" t="inlineStr">
        <is>
          <t>nein</t>
        </is>
      </c>
      <c r="Z517" s="19" t="inlineStr">
        <is>
          <t>verfügbar</t>
        </is>
      </c>
      <c r="AA517" s="19" t="n"/>
      <c r="AB517" s="19" t="n"/>
      <c r="AC517" s="19" t="n"/>
      <c r="AD517" s="19" t="n"/>
      <c r="AE517" s="21" t="n"/>
      <c r="AF517" s="22">
        <f>IF(N517="","",N517*AE517)</f>
        <v/>
      </c>
      <c r="AG517" s="19" t="n"/>
      <c r="AH517" s="19" t="n"/>
      <c r="AI517" s="19" t="n"/>
      <c r="AJ517" s="19" t="n"/>
      <c r="AK517" s="19" t="n"/>
      <c r="AL517" s="19" t="n"/>
      <c r="AM517" s="18" t="n"/>
      <c r="AN517" s="23" t="inlineStr">
        <is>
          <t>Neu aus Word/Fotos vom 12.10.2026. Preis geschätzt.</t>
        </is>
      </c>
    </row>
    <row r="518" ht="98.8" customHeight="1">
      <c r="A518" s="16" t="n"/>
      <c r="B518" s="16" t="inlineStr">
        <is>
          <t>BU01-20</t>
        </is>
      </c>
      <c r="C518" s="16" t="inlineStr">
        <is>
          <t>BU01</t>
        </is>
      </c>
      <c r="D518" s="16" t="inlineStr">
        <is>
          <t>Flur</t>
        </is>
      </c>
      <c r="E518" s="16" t="inlineStr">
        <is>
          <t>Bücher, Puzzles und Spielzeug</t>
        </is>
      </c>
      <c r="F518" s="17" t="n">
        <v>1</v>
      </c>
      <c r="G518" s="18" t="inlineStr">
        <is>
          <t>3 kleine Bücher, 3 Puzzles (u. a. Ravensburger, Holz-Lagenpuzzle) und Spielzeug wie im Foto (Soundbuch Sesamstraße, Zylinderblöcke Holz, Spiel „Shopping List Extras“).</t>
        </is>
      </c>
      <c r="H518" s="16" t="inlineStr">
        <is>
          <t>Spielzeug</t>
        </is>
      </c>
      <c r="I518" s="16" t="n"/>
      <c r="J518" s="16" t="inlineStr">
        <is>
          <t>C</t>
        </is>
      </c>
      <c r="K518" s="16" t="inlineStr">
        <is>
          <t>Set</t>
        </is>
      </c>
      <c r="L518" s="19" t="n"/>
      <c r="M518" s="16" t="inlineStr">
        <is>
          <t>gut</t>
        </is>
      </c>
      <c r="N518" s="17" t="n"/>
      <c r="O518" s="20">
        <f>F518-IF(N518="",0,N518)</f>
        <v/>
      </c>
      <c r="P518" s="19" t="inlineStr">
        <is>
          <t>ja</t>
        </is>
      </c>
      <c r="Q518" s="19" t="n"/>
      <c r="R518" s="21" t="n"/>
      <c r="S518" s="24" t="n">
        <v>12</v>
      </c>
      <c r="T518" s="19" t="inlineStr">
        <is>
          <t>Fix</t>
        </is>
      </c>
      <c r="U518" s="25" t="inlineStr">
        <is>
          <t>offen</t>
        </is>
      </c>
      <c r="V518" s="22">
        <f>O518*S518</f>
        <v/>
      </c>
      <c r="W518" s="16" t="inlineStr">
        <is>
          <t>nur Abholung</t>
        </is>
      </c>
      <c r="X518" s="16" t="inlineStr">
        <is>
          <t>F-708</t>
        </is>
      </c>
      <c r="Y518" s="19" t="inlineStr">
        <is>
          <t>nein</t>
        </is>
      </c>
      <c r="Z518" s="19" t="inlineStr">
        <is>
          <t>verfügbar</t>
        </is>
      </c>
      <c r="AA518" s="19" t="n"/>
      <c r="AB518" s="19" t="n"/>
      <c r="AC518" s="19" t="n"/>
      <c r="AD518" s="19" t="n"/>
      <c r="AE518" s="21" t="n"/>
      <c r="AF518" s="22">
        <f>IF(N518="","",N518*AE518)</f>
        <v/>
      </c>
      <c r="AG518" s="19" t="n"/>
      <c r="AH518" s="19" t="n"/>
      <c r="AI518" s="19" t="n"/>
      <c r="AJ518" s="19" t="n"/>
      <c r="AK518" s="19" t="n"/>
      <c r="AL518" s="19" t="n"/>
      <c r="AM518" s="18" t="n"/>
      <c r="AN518" s="23" t="inlineStr">
        <is>
          <t>Neu aus Word/Fotos vom 12.10.2026. Preis geschätzt.</t>
        </is>
      </c>
    </row>
    <row r="519" ht="98.8" customHeight="1">
      <c r="A519" s="16" t="n"/>
      <c r="B519" s="16" t="inlineStr">
        <is>
          <t>BU01-21</t>
        </is>
      </c>
      <c r="C519" s="16" t="inlineStr">
        <is>
          <t>BU01</t>
        </is>
      </c>
      <c r="D519" s="16" t="inlineStr">
        <is>
          <t>Flur</t>
        </is>
      </c>
      <c r="E519" s="16" t="inlineStr">
        <is>
          <t>Holzsteckpuzzles und Peppa Logic</t>
        </is>
      </c>
      <c r="F519" s="17" t="n">
        <v>1</v>
      </c>
      <c r="G519" s="18" t="inlineStr">
        <is>
          <t>2 Formen-Steckbretter aus Holz (u. a. guidecraft), 1 Silikon-Formenpuzzle und „Peppa Logic“ für Kinder ab 2 Jahren.</t>
        </is>
      </c>
      <c r="H519" s="16" t="inlineStr">
        <is>
          <t>Spielzeug</t>
        </is>
      </c>
      <c r="I519" s="16" t="n"/>
      <c r="J519" s="16" t="inlineStr">
        <is>
          <t>C</t>
        </is>
      </c>
      <c r="K519" s="16" t="inlineStr">
        <is>
          <t>Set</t>
        </is>
      </c>
      <c r="L519" s="19" t="n"/>
      <c r="M519" s="16" t="inlineStr">
        <is>
          <t>gut</t>
        </is>
      </c>
      <c r="N519" s="17" t="n"/>
      <c r="O519" s="20">
        <f>F519-IF(N519="",0,N519)</f>
        <v/>
      </c>
      <c r="P519" s="19" t="inlineStr">
        <is>
          <t>ja</t>
        </is>
      </c>
      <c r="Q519" s="19" t="n"/>
      <c r="R519" s="21" t="n"/>
      <c r="S519" s="24" t="n">
        <v>12</v>
      </c>
      <c r="T519" s="19" t="inlineStr">
        <is>
          <t>Fix</t>
        </is>
      </c>
      <c r="U519" s="25" t="inlineStr">
        <is>
          <t>offen</t>
        </is>
      </c>
      <c r="V519" s="22">
        <f>O519*S519</f>
        <v/>
      </c>
      <c r="W519" s="16" t="inlineStr">
        <is>
          <t>nur Abholung</t>
        </is>
      </c>
      <c r="X519" s="16" t="inlineStr">
        <is>
          <t>F-709</t>
        </is>
      </c>
      <c r="Y519" s="19" t="inlineStr">
        <is>
          <t>nein</t>
        </is>
      </c>
      <c r="Z519" s="19" t="inlineStr">
        <is>
          <t>verfügbar</t>
        </is>
      </c>
      <c r="AA519" s="19" t="n"/>
      <c r="AB519" s="19" t="n"/>
      <c r="AC519" s="19" t="n"/>
      <c r="AD519" s="19" t="n"/>
      <c r="AE519" s="21" t="n"/>
      <c r="AF519" s="22">
        <f>IF(N519="","",N519*AE519)</f>
        <v/>
      </c>
      <c r="AG519" s="19" t="n"/>
      <c r="AH519" s="19" t="n"/>
      <c r="AI519" s="19" t="n"/>
      <c r="AJ519" s="19" t="n"/>
      <c r="AK519" s="19" t="n"/>
      <c r="AL519" s="19" t="n"/>
      <c r="AM519" s="18" t="n"/>
      <c r="AN519" s="23" t="inlineStr">
        <is>
          <t>Neu aus Word/Fotos vom 12.10.2026. Preis geschätzt.</t>
        </is>
      </c>
    </row>
    <row r="520" ht="98.8" customHeight="1">
      <c r="A520" s="16" t="n"/>
      <c r="B520" s="16" t="inlineStr">
        <is>
          <t>BU02-20</t>
        </is>
      </c>
      <c r="C520" s="16" t="inlineStr">
        <is>
          <t>BU02</t>
        </is>
      </c>
      <c r="D520" s="16" t="inlineStr">
        <is>
          <t>Flur</t>
        </is>
      </c>
      <c r="E520" s="16" t="inlineStr">
        <is>
          <t>Baby- und Kleinkind-Set</t>
        </is>
      </c>
      <c r="F520" s="17" t="n">
        <v>1</v>
      </c>
      <c r="G520" s="18" t="inlineStr">
        <is>
          <t>Stofftiere, IKEA-Ziehbagger, Stoffbücher, Holzfahrzeuge, Greiflinge und weiteres Babyspielzeug wie im Foto.</t>
        </is>
      </c>
      <c r="H520" s="16" t="inlineStr">
        <is>
          <t>Spielzeug</t>
        </is>
      </c>
      <c r="I520" s="16" t="n"/>
      <c r="J520" s="16" t="inlineStr">
        <is>
          <t>C</t>
        </is>
      </c>
      <c r="K520" s="16" t="inlineStr">
        <is>
          <t>Konvolut</t>
        </is>
      </c>
      <c r="L520" s="19" t="n"/>
      <c r="M520" s="16" t="inlineStr">
        <is>
          <t>gut</t>
        </is>
      </c>
      <c r="N520" s="17" t="n"/>
      <c r="O520" s="20">
        <f>F520-IF(N520="",0,N520)</f>
        <v/>
      </c>
      <c r="P520" s="19" t="inlineStr">
        <is>
          <t>ja</t>
        </is>
      </c>
      <c r="Q520" s="19" t="n"/>
      <c r="R520" s="21" t="n"/>
      <c r="S520" s="24" t="n">
        <v>12</v>
      </c>
      <c r="T520" s="19" t="inlineStr">
        <is>
          <t>Fix</t>
        </is>
      </c>
      <c r="U520" s="25" t="inlineStr">
        <is>
          <t>offen</t>
        </is>
      </c>
      <c r="V520" s="22">
        <f>O520*S520</f>
        <v/>
      </c>
      <c r="W520" s="16" t="inlineStr">
        <is>
          <t>nur Abholung</t>
        </is>
      </c>
      <c r="X520" s="16" t="inlineStr">
        <is>
          <t>F-717</t>
        </is>
      </c>
      <c r="Y520" s="19" t="inlineStr">
        <is>
          <t>nein</t>
        </is>
      </c>
      <c r="Z520" s="19" t="inlineStr">
        <is>
          <t>verfügbar</t>
        </is>
      </c>
      <c r="AA520" s="19" t="n"/>
      <c r="AB520" s="19" t="n"/>
      <c r="AC520" s="19" t="n"/>
      <c r="AD520" s="19" t="n"/>
      <c r="AE520" s="21" t="n"/>
      <c r="AF520" s="22">
        <f>IF(N520="","",N520*AE520)</f>
        <v/>
      </c>
      <c r="AG520" s="19" t="n"/>
      <c r="AH520" s="19" t="n"/>
      <c r="AI520" s="19" t="n"/>
      <c r="AJ520" s="19" t="n"/>
      <c r="AK520" s="19" t="n"/>
      <c r="AL520" s="19" t="n"/>
      <c r="AM520" s="18" t="n"/>
      <c r="AN520" s="23" t="inlineStr">
        <is>
          <t>Neu aus Word/Fotos vom 12.10.2026. Preis geschätzt.</t>
        </is>
      </c>
    </row>
    <row r="521" ht="98.8" customHeight="1">
      <c r="A521" s="16" t="n"/>
      <c r="B521" s="16" t="inlineStr">
        <is>
          <t>BU02-21</t>
        </is>
      </c>
      <c r="C521" s="16" t="inlineStr">
        <is>
          <t>BU02</t>
        </is>
      </c>
      <c r="D521" s="16" t="inlineStr">
        <is>
          <t>Flur</t>
        </is>
      </c>
      <c r="E521" s="16" t="inlineStr">
        <is>
          <t>Puppenset mit Puppenbett</t>
        </is>
      </c>
      <c r="F521" s="17" t="n">
        <v>1</v>
      </c>
      <c r="G521" s="18" t="inlineStr">
        <is>
          <t>GOKI-Puppenbett mit Bettzeug, 9 Puppen in verschiedenen Größen, 2 Puppentöpfchen, Körbchen mit Zubehör (Schuhe, Fläschchen, Teller) und ein gut gefüllter Behälter (24 x 14 x 35 cm) mit Puppenkleidung.</t>
        </is>
      </c>
      <c r="H521" s="16" t="inlineStr">
        <is>
          <t>Spielzeug</t>
        </is>
      </c>
      <c r="I521" s="16" t="n"/>
      <c r="J521" s="16" t="inlineStr">
        <is>
          <t>B</t>
        </is>
      </c>
      <c r="K521" s="16" t="inlineStr">
        <is>
          <t>Set</t>
        </is>
      </c>
      <c r="L521" s="19" t="n"/>
      <c r="M521" s="16" t="inlineStr">
        <is>
          <t>gebraucht</t>
        </is>
      </c>
      <c r="N521" s="17" t="n"/>
      <c r="O521" s="20">
        <f>F521-IF(N521="",0,N521)</f>
        <v/>
      </c>
      <c r="P521" s="19" t="inlineStr">
        <is>
          <t>ja</t>
        </is>
      </c>
      <c r="Q521" s="19" t="n"/>
      <c r="R521" s="21" t="n"/>
      <c r="S521" s="24" t="n">
        <v>35</v>
      </c>
      <c r="T521" s="19" t="inlineStr">
        <is>
          <t>Fix</t>
        </is>
      </c>
      <c r="U521" s="25" t="inlineStr">
        <is>
          <t>offen</t>
        </is>
      </c>
      <c r="V521" s="22">
        <f>O521*S521</f>
        <v/>
      </c>
      <c r="W521" s="16" t="inlineStr">
        <is>
          <t>nur Abholung</t>
        </is>
      </c>
      <c r="X521" s="16" t="inlineStr">
        <is>
          <t>F-718</t>
        </is>
      </c>
      <c r="Y521" s="19" t="inlineStr">
        <is>
          <t>nein</t>
        </is>
      </c>
      <c r="Z521" s="19" t="inlineStr">
        <is>
          <t>verfügbar</t>
        </is>
      </c>
      <c r="AA521" s="19" t="n"/>
      <c r="AB521" s="19" t="n"/>
      <c r="AC521" s="19" t="n"/>
      <c r="AD521" s="19" t="n"/>
      <c r="AE521" s="21" t="n"/>
      <c r="AF521" s="22">
        <f>IF(N521="","",N521*AE521)</f>
        <v/>
      </c>
      <c r="AG521" s="19" t="n"/>
      <c r="AH521" s="19" t="n"/>
      <c r="AI521" s="19" t="n"/>
      <c r="AJ521" s="19" t="n"/>
      <c r="AK521" s="19" t="n"/>
      <c r="AL521" s="19" t="n"/>
      <c r="AM521" s="18" t="n"/>
      <c r="AN521" s="23" t="inlineStr">
        <is>
          <t>Neu aus Word/Fotos vom 12.10.2026. Preis geschätzt. Bezeichnung GOKI aus dem Word übernommen.</t>
        </is>
      </c>
    </row>
    <row r="522" ht="98.8" customHeight="1">
      <c r="A522" s="16" t="n"/>
      <c r="B522" s="16" t="inlineStr">
        <is>
          <t>BU04-16</t>
        </is>
      </c>
      <c r="C522" s="16" t="inlineStr">
        <is>
          <t>BU04</t>
        </is>
      </c>
      <c r="D522" s="16" t="inlineStr">
        <is>
          <t>Gruppenraum</t>
        </is>
      </c>
      <c r="E522" s="16" t="inlineStr">
        <is>
          <t>Steckmosaik und Würfelpuzzle</t>
        </is>
      </c>
      <c r="F522" s="17" t="n">
        <v>1</v>
      </c>
      <c r="G522" s="18" t="inlineStr">
        <is>
          <t>Steckmosaik mit Vorlagenplatte und Box voll Steckern, dazu ein Würfelpuzzle.</t>
        </is>
      </c>
      <c r="H522" s="16" t="inlineStr">
        <is>
          <t>Spielzeug</t>
        </is>
      </c>
      <c r="I522" s="16" t="n"/>
      <c r="J522" s="16" t="inlineStr">
        <is>
          <t>C</t>
        </is>
      </c>
      <c r="K522" s="16" t="inlineStr">
        <is>
          <t>Set</t>
        </is>
      </c>
      <c r="L522" s="19" t="n"/>
      <c r="M522" s="16" t="inlineStr">
        <is>
          <t>gut</t>
        </is>
      </c>
      <c r="N522" s="17" t="n"/>
      <c r="O522" s="20">
        <f>F522-IF(N522="",0,N522)</f>
        <v/>
      </c>
      <c r="P522" s="19" t="inlineStr">
        <is>
          <t>ja</t>
        </is>
      </c>
      <c r="Q522" s="19" t="n"/>
      <c r="R522" s="21" t="n"/>
      <c r="S522" s="24" t="n">
        <v>8</v>
      </c>
      <c r="T522" s="19" t="inlineStr">
        <is>
          <t>Fix</t>
        </is>
      </c>
      <c r="U522" s="25" t="inlineStr">
        <is>
          <t>offen</t>
        </is>
      </c>
      <c r="V522" s="22">
        <f>O522*S522</f>
        <v/>
      </c>
      <c r="W522" s="16" t="inlineStr">
        <is>
          <t>nur Abholung</t>
        </is>
      </c>
      <c r="X522" s="16" t="inlineStr">
        <is>
          <t>F-719</t>
        </is>
      </c>
      <c r="Y522" s="19" t="inlineStr">
        <is>
          <t>nein</t>
        </is>
      </c>
      <c r="Z522" s="19" t="inlineStr">
        <is>
          <t>verfügbar</t>
        </is>
      </c>
      <c r="AA522" s="19" t="n"/>
      <c r="AB522" s="19" t="n"/>
      <c r="AC522" s="19" t="n"/>
      <c r="AD522" s="19" t="n"/>
      <c r="AE522" s="21" t="n"/>
      <c r="AF522" s="22">
        <f>IF(N522="","",N522*AE522)</f>
        <v/>
      </c>
      <c r="AG522" s="19" t="n"/>
      <c r="AH522" s="19" t="n"/>
      <c r="AI522" s="19" t="n"/>
      <c r="AJ522" s="19" t="n"/>
      <c r="AK522" s="19" t="n"/>
      <c r="AL522" s="19" t="n"/>
      <c r="AM522" s="18" t="n"/>
      <c r="AN522" s="23" t="inlineStr">
        <is>
          <t>Neu aus Word/Fotos vom 12.10.2026. Preis geschätzt. Nummer BU04-16 war die entfallene Wanddeko (jetzt wieder K-117).</t>
        </is>
      </c>
    </row>
    <row r="523" ht="98.8" customHeight="1">
      <c r="A523" s="16" t="n"/>
      <c r="B523" s="16" t="inlineStr">
        <is>
          <t>BU04-17</t>
        </is>
      </c>
      <c r="C523" s="16" t="inlineStr">
        <is>
          <t>BU04</t>
        </is>
      </c>
      <c r="D523" s="16" t="inlineStr">
        <is>
          <t>Gruppenraum</t>
        </is>
      </c>
      <c r="E523" s="16" t="inlineStr">
        <is>
          <t>Bügelperlen mit Steckplatten</t>
        </is>
      </c>
      <c r="F523" s="17" t="n">
        <v>1</v>
      </c>
      <c r="G523" s="18" t="inlineStr">
        <is>
          <t>Eine Kiste Bügelperlen, dazu viele große und kleine Steckplatten (u. a. IKEA PYSSLA) und Vorlagen.</t>
        </is>
      </c>
      <c r="H523" s="16" t="inlineStr">
        <is>
          <t>Spielzeug</t>
        </is>
      </c>
      <c r="I523" s="16" t="n"/>
      <c r="J523" s="16" t="inlineStr">
        <is>
          <t>C</t>
        </is>
      </c>
      <c r="K523" s="16" t="inlineStr">
        <is>
          <t>Set</t>
        </is>
      </c>
      <c r="L523" s="19" t="n"/>
      <c r="M523" s="16" t="inlineStr">
        <is>
          <t>gut</t>
        </is>
      </c>
      <c r="N523" s="17" t="n"/>
      <c r="O523" s="20">
        <f>F523-IF(N523="",0,N523)</f>
        <v/>
      </c>
      <c r="P523" s="19" t="inlineStr">
        <is>
          <t>ja</t>
        </is>
      </c>
      <c r="Q523" s="19" t="n"/>
      <c r="R523" s="21" t="n"/>
      <c r="S523" s="24" t="n">
        <v>10</v>
      </c>
      <c r="T523" s="19" t="inlineStr">
        <is>
          <t>Fix</t>
        </is>
      </c>
      <c r="U523" s="25" t="inlineStr">
        <is>
          <t>offen</t>
        </is>
      </c>
      <c r="V523" s="22">
        <f>O523*S523</f>
        <v/>
      </c>
      <c r="W523" s="16" t="inlineStr">
        <is>
          <t>nur Abholung</t>
        </is>
      </c>
      <c r="X523" s="16" t="inlineStr">
        <is>
          <t>F-722</t>
        </is>
      </c>
      <c r="Y523" s="19" t="inlineStr">
        <is>
          <t>nein</t>
        </is>
      </c>
      <c r="Z523" s="19" t="inlineStr">
        <is>
          <t>verfügbar</t>
        </is>
      </c>
      <c r="AA523" s="19" t="n"/>
      <c r="AB523" s="19" t="n"/>
      <c r="AC523" s="19" t="n"/>
      <c r="AD523" s="19" t="n"/>
      <c r="AE523" s="21" t="n"/>
      <c r="AF523" s="22">
        <f>IF(N523="","",N523*AE523)</f>
        <v/>
      </c>
      <c r="AG523" s="19" t="n"/>
      <c r="AH523" s="19" t="n"/>
      <c r="AI523" s="19" t="n"/>
      <c r="AJ523" s="19" t="n"/>
      <c r="AK523" s="19" t="n"/>
      <c r="AL523" s="19" t="n"/>
      <c r="AM523" s="18" t="n"/>
      <c r="AN523" s="23" t="inlineStr">
        <is>
          <t>Neu aus Word/Fotos vom 12.10.2026. Preis geschätzt.</t>
        </is>
      </c>
    </row>
    <row r="524" ht="98.8" customHeight="1">
      <c r="A524" s="16" t="n"/>
      <c r="B524" s="16" t="inlineStr">
        <is>
          <t>BU04-18</t>
        </is>
      </c>
      <c r="C524" s="16" t="inlineStr">
        <is>
          <t>BU04</t>
        </is>
      </c>
      <c r="D524" s="16" t="inlineStr">
        <is>
          <t>Gruppenraum</t>
        </is>
      </c>
      <c r="E524" s="16" t="inlineStr">
        <is>
          <t>2 Spielbagger und Traktor</t>
        </is>
      </c>
      <c r="F524" s="17" t="n">
        <v>1</v>
      </c>
      <c r="G524" s="18" t="inlineStr">
        <is>
          <t>Großer Kunststoffbagger gelb, Radlader schwarz-blau und Traktor.</t>
        </is>
      </c>
      <c r="H524" s="16" t="inlineStr">
        <is>
          <t>Spielzeug</t>
        </is>
      </c>
      <c r="I524" s="16" t="n"/>
      <c r="J524" s="16" t="inlineStr">
        <is>
          <t>C</t>
        </is>
      </c>
      <c r="K524" s="16" t="inlineStr">
        <is>
          <t>Set</t>
        </is>
      </c>
      <c r="L524" s="19" t="n"/>
      <c r="M524" s="16" t="inlineStr">
        <is>
          <t>gut</t>
        </is>
      </c>
      <c r="N524" s="17" t="n"/>
      <c r="O524" s="20">
        <f>F524-IF(N524="",0,N524)</f>
        <v/>
      </c>
      <c r="P524" s="19" t="inlineStr">
        <is>
          <t>ja</t>
        </is>
      </c>
      <c r="Q524" s="19" t="n"/>
      <c r="R524" s="21" t="n"/>
      <c r="S524" s="24" t="n">
        <v>10</v>
      </c>
      <c r="T524" s="19" t="inlineStr">
        <is>
          <t>Fix</t>
        </is>
      </c>
      <c r="U524" s="25" t="inlineStr">
        <is>
          <t>offen</t>
        </is>
      </c>
      <c r="V524" s="22">
        <f>O524*S524</f>
        <v/>
      </c>
      <c r="W524" s="16" t="inlineStr">
        <is>
          <t>nur Abholung</t>
        </is>
      </c>
      <c r="X524" s="16" t="inlineStr">
        <is>
          <t>F-726</t>
        </is>
      </c>
      <c r="Y524" s="19" t="inlineStr">
        <is>
          <t>nein</t>
        </is>
      </c>
      <c r="Z524" s="19" t="inlineStr">
        <is>
          <t>verfügbar</t>
        </is>
      </c>
      <c r="AA524" s="19" t="n"/>
      <c r="AB524" s="19" t="n"/>
      <c r="AC524" s="19" t="n"/>
      <c r="AD524" s="19" t="n"/>
      <c r="AE524" s="21" t="n"/>
      <c r="AF524" s="22">
        <f>IF(N524="","",N524*AE524)</f>
        <v/>
      </c>
      <c r="AG524" s="19" t="n"/>
      <c r="AH524" s="19" t="n"/>
      <c r="AI524" s="19" t="n"/>
      <c r="AJ524" s="19" t="n"/>
      <c r="AK524" s="19" t="n"/>
      <c r="AL524" s="19" t="n"/>
      <c r="AM524" s="18" t="n"/>
      <c r="AN524" s="23" t="inlineStr">
        <is>
          <t>Neu aus Word/Fotos vom 12.10.2026. Preis geschätzt.</t>
        </is>
      </c>
    </row>
    <row r="525" ht="98.8" customHeight="1">
      <c r="A525" s="16" t="n"/>
      <c r="B525" s="16" t="inlineStr">
        <is>
          <t>BU04-19</t>
        </is>
      </c>
      <c r="C525" s="16" t="inlineStr">
        <is>
          <t>BU04</t>
        </is>
      </c>
      <c r="D525" s="16" t="inlineStr">
        <is>
          <t>Gruppenraum</t>
        </is>
      </c>
      <c r="E525" s="16" t="inlineStr">
        <is>
          <t>Feuerwehrauto, Holzlaptop und Spiel</t>
        </is>
      </c>
      <c r="F525" s="17" t="n">
        <v>1</v>
      </c>
      <c r="G525" s="18" t="inlineStr">
        <is>
          <t>Großes Feuerwehrauto aus Kunststoff, Holzlaptop (Playtive, 84-teilig) und Ravensburger-Spiel „Quips“.</t>
        </is>
      </c>
      <c r="H525" s="16" t="inlineStr">
        <is>
          <t>Spielzeug</t>
        </is>
      </c>
      <c r="I525" s="16" t="n"/>
      <c r="J525" s="16" t="inlineStr">
        <is>
          <t>C</t>
        </is>
      </c>
      <c r="K525" s="16" t="inlineStr">
        <is>
          <t>Set</t>
        </is>
      </c>
      <c r="L525" s="19" t="n"/>
      <c r="M525" s="16" t="inlineStr">
        <is>
          <t>gebraucht</t>
        </is>
      </c>
      <c r="N525" s="17" t="n"/>
      <c r="O525" s="20">
        <f>F525-IF(N525="",0,N525)</f>
        <v/>
      </c>
      <c r="P525" s="19" t="inlineStr">
        <is>
          <t>ja</t>
        </is>
      </c>
      <c r="Q525" s="19" t="n"/>
      <c r="R525" s="21" t="n"/>
      <c r="S525" s="24" t="n">
        <v>12</v>
      </c>
      <c r="T525" s="19" t="inlineStr">
        <is>
          <t>Fix</t>
        </is>
      </c>
      <c r="U525" s="25" t="inlineStr">
        <is>
          <t>offen</t>
        </is>
      </c>
      <c r="V525" s="22">
        <f>O525*S525</f>
        <v/>
      </c>
      <c r="W525" s="16" t="inlineStr">
        <is>
          <t>nur Abholung</t>
        </is>
      </c>
      <c r="X525" s="16" t="inlineStr">
        <is>
          <t>F-720</t>
        </is>
      </c>
      <c r="Y525" s="19" t="inlineStr">
        <is>
          <t>nein</t>
        </is>
      </c>
      <c r="Z525" s="19" t="inlineStr">
        <is>
          <t>verfügbar</t>
        </is>
      </c>
      <c r="AA525" s="19" t="n"/>
      <c r="AB525" s="19" t="n"/>
      <c r="AC525" s="19" t="n"/>
      <c r="AD525" s="19" t="n"/>
      <c r="AE525" s="21" t="n"/>
      <c r="AF525" s="22">
        <f>IF(N525="","",N525*AE525)</f>
        <v/>
      </c>
      <c r="AG525" s="19" t="n"/>
      <c r="AH525" s="19" t="n"/>
      <c r="AI525" s="19" t="n"/>
      <c r="AJ525" s="19" t="n"/>
      <c r="AK525" s="19" t="n"/>
      <c r="AL525" s="19" t="n"/>
      <c r="AM525" s="18" t="n"/>
      <c r="AN525" s="23" t="inlineStr">
        <is>
          <t>Neu aus Word/Fotos vom 12.10.2026. Preis geschätzt.</t>
        </is>
      </c>
    </row>
    <row r="526" ht="98.8" customHeight="1">
      <c r="A526" s="16" t="n"/>
      <c r="B526" s="16" t="inlineStr">
        <is>
          <t>BU04-20</t>
        </is>
      </c>
      <c r="C526" s="16" t="inlineStr">
        <is>
          <t>BU04</t>
        </is>
      </c>
      <c r="D526" s="16" t="inlineStr">
        <is>
          <t>Gruppenraum</t>
        </is>
      </c>
      <c r="E526" s="16" t="inlineStr">
        <is>
          <t>Holz-Fädelperlen</t>
        </is>
      </c>
      <c r="F526" s="17" t="n">
        <v>1</v>
      </c>
      <c r="G526" s="18" t="inlineStr">
        <is>
          <t>Zwei Dosen Holz-Fädelperlen mit Schnüren und ein Korb mit großen Fädelfiguren aus Holz.</t>
        </is>
      </c>
      <c r="H526" s="16" t="inlineStr">
        <is>
          <t>Spielzeug</t>
        </is>
      </c>
      <c r="I526" s="16" t="n"/>
      <c r="J526" s="16" t="inlineStr">
        <is>
          <t>C</t>
        </is>
      </c>
      <c r="K526" s="16" t="inlineStr">
        <is>
          <t>Set</t>
        </is>
      </c>
      <c r="L526" s="19" t="n"/>
      <c r="M526" s="16" t="inlineStr">
        <is>
          <t>gut</t>
        </is>
      </c>
      <c r="N526" s="17" t="n"/>
      <c r="O526" s="20">
        <f>F526-IF(N526="",0,N526)</f>
        <v/>
      </c>
      <c r="P526" s="19" t="inlineStr">
        <is>
          <t>ja</t>
        </is>
      </c>
      <c r="Q526" s="19" t="n"/>
      <c r="R526" s="21" t="n"/>
      <c r="S526" s="24" t="n">
        <v>8</v>
      </c>
      <c r="T526" s="19" t="inlineStr">
        <is>
          <t>Fix</t>
        </is>
      </c>
      <c r="U526" s="25" t="inlineStr">
        <is>
          <t>offen</t>
        </is>
      </c>
      <c r="V526" s="22">
        <f>O526*S526</f>
        <v/>
      </c>
      <c r="W526" s="16" t="inlineStr">
        <is>
          <t>nur Abholung</t>
        </is>
      </c>
      <c r="X526" s="16" t="inlineStr">
        <is>
          <t>F-721</t>
        </is>
      </c>
      <c r="Y526" s="19" t="inlineStr">
        <is>
          <t>nein</t>
        </is>
      </c>
      <c r="Z526" s="19" t="inlineStr">
        <is>
          <t>verfügbar</t>
        </is>
      </c>
      <c r="AA526" s="19" t="n"/>
      <c r="AB526" s="19" t="n"/>
      <c r="AC526" s="19" t="n"/>
      <c r="AD526" s="19" t="n"/>
      <c r="AE526" s="21" t="n"/>
      <c r="AF526" s="22">
        <f>IF(N526="","",N526*AE526)</f>
        <v/>
      </c>
      <c r="AG526" s="19" t="n"/>
      <c r="AH526" s="19" t="n"/>
      <c r="AI526" s="19" t="n"/>
      <c r="AJ526" s="19" t="n"/>
      <c r="AK526" s="19" t="n"/>
      <c r="AL526" s="19" t="n"/>
      <c r="AM526" s="18" t="n"/>
      <c r="AN526" s="23" t="inlineStr">
        <is>
          <t>Neu aus Word/Fotos vom 12.10.2026. Preis geschätzt.</t>
        </is>
      </c>
    </row>
    <row r="527" ht="98.8" customHeight="1">
      <c r="A527" s="16" t="n"/>
      <c r="B527" s="16" t="inlineStr">
        <is>
          <t>BU04-21</t>
        </is>
      </c>
      <c r="C527" s="16" t="inlineStr">
        <is>
          <t>BU04</t>
        </is>
      </c>
      <c r="D527" s="16" t="inlineStr">
        <is>
          <t>Gruppenraum</t>
        </is>
      </c>
      <c r="E527" s="16" t="inlineStr">
        <is>
          <t>Holzfahrzeuge mit Fagus-Traktor und -LKW</t>
        </is>
      </c>
      <c r="F527" s="17" t="n">
        <v>1</v>
      </c>
      <c r="G527" s="18" t="inlineStr">
        <is>
          <t>Holzfahrzeuge und Holzspiel: 1 Fagus-Traktor, 1 Fagus-LKW, Steckbox aus Holz und eine weiße Box mit bunten Steckfahrzeugen von IKEA.</t>
        </is>
      </c>
      <c r="H527" s="16" t="inlineStr">
        <is>
          <t>Spielzeug</t>
        </is>
      </c>
      <c r="I527" s="16" t="n"/>
      <c r="J527" s="16" t="inlineStr">
        <is>
          <t>B</t>
        </is>
      </c>
      <c r="K527" s="16" t="inlineStr">
        <is>
          <t>Set</t>
        </is>
      </c>
      <c r="L527" s="19" t="n"/>
      <c r="M527" s="16" t="inlineStr">
        <is>
          <t>gut</t>
        </is>
      </c>
      <c r="N527" s="17" t="n"/>
      <c r="O527" s="20">
        <f>F527-IF(N527="",0,N527)</f>
        <v/>
      </c>
      <c r="P527" s="19" t="inlineStr">
        <is>
          <t>ja</t>
        </is>
      </c>
      <c r="Q527" s="19" t="n"/>
      <c r="R527" s="21" t="n"/>
      <c r="S527" s="24" t="n">
        <v>40</v>
      </c>
      <c r="T527" s="19" t="inlineStr">
        <is>
          <t>Fix</t>
        </is>
      </c>
      <c r="U527" s="25" t="inlineStr">
        <is>
          <t>offen</t>
        </is>
      </c>
      <c r="V527" s="22">
        <f>O527*S527</f>
        <v/>
      </c>
      <c r="W527" s="16" t="inlineStr">
        <is>
          <t>nur Abholung</t>
        </is>
      </c>
      <c r="X527" s="16" t="inlineStr">
        <is>
          <t>F-727</t>
        </is>
      </c>
      <c r="Y527" s="19" t="inlineStr">
        <is>
          <t>nein</t>
        </is>
      </c>
      <c r="Z527" s="19" t="inlineStr">
        <is>
          <t>verfügbar</t>
        </is>
      </c>
      <c r="AA527" s="19" t="n"/>
      <c r="AB527" s="19" t="n"/>
      <c r="AC527" s="19" t="n"/>
      <c r="AD527" s="19" t="n"/>
      <c r="AE527" s="21" t="n"/>
      <c r="AF527" s="22">
        <f>IF(N527="","",N527*AE527)</f>
        <v/>
      </c>
      <c r="AG527" s="19" t="n"/>
      <c r="AH527" s="19" t="n"/>
      <c r="AI527" s="19" t="n"/>
      <c r="AJ527" s="19" t="n"/>
      <c r="AK527" s="19" t="n"/>
      <c r="AL527" s="19" t="n"/>
      <c r="AM527" s="18" t="n"/>
      <c r="AN527" s="23" t="inlineStr">
        <is>
          <t>Neu aus Word/Fotos vom 12.10.2026. Preis geschätzt.</t>
        </is>
      </c>
    </row>
    <row r="528" ht="98.8" customHeight="1">
      <c r="A528" s="16" t="n"/>
      <c r="B528" s="16" t="inlineStr">
        <is>
          <t>BU04-22</t>
        </is>
      </c>
      <c r="C528" s="16" t="inlineStr">
        <is>
          <t>BU04</t>
        </is>
      </c>
      <c r="D528" s="16" t="inlineStr">
        <is>
          <t>Gruppenraum</t>
        </is>
      </c>
      <c r="E528" s="16" t="inlineStr">
        <is>
          <t>Holz-Kugelbahn, Spielbogen, Radlader</t>
        </is>
      </c>
      <c r="F528" s="17" t="n">
        <v>1</v>
      </c>
      <c r="G528" s="18" t="inlineStr">
        <is>
          <t>Holz-Kugelbahn mit drei Ebenen, Baby-Spielbogen aus Holz mit Anhängern und Radlader aus Holz.</t>
        </is>
      </c>
      <c r="H528" s="16" t="inlineStr">
        <is>
          <t>Spielzeug</t>
        </is>
      </c>
      <c r="I528" s="16" t="n"/>
      <c r="J528" s="16" t="inlineStr">
        <is>
          <t>C</t>
        </is>
      </c>
      <c r="K528" s="16" t="inlineStr">
        <is>
          <t>Set</t>
        </is>
      </c>
      <c r="L528" s="19" t="n"/>
      <c r="M528" s="16" t="inlineStr">
        <is>
          <t>gut</t>
        </is>
      </c>
      <c r="N528" s="17" t="n"/>
      <c r="O528" s="20">
        <f>F528-IF(N528="",0,N528)</f>
        <v/>
      </c>
      <c r="P528" s="19" t="inlineStr">
        <is>
          <t>ja</t>
        </is>
      </c>
      <c r="Q528" s="19" t="n"/>
      <c r="R528" s="21" t="n"/>
      <c r="S528" s="24" t="n">
        <v>25</v>
      </c>
      <c r="T528" s="19" t="inlineStr">
        <is>
          <t>Fix</t>
        </is>
      </c>
      <c r="U528" s="25" t="inlineStr">
        <is>
          <t>offen</t>
        </is>
      </c>
      <c r="V528" s="22">
        <f>O528*S528</f>
        <v/>
      </c>
      <c r="W528" s="16" t="inlineStr">
        <is>
          <t>nur Abholung</t>
        </is>
      </c>
      <c r="X528" s="16" t="inlineStr">
        <is>
          <t>F-725</t>
        </is>
      </c>
      <c r="Y528" s="19" t="inlineStr">
        <is>
          <t>nein</t>
        </is>
      </c>
      <c r="Z528" s="19" t="inlineStr">
        <is>
          <t>verfügbar</t>
        </is>
      </c>
      <c r="AA528" s="19" t="n"/>
      <c r="AB528" s="19" t="n"/>
      <c r="AC528" s="19" t="n"/>
      <c r="AD528" s="19" t="n"/>
      <c r="AE528" s="21" t="n"/>
      <c r="AF528" s="22">
        <f>IF(N528="","",N528*AE528)</f>
        <v/>
      </c>
      <c r="AG528" s="19" t="n"/>
      <c r="AH528" s="19" t="n"/>
      <c r="AI528" s="19" t="n"/>
      <c r="AJ528" s="19" t="n"/>
      <c r="AK528" s="19" t="n"/>
      <c r="AL528" s="19" t="n"/>
      <c r="AM528" s="18" t="n"/>
      <c r="AN528" s="23" t="inlineStr">
        <is>
          <t>Neu aus Word/Fotos vom 12.10.2026. Preis geschätzt.</t>
        </is>
      </c>
    </row>
    <row r="529" ht="98.8" customHeight="1">
      <c r="A529" s="16" t="n"/>
      <c r="B529" s="16" t="inlineStr">
        <is>
          <t>BU04-23</t>
        </is>
      </c>
      <c r="C529" s="16" t="inlineStr">
        <is>
          <t>BU04</t>
        </is>
      </c>
      <c r="D529" s="16" t="inlineStr">
        <is>
          <t>Gruppenraum</t>
        </is>
      </c>
      <c r="E529" s="16" t="inlineStr">
        <is>
          <t>XL-Stanzer und Fleecematten</t>
        </is>
      </c>
      <c r="F529" s="17" t="n">
        <v>1</v>
      </c>
      <c r="G529" s="18" t="inlineStr">
        <is>
          <t>XL-Motivstanzer Tanne (elco), originalverpackt, dazu 4 graue und 5 weiße Fleecematten 25 x 30 cm.</t>
        </is>
      </c>
      <c r="H529" s="16" t="inlineStr">
        <is>
          <t>Spielzeug</t>
        </is>
      </c>
      <c r="I529" s="16" t="n"/>
      <c r="J529" s="16" t="inlineStr">
        <is>
          <t>C</t>
        </is>
      </c>
      <c r="K529" s="16" t="inlineStr">
        <is>
          <t>Set</t>
        </is>
      </c>
      <c r="L529" s="19" t="n"/>
      <c r="M529" s="16" t="inlineStr">
        <is>
          <t>gebraucht</t>
        </is>
      </c>
      <c r="N529" s="17" t="n"/>
      <c r="O529" s="20">
        <f>F529-IF(N529="",0,N529)</f>
        <v/>
      </c>
      <c r="P529" s="19" t="inlineStr">
        <is>
          <t>ja</t>
        </is>
      </c>
      <c r="Q529" s="19" t="n"/>
      <c r="R529" s="21" t="n"/>
      <c r="S529" s="24" t="n">
        <v>6</v>
      </c>
      <c r="T529" s="19" t="inlineStr">
        <is>
          <t>Fix</t>
        </is>
      </c>
      <c r="U529" s="25" t="inlineStr">
        <is>
          <t>offen</t>
        </is>
      </c>
      <c r="V529" s="22">
        <f>O529*S529</f>
        <v/>
      </c>
      <c r="W529" s="16" t="inlineStr">
        <is>
          <t>nur Abholung</t>
        </is>
      </c>
      <c r="X529" s="16" t="inlineStr">
        <is>
          <t>F-728</t>
        </is>
      </c>
      <c r="Y529" s="19" t="inlineStr">
        <is>
          <t>nein</t>
        </is>
      </c>
      <c r="Z529" s="19" t="inlineStr">
        <is>
          <t>verfügbar</t>
        </is>
      </c>
      <c r="AA529" s="19" t="n"/>
      <c r="AB529" s="19" t="n"/>
      <c r="AC529" s="19" t="n"/>
      <c r="AD529" s="19" t="n"/>
      <c r="AE529" s="21" t="n"/>
      <c r="AF529" s="22">
        <f>IF(N529="","",N529*AE529)</f>
        <v/>
      </c>
      <c r="AG529" s="19" t="n"/>
      <c r="AH529" s="19" t="n"/>
      <c r="AI529" s="19" t="n"/>
      <c r="AJ529" s="19" t="n"/>
      <c r="AK529" s="19" t="n"/>
      <c r="AL529" s="19" t="n"/>
      <c r="AM529" s="18" t="n"/>
      <c r="AN529" s="23" t="inlineStr">
        <is>
          <t>Neu aus Word/Fotos vom 12.10.2026. Preis geschätzt.</t>
        </is>
      </c>
    </row>
    <row r="530" ht="98.8" customHeight="1">
      <c r="A530" s="16" t="n"/>
      <c r="B530" s="16" t="inlineStr">
        <is>
          <t>BU04-24</t>
        </is>
      </c>
      <c r="C530" s="16" t="inlineStr">
        <is>
          <t>BU04</t>
        </is>
      </c>
      <c r="D530" s="16" t="inlineStr">
        <is>
          <t>Gruppenraum</t>
        </is>
      </c>
      <c r="E530" s="16" t="inlineStr">
        <is>
          <t>Play-Doh-Knete mit Zubehör</t>
        </is>
      </c>
      <c r="F530" s="17" t="n">
        <v>1</v>
      </c>
      <c r="G530" s="18" t="inlineStr">
        <is>
          <t>17 volle Play-Doh-Knetbehälter, ein Korb Backformen und Zubehör für die Spielküche, Wimmelbuch Sesamstraße.</t>
        </is>
      </c>
      <c r="H530" s="16" t="inlineStr">
        <is>
          <t>Spielzeug</t>
        </is>
      </c>
      <c r="I530" s="16" t="n"/>
      <c r="J530" s="16" t="inlineStr">
        <is>
          <t>C</t>
        </is>
      </c>
      <c r="K530" s="16" t="inlineStr">
        <is>
          <t>Set</t>
        </is>
      </c>
      <c r="L530" s="19" t="n"/>
      <c r="M530" s="16" t="inlineStr">
        <is>
          <t>gebraucht</t>
        </is>
      </c>
      <c r="N530" s="17" t="n"/>
      <c r="O530" s="20">
        <f>F530-IF(N530="",0,N530)</f>
        <v/>
      </c>
      <c r="P530" s="19" t="inlineStr">
        <is>
          <t>ja</t>
        </is>
      </c>
      <c r="Q530" s="19" t="n"/>
      <c r="R530" s="21" t="n"/>
      <c r="S530" s="24" t="n">
        <v>10</v>
      </c>
      <c r="T530" s="19" t="inlineStr">
        <is>
          <t>Fix</t>
        </is>
      </c>
      <c r="U530" s="25" t="inlineStr">
        <is>
          <t>offen</t>
        </is>
      </c>
      <c r="V530" s="22">
        <f>O530*S530</f>
        <v/>
      </c>
      <c r="W530" s="16" t="inlineStr">
        <is>
          <t>nur Abholung</t>
        </is>
      </c>
      <c r="X530" s="16" t="inlineStr">
        <is>
          <t>F-723</t>
        </is>
      </c>
      <c r="Y530" s="19" t="inlineStr">
        <is>
          <t>nein</t>
        </is>
      </c>
      <c r="Z530" s="19" t="inlineStr">
        <is>
          <t>verfügbar</t>
        </is>
      </c>
      <c r="AA530" s="19" t="n"/>
      <c r="AB530" s="19" t="n"/>
      <c r="AC530" s="19" t="n"/>
      <c r="AD530" s="19" t="n"/>
      <c r="AE530" s="21" t="n"/>
      <c r="AF530" s="22">
        <f>IF(N530="","",N530*AE530)</f>
        <v/>
      </c>
      <c r="AG530" s="19" t="n"/>
      <c r="AH530" s="19" t="n"/>
      <c r="AI530" s="19" t="n"/>
      <c r="AJ530" s="19" t="n"/>
      <c r="AK530" s="19" t="n"/>
      <c r="AL530" s="19" t="n"/>
      <c r="AM530" s="18" t="n"/>
      <c r="AN530" s="23" t="inlineStr">
        <is>
          <t>Neu aus Word/Fotos vom 12.10.2026. Preis geschätzt.</t>
        </is>
      </c>
    </row>
    <row r="531" ht="98.8" customHeight="1">
      <c r="A531" s="16" t="n"/>
      <c r="B531" s="16" t="inlineStr">
        <is>
          <t>BU04-27</t>
        </is>
      </c>
      <c r="C531" s="16" t="inlineStr">
        <is>
          <t>BU04</t>
        </is>
      </c>
      <c r="D531" s="16" t="inlineStr">
        <is>
          <t>Gruppenraum</t>
        </is>
      </c>
      <c r="E531" s="16" t="inlineStr">
        <is>
          <t>Steckblumen und Krabbel-Teddy</t>
        </is>
      </c>
      <c r="F531" s="17" t="n">
        <v>1</v>
      </c>
      <c r="G531" s="18" t="inlineStr">
        <is>
          <t>Zwei Behälter große Steckblumen und ein Teddy, der krabbelt und spricht.</t>
        </is>
      </c>
      <c r="H531" s="16" t="inlineStr">
        <is>
          <t>Spielzeug</t>
        </is>
      </c>
      <c r="I531" s="16" t="n"/>
      <c r="J531" s="16" t="inlineStr">
        <is>
          <t>C</t>
        </is>
      </c>
      <c r="K531" s="16" t="inlineStr">
        <is>
          <t>Set</t>
        </is>
      </c>
      <c r="L531" s="19" t="n"/>
      <c r="M531" s="16" t="inlineStr">
        <is>
          <t>gut</t>
        </is>
      </c>
      <c r="N531" s="17" t="n"/>
      <c r="O531" s="20">
        <f>F531-IF(N531="",0,N531)</f>
        <v/>
      </c>
      <c r="P531" s="19" t="inlineStr">
        <is>
          <t>ja</t>
        </is>
      </c>
      <c r="Q531" s="19" t="n"/>
      <c r="R531" s="21" t="n"/>
      <c r="S531" s="24" t="n">
        <v>10</v>
      </c>
      <c r="T531" s="19" t="inlineStr">
        <is>
          <t>Fix</t>
        </is>
      </c>
      <c r="U531" s="25" t="inlineStr">
        <is>
          <t>offen</t>
        </is>
      </c>
      <c r="V531" s="22">
        <f>O531*S531</f>
        <v/>
      </c>
      <c r="W531" s="16" t="inlineStr">
        <is>
          <t>nur Abholung</t>
        </is>
      </c>
      <c r="X531" s="16" t="inlineStr">
        <is>
          <t>F-724</t>
        </is>
      </c>
      <c r="Y531" s="19" t="inlineStr">
        <is>
          <t>nein</t>
        </is>
      </c>
      <c r="Z531" s="19" t="inlineStr">
        <is>
          <t>verfügbar</t>
        </is>
      </c>
      <c r="AA531" s="19" t="n"/>
      <c r="AB531" s="19" t="n"/>
      <c r="AC531" s="19" t="n"/>
      <c r="AD531" s="19" t="n"/>
      <c r="AE531" s="21" t="n"/>
      <c r="AF531" s="22">
        <f>IF(N531="","",N531*AE531)</f>
        <v/>
      </c>
      <c r="AG531" s="19" t="n"/>
      <c r="AH531" s="19" t="n"/>
      <c r="AI531" s="19" t="n"/>
      <c r="AJ531" s="19" t="n"/>
      <c r="AK531" s="19" t="n"/>
      <c r="AL531" s="19" t="n"/>
      <c r="AM531" s="18" t="n"/>
      <c r="AN531" s="23" t="inlineStr">
        <is>
          <t>Neu aus Word/Fotos vom 12.10.2026. Preis geschätzt.</t>
        </is>
      </c>
    </row>
    <row r="532" ht="98.8" customHeight="1">
      <c r="A532" s="16" t="n"/>
      <c r="B532" s="16" t="inlineStr">
        <is>
          <t>BA04-23</t>
        </is>
      </c>
      <c r="C532" s="16" t="inlineStr">
        <is>
          <t>BA04</t>
        </is>
      </c>
      <c r="D532" s="16" t="inlineStr">
        <is>
          <t>Gruppenraum</t>
        </is>
      </c>
      <c r="E532" s="16" t="inlineStr">
        <is>
          <t>14 Holz-Steckpuzzles und 2 Holzspiele</t>
        </is>
      </c>
      <c r="F532" s="17" t="n">
        <v>1</v>
      </c>
      <c r="G532" s="18" t="inlineStr">
        <is>
          <t>14 Holz-Steckpuzzles mit verschiedenen Motiven (u. a. Goula, Zahlenpuzzle) und 2 Holzspielzeuge wie im Foto.</t>
        </is>
      </c>
      <c r="H532" s="16" t="inlineStr">
        <is>
          <t>Spielzeug</t>
        </is>
      </c>
      <c r="I532" s="16" t="n"/>
      <c r="J532" s="16" t="inlineStr">
        <is>
          <t>C</t>
        </is>
      </c>
      <c r="K532" s="16" t="inlineStr">
        <is>
          <t>Set</t>
        </is>
      </c>
      <c r="L532" s="19" t="n"/>
      <c r="M532" s="16" t="inlineStr">
        <is>
          <t>gut</t>
        </is>
      </c>
      <c r="N532" s="17" t="n"/>
      <c r="O532" s="20">
        <f>F532-IF(N532="",0,N532)</f>
        <v/>
      </c>
      <c r="P532" s="19" t="inlineStr">
        <is>
          <t>ja</t>
        </is>
      </c>
      <c r="Q532" s="19" t="n"/>
      <c r="R532" s="21" t="n"/>
      <c r="S532" s="24" t="n">
        <v>20</v>
      </c>
      <c r="T532" s="19" t="inlineStr">
        <is>
          <t>Fix</t>
        </is>
      </c>
      <c r="U532" s="25" t="inlineStr">
        <is>
          <t>offen</t>
        </is>
      </c>
      <c r="V532" s="22">
        <f>O532*S532</f>
        <v/>
      </c>
      <c r="W532" s="16" t="inlineStr">
        <is>
          <t>nur Abholung</t>
        </is>
      </c>
      <c r="X532" s="16" t="inlineStr">
        <is>
          <t>F-661</t>
        </is>
      </c>
      <c r="Y532" s="19" t="inlineStr">
        <is>
          <t>nein</t>
        </is>
      </c>
      <c r="Z532" s="19" t="inlineStr">
        <is>
          <t>verfügbar</t>
        </is>
      </c>
      <c r="AA532" s="19" t="n"/>
      <c r="AB532" s="19" t="n"/>
      <c r="AC532" s="19" t="n"/>
      <c r="AD532" s="19" t="n"/>
      <c r="AE532" s="21" t="n"/>
      <c r="AF532" s="22">
        <f>IF(N532="","",N532*AE532)</f>
        <v/>
      </c>
      <c r="AG532" s="19" t="n"/>
      <c r="AH532" s="19" t="n"/>
      <c r="AI532" s="19" t="n"/>
      <c r="AJ532" s="19" t="n"/>
      <c r="AK532" s="19" t="n"/>
      <c r="AL532" s="19" t="n"/>
      <c r="AM532" s="18" t="n"/>
      <c r="AN532" s="23" t="inlineStr">
        <is>
          <t>Neu aus Word/Fotos vom 12.10.2026. Preis geschätzt.</t>
        </is>
      </c>
    </row>
    <row r="533" ht="98.8" customHeight="1">
      <c r="A533" s="16" t="n"/>
      <c r="B533" s="16" t="inlineStr">
        <is>
          <t>BA04-24</t>
        </is>
      </c>
      <c r="C533" s="16" t="inlineStr">
        <is>
          <t>BA04</t>
        </is>
      </c>
      <c r="D533" s="16" t="inlineStr">
        <is>
          <t>Gruppenraum</t>
        </is>
      </c>
      <c r="E533" s="16" t="inlineStr">
        <is>
          <t>Holzspielzeug-Konvolut</t>
        </is>
      </c>
      <c r="F533" s="17" t="n">
        <v>1</v>
      </c>
      <c r="G533" s="18" t="inlineStr">
        <is>
          <t>Holzspielzeug wie im Foto: Korb Fädelperlen, Box Holzbausteine, Dose Bauklötze, Nachziehtiere Krokodil und Hund, Kiste mit Rasseln, Puzzles und Kleinteilen.</t>
        </is>
      </c>
      <c r="H533" s="16" t="inlineStr">
        <is>
          <t>Spielzeug</t>
        </is>
      </c>
      <c r="I533" s="16" t="n"/>
      <c r="J533" s="16" t="inlineStr">
        <is>
          <t>C</t>
        </is>
      </c>
      <c r="K533" s="16" t="inlineStr">
        <is>
          <t>Konvolut</t>
        </is>
      </c>
      <c r="L533" s="19" t="n"/>
      <c r="M533" s="16" t="inlineStr">
        <is>
          <t>gut</t>
        </is>
      </c>
      <c r="N533" s="17" t="n"/>
      <c r="O533" s="20">
        <f>F533-IF(N533="",0,N533)</f>
        <v/>
      </c>
      <c r="P533" s="19" t="inlineStr">
        <is>
          <t>ja</t>
        </is>
      </c>
      <c r="Q533" s="19" t="n"/>
      <c r="R533" s="21" t="n"/>
      <c r="S533" s="24" t="n">
        <v>20</v>
      </c>
      <c r="T533" s="19" t="inlineStr">
        <is>
          <t>Fix</t>
        </is>
      </c>
      <c r="U533" s="25" t="inlineStr">
        <is>
          <t>offen</t>
        </is>
      </c>
      <c r="V533" s="22">
        <f>O533*S533</f>
        <v/>
      </c>
      <c r="W533" s="16" t="inlineStr">
        <is>
          <t>nur Abholung</t>
        </is>
      </c>
      <c r="X533" s="16" t="inlineStr">
        <is>
          <t>F-662</t>
        </is>
      </c>
      <c r="Y533" s="19" t="inlineStr">
        <is>
          <t>nein</t>
        </is>
      </c>
      <c r="Z533" s="19" t="inlineStr">
        <is>
          <t>verfügbar</t>
        </is>
      </c>
      <c r="AA533" s="19" t="n"/>
      <c r="AB533" s="19" t="n"/>
      <c r="AC533" s="19" t="n"/>
      <c r="AD533" s="19" t="n"/>
      <c r="AE533" s="21" t="n"/>
      <c r="AF533" s="22">
        <f>IF(N533="","",N533*AE533)</f>
        <v/>
      </c>
      <c r="AG533" s="19" t="n"/>
      <c r="AH533" s="19" t="n"/>
      <c r="AI533" s="19" t="n"/>
      <c r="AJ533" s="19" t="n"/>
      <c r="AK533" s="19" t="n"/>
      <c r="AL533" s="19" t="n"/>
      <c r="AM533" s="18" t="n"/>
      <c r="AN533" s="23" t="inlineStr">
        <is>
          <t>Neu aus Word/Fotos vom 12.10.2026. Preis geschätzt.</t>
        </is>
      </c>
    </row>
    <row r="534" ht="98.8" customHeight="1">
      <c r="A534" s="16" t="n"/>
      <c r="B534" s="16" t="inlineStr">
        <is>
          <t>BA04-25</t>
        </is>
      </c>
      <c r="C534" s="16" t="inlineStr">
        <is>
          <t>BA04</t>
        </is>
      </c>
      <c r="D534" s="16" t="inlineStr">
        <is>
          <t>Gruppenraum</t>
        </is>
      </c>
      <c r="E534" s="16" t="inlineStr">
        <is>
          <t>5 Spiele für 1 bis 3 Jahre</t>
        </is>
      </c>
      <c r="F534" s="17" t="n">
        <v>1</v>
      </c>
      <c r="G534" s="18" t="inlineStr">
        <is>
          <t>Ravensburger „Was passt zusammen“, „Stapel-Puzzle-Turm“, „Mein erstes memory“, memory, HABA „Meine ersten Spiele – Jahreszeiten“; dazu ein Holz-Zahlenpuzzle.</t>
        </is>
      </c>
      <c r="H534" s="16" t="inlineStr">
        <is>
          <t>Spielzeug</t>
        </is>
      </c>
      <c r="I534" s="16" t="n"/>
      <c r="J534" s="16" t="inlineStr">
        <is>
          <t>C</t>
        </is>
      </c>
      <c r="K534" s="16" t="inlineStr">
        <is>
          <t>Set</t>
        </is>
      </c>
      <c r="L534" s="19" t="n"/>
      <c r="M534" s="16" t="inlineStr">
        <is>
          <t>gut</t>
        </is>
      </c>
      <c r="N534" s="17" t="n"/>
      <c r="O534" s="20">
        <f>F534-IF(N534="",0,N534)</f>
        <v/>
      </c>
      <c r="P534" s="19" t="inlineStr">
        <is>
          <t>ja</t>
        </is>
      </c>
      <c r="Q534" s="19" t="n"/>
      <c r="R534" s="21" t="n"/>
      <c r="S534" s="24" t="n">
        <v>10</v>
      </c>
      <c r="T534" s="19" t="inlineStr">
        <is>
          <t>Fix</t>
        </is>
      </c>
      <c r="U534" s="25" t="inlineStr">
        <is>
          <t>offen</t>
        </is>
      </c>
      <c r="V534" s="22">
        <f>O534*S534</f>
        <v/>
      </c>
      <c r="W534" s="16" t="inlineStr">
        <is>
          <t>nur Abholung</t>
        </is>
      </c>
      <c r="X534" s="16" t="inlineStr">
        <is>
          <t>F-663</t>
        </is>
      </c>
      <c r="Y534" s="19" t="inlineStr">
        <is>
          <t>nein</t>
        </is>
      </c>
      <c r="Z534" s="19" t="inlineStr">
        <is>
          <t>verfügbar</t>
        </is>
      </c>
      <c r="AA534" s="19" t="n"/>
      <c r="AB534" s="19" t="n"/>
      <c r="AC534" s="19" t="n"/>
      <c r="AD534" s="19" t="n"/>
      <c r="AE534" s="21" t="n"/>
      <c r="AF534" s="22">
        <f>IF(N534="","",N534*AE534)</f>
        <v/>
      </c>
      <c r="AG534" s="19" t="n"/>
      <c r="AH534" s="19" t="n"/>
      <c r="AI534" s="19" t="n"/>
      <c r="AJ534" s="19" t="n"/>
      <c r="AK534" s="19" t="n"/>
      <c r="AL534" s="19" t="n"/>
      <c r="AM534" s="18" t="n"/>
      <c r="AN534" s="23" t="inlineStr">
        <is>
          <t>Neu aus Word/Fotos vom 12.10.2026. Preis geschätzt.</t>
        </is>
      </c>
    </row>
    <row r="535" ht="98.8" customHeight="1">
      <c r="A535" s="16" t="n"/>
      <c r="B535" s="16" t="inlineStr">
        <is>
          <t>BA04-26</t>
        </is>
      </c>
      <c r="C535" s="16" t="inlineStr">
        <is>
          <t>BA04</t>
        </is>
      </c>
      <c r="D535" s="16" t="inlineStr">
        <is>
          <t>Gruppenraum</t>
        </is>
      </c>
      <c r="E535" s="16" t="inlineStr">
        <is>
          <t>Lexikon, Wissensbücher, Buchstaben-Stempel</t>
        </is>
      </c>
      <c r="F535" s="17" t="n">
        <v>1</v>
      </c>
      <c r="G535" s="18" t="inlineStr">
        <is>
          <t>Ravensburger Lexikon in 8 Bänden, 5 Wissensbücher, Stempelset Buchstaben (Holz-Karussell) und Würfelset Buchstaben im Koffer.</t>
        </is>
      </c>
      <c r="H535" s="16" t="inlineStr">
        <is>
          <t>Spielzeug</t>
        </is>
      </c>
      <c r="I535" s="16" t="n"/>
      <c r="J535" s="16" t="inlineStr">
        <is>
          <t>C</t>
        </is>
      </c>
      <c r="K535" s="16" t="inlineStr">
        <is>
          <t>Set</t>
        </is>
      </c>
      <c r="L535" s="19" t="n"/>
      <c r="M535" s="16" t="inlineStr">
        <is>
          <t>gebraucht</t>
        </is>
      </c>
      <c r="N535" s="17" t="n"/>
      <c r="O535" s="20">
        <f>F535-IF(N535="",0,N535)</f>
        <v/>
      </c>
      <c r="P535" s="19" t="inlineStr">
        <is>
          <t>ja</t>
        </is>
      </c>
      <c r="Q535" s="19" t="n"/>
      <c r="R535" s="21" t="n"/>
      <c r="S535" s="24" t="n">
        <v>15</v>
      </c>
      <c r="T535" s="19" t="inlineStr">
        <is>
          <t>Fix</t>
        </is>
      </c>
      <c r="U535" s="25" t="inlineStr">
        <is>
          <t>offen</t>
        </is>
      </c>
      <c r="V535" s="22">
        <f>O535*S535</f>
        <v/>
      </c>
      <c r="W535" s="16" t="inlineStr">
        <is>
          <t>nur Abholung</t>
        </is>
      </c>
      <c r="X535" s="16" t="inlineStr">
        <is>
          <t>F-664</t>
        </is>
      </c>
      <c r="Y535" s="19" t="inlineStr">
        <is>
          <t>nein</t>
        </is>
      </c>
      <c r="Z535" s="19" t="inlineStr">
        <is>
          <t>verfügbar</t>
        </is>
      </c>
      <c r="AA535" s="19" t="n"/>
      <c r="AB535" s="19" t="n"/>
      <c r="AC535" s="19" t="n"/>
      <c r="AD535" s="19" t="n"/>
      <c r="AE535" s="21" t="n"/>
      <c r="AF535" s="22">
        <f>IF(N535="","",N535*AE535)</f>
        <v/>
      </c>
      <c r="AG535" s="19" t="n"/>
      <c r="AH535" s="19" t="n"/>
      <c r="AI535" s="19" t="n"/>
      <c r="AJ535" s="19" t="n"/>
      <c r="AK535" s="19" t="n"/>
      <c r="AL535" s="19" t="n"/>
      <c r="AM535" s="18" t="n"/>
      <c r="AN535" s="23" t="inlineStr">
        <is>
          <t>Neu aus Word/Fotos vom 12.10.2026. Preis geschätzt.</t>
        </is>
      </c>
    </row>
    <row r="536" ht="98.8" customHeight="1">
      <c r="A536" s="16" t="n"/>
      <c r="B536" s="16" t="inlineStr">
        <is>
          <t>BA04-27</t>
        </is>
      </c>
      <c r="C536" s="16" t="inlineStr">
        <is>
          <t>BA04</t>
        </is>
      </c>
      <c r="D536" s="16" t="inlineStr">
        <is>
          <t>Gruppenraum</t>
        </is>
      </c>
      <c r="E536" s="16" t="inlineStr">
        <is>
          <t>10 Puzzles</t>
        </is>
      </c>
      <c r="F536" s="17" t="n">
        <v>1</v>
      </c>
      <c r="G536" s="18" t="inlineStr">
        <is>
          <t>5 Ravensburger-Puzzles bis 25 Teile, 2 Würfelpuzzles und 3 flache Puzzles mit verschiedenen Motiven.</t>
        </is>
      </c>
      <c r="H536" s="16" t="inlineStr">
        <is>
          <t>Spielzeug</t>
        </is>
      </c>
      <c r="I536" s="16" t="n"/>
      <c r="J536" s="16" t="inlineStr">
        <is>
          <t>C</t>
        </is>
      </c>
      <c r="K536" s="16" t="inlineStr">
        <is>
          <t>Set</t>
        </is>
      </c>
      <c r="L536" s="19" t="n"/>
      <c r="M536" s="16" t="inlineStr">
        <is>
          <t>gut</t>
        </is>
      </c>
      <c r="N536" s="17" t="n"/>
      <c r="O536" s="20">
        <f>F536-IF(N536="",0,N536)</f>
        <v/>
      </c>
      <c r="P536" s="19" t="inlineStr">
        <is>
          <t>ja</t>
        </is>
      </c>
      <c r="Q536" s="19" t="n"/>
      <c r="R536" s="21" t="n"/>
      <c r="S536" s="24" t="n">
        <v>10</v>
      </c>
      <c r="T536" s="19" t="inlineStr">
        <is>
          <t>Fix</t>
        </is>
      </c>
      <c r="U536" s="25" t="inlineStr">
        <is>
          <t>offen</t>
        </is>
      </c>
      <c r="V536" s="22">
        <f>O536*S536</f>
        <v/>
      </c>
      <c r="W536" s="16" t="inlineStr">
        <is>
          <t>nur Abholung</t>
        </is>
      </c>
      <c r="X536" s="16" t="inlineStr">
        <is>
          <t>F-665</t>
        </is>
      </c>
      <c r="Y536" s="19" t="inlineStr">
        <is>
          <t>nein</t>
        </is>
      </c>
      <c r="Z536" s="19" t="inlineStr">
        <is>
          <t>verfügbar</t>
        </is>
      </c>
      <c r="AA536" s="19" t="n"/>
      <c r="AB536" s="19" t="n"/>
      <c r="AC536" s="19" t="n"/>
      <c r="AD536" s="19" t="n"/>
      <c r="AE536" s="21" t="n"/>
      <c r="AF536" s="22">
        <f>IF(N536="","",N536*AE536)</f>
        <v/>
      </c>
      <c r="AG536" s="19" t="n"/>
      <c r="AH536" s="19" t="n"/>
      <c r="AI536" s="19" t="n"/>
      <c r="AJ536" s="19" t="n"/>
      <c r="AK536" s="19" t="n"/>
      <c r="AL536" s="19" t="n"/>
      <c r="AM536" s="18" t="n"/>
      <c r="AN536" s="23" t="inlineStr">
        <is>
          <t>Neu aus Word/Fotos vom 12.10.2026. Preis geschätzt.</t>
        </is>
      </c>
    </row>
    <row r="537" ht="98.8" customHeight="1">
      <c r="A537" s="16" t="n"/>
      <c r="B537" s="16" t="inlineStr">
        <is>
          <t>BA04-28</t>
        </is>
      </c>
      <c r="C537" s="16" t="inlineStr">
        <is>
          <t>BA04</t>
        </is>
      </c>
      <c r="D537" s="16" t="inlineStr">
        <is>
          <t>Gruppenraum</t>
        </is>
      </c>
      <c r="E537" s="16" t="inlineStr">
        <is>
          <t>Rahmenpuzzles, Holzpuzzles, Spiel</t>
        </is>
      </c>
      <c r="F537" s="17" t="n">
        <v>1</v>
      </c>
      <c r="G537" s="18" t="inlineStr">
        <is>
          <t>10 flache Ravensburger-Puzzles, 2 Holzpuzzles und 1 Spiel für Kinder ab 3 Jahren.</t>
        </is>
      </c>
      <c r="H537" s="16" t="inlineStr">
        <is>
          <t>Spielzeug</t>
        </is>
      </c>
      <c r="I537" s="16" t="n"/>
      <c r="J537" s="16" t="inlineStr">
        <is>
          <t>C</t>
        </is>
      </c>
      <c r="K537" s="16" t="inlineStr">
        <is>
          <t>Set</t>
        </is>
      </c>
      <c r="L537" s="19" t="n"/>
      <c r="M537" s="16" t="inlineStr">
        <is>
          <t>gut</t>
        </is>
      </c>
      <c r="N537" s="17" t="n"/>
      <c r="O537" s="20">
        <f>F537-IF(N537="",0,N537)</f>
        <v/>
      </c>
      <c r="P537" s="19" t="inlineStr">
        <is>
          <t>ja</t>
        </is>
      </c>
      <c r="Q537" s="19" t="n"/>
      <c r="R537" s="21" t="n"/>
      <c r="S537" s="24" t="n">
        <v>10</v>
      </c>
      <c r="T537" s="19" t="inlineStr">
        <is>
          <t>Fix</t>
        </is>
      </c>
      <c r="U537" s="25" t="inlineStr">
        <is>
          <t>offen</t>
        </is>
      </c>
      <c r="V537" s="22">
        <f>O537*S537</f>
        <v/>
      </c>
      <c r="W537" s="16" t="inlineStr">
        <is>
          <t>nur Abholung</t>
        </is>
      </c>
      <c r="X537" s="16" t="inlineStr">
        <is>
          <t>F-666</t>
        </is>
      </c>
      <c r="Y537" s="19" t="inlineStr">
        <is>
          <t>nein</t>
        </is>
      </c>
      <c r="Z537" s="19" t="inlineStr">
        <is>
          <t>verfügbar</t>
        </is>
      </c>
      <c r="AA537" s="19" t="n"/>
      <c r="AB537" s="19" t="n"/>
      <c r="AC537" s="19" t="n"/>
      <c r="AD537" s="19" t="n"/>
      <c r="AE537" s="21" t="n"/>
      <c r="AF537" s="22">
        <f>IF(N537="","",N537*AE537)</f>
        <v/>
      </c>
      <c r="AG537" s="19" t="n"/>
      <c r="AH537" s="19" t="n"/>
      <c r="AI537" s="19" t="n"/>
      <c r="AJ537" s="19" t="n"/>
      <c r="AK537" s="19" t="n"/>
      <c r="AL537" s="19" t="n"/>
      <c r="AM537" s="18" t="n"/>
      <c r="AN537" s="23" t="inlineStr">
        <is>
          <t>Neu aus Word/Fotos vom 12.10.2026. Preis geschätzt.</t>
        </is>
      </c>
    </row>
    <row r="538" ht="98.8" customHeight="1">
      <c r="A538" s="16" t="n"/>
      <c r="B538" s="16" t="inlineStr">
        <is>
          <t>BA04-29</t>
        </is>
      </c>
      <c r="C538" s="16" t="inlineStr">
        <is>
          <t>BA04</t>
        </is>
      </c>
      <c r="D538" s="16" t="inlineStr">
        <is>
          <t>Gruppenraum</t>
        </is>
      </c>
      <c r="E538" s="16" t="inlineStr">
        <is>
          <t>8 Spiele ab 4 Jahren</t>
        </is>
      </c>
      <c r="F538" s="17" t="n">
        <v>1</v>
      </c>
      <c r="G538" s="18" t="inlineStr">
        <is>
          <t>Klack!, Escape the Labyrinth, Wer kennt die Uhr?, Malefiz SpongeBob, Tier auf Tier (HABA), Erstes Englisch, tiptoi memory Tierreich, Stapelmännchen.</t>
        </is>
      </c>
      <c r="H538" s="16" t="inlineStr">
        <is>
          <t>Spielzeug</t>
        </is>
      </c>
      <c r="I538" s="16" t="n"/>
      <c r="J538" s="16" t="inlineStr">
        <is>
          <t>C</t>
        </is>
      </c>
      <c r="K538" s="16" t="inlineStr">
        <is>
          <t>Set</t>
        </is>
      </c>
      <c r="L538" s="19" t="n"/>
      <c r="M538" s="16" t="inlineStr">
        <is>
          <t>gebraucht</t>
        </is>
      </c>
      <c r="N538" s="17" t="n"/>
      <c r="O538" s="20">
        <f>F538-IF(N538="",0,N538)</f>
        <v/>
      </c>
      <c r="P538" s="19" t="inlineStr">
        <is>
          <t>ja</t>
        </is>
      </c>
      <c r="Q538" s="19" t="n"/>
      <c r="R538" s="21" t="n"/>
      <c r="S538" s="24" t="n">
        <v>16</v>
      </c>
      <c r="T538" s="19" t="inlineStr">
        <is>
          <t>Fix</t>
        </is>
      </c>
      <c r="U538" s="25" t="inlineStr">
        <is>
          <t>offen</t>
        </is>
      </c>
      <c r="V538" s="22">
        <f>O538*S538</f>
        <v/>
      </c>
      <c r="W538" s="16" t="inlineStr">
        <is>
          <t>nur Abholung</t>
        </is>
      </c>
      <c r="X538" s="16" t="inlineStr">
        <is>
          <t>F-667</t>
        </is>
      </c>
      <c r="Y538" s="19" t="inlineStr">
        <is>
          <t>nein</t>
        </is>
      </c>
      <c r="Z538" s="19" t="inlineStr">
        <is>
          <t>verfügbar</t>
        </is>
      </c>
      <c r="AA538" s="19" t="n"/>
      <c r="AB538" s="19" t="n"/>
      <c r="AC538" s="19" t="n"/>
      <c r="AD538" s="19" t="n"/>
      <c r="AE538" s="21" t="n"/>
      <c r="AF538" s="22">
        <f>IF(N538="","",N538*AE538)</f>
        <v/>
      </c>
      <c r="AG538" s="19" t="n"/>
      <c r="AH538" s="19" t="n"/>
      <c r="AI538" s="19" t="n"/>
      <c r="AJ538" s="19" t="n"/>
      <c r="AK538" s="19" t="n"/>
      <c r="AL538" s="19" t="n"/>
      <c r="AM538" s="18" t="n"/>
      <c r="AN538" s="23" t="inlineStr">
        <is>
          <t>Neu aus Word/Fotos vom 12.10.2026. Preis geschätzt.</t>
        </is>
      </c>
    </row>
    <row r="539" ht="98.8" customHeight="1">
      <c r="A539" s="16" t="n"/>
      <c r="B539" s="16" t="inlineStr">
        <is>
          <t>BA04-30</t>
        </is>
      </c>
      <c r="C539" s="16" t="inlineStr">
        <is>
          <t>BA04</t>
        </is>
      </c>
      <c r="D539" s="16" t="inlineStr">
        <is>
          <t>Gruppenraum</t>
        </is>
      </c>
      <c r="E539" s="16" t="inlineStr">
        <is>
          <t>DVDs, 4 Puzzles und Holzspiel</t>
        </is>
      </c>
      <c r="F539" s="17" t="n">
        <v>1</v>
      </c>
      <c r="G539" s="18" t="inlineStr">
        <is>
          <t>DVDs „Pippi Langstrumpf“ und „Es war einmal … das Leben“ (FSK 0), 4 Puzzles und das Holzspiel „Pallina“ (Hape).</t>
        </is>
      </c>
      <c r="H539" s="16" t="inlineStr">
        <is>
          <t>Spielzeug</t>
        </is>
      </c>
      <c r="I539" s="16" t="n"/>
      <c r="J539" s="16" t="inlineStr">
        <is>
          <t>C</t>
        </is>
      </c>
      <c r="K539" s="16" t="inlineStr">
        <is>
          <t>Set</t>
        </is>
      </c>
      <c r="L539" s="19" t="n"/>
      <c r="M539" s="16" t="inlineStr">
        <is>
          <t>gut</t>
        </is>
      </c>
      <c r="N539" s="17" t="n"/>
      <c r="O539" s="20">
        <f>F539-IF(N539="",0,N539)</f>
        <v/>
      </c>
      <c r="P539" s="19" t="inlineStr">
        <is>
          <t>ja</t>
        </is>
      </c>
      <c r="Q539" s="19" t="n"/>
      <c r="R539" s="21" t="n"/>
      <c r="S539" s="24" t="n">
        <v>10</v>
      </c>
      <c r="T539" s="19" t="inlineStr">
        <is>
          <t>Fix</t>
        </is>
      </c>
      <c r="U539" s="25" t="inlineStr">
        <is>
          <t>offen</t>
        </is>
      </c>
      <c r="V539" s="22">
        <f>O539*S539</f>
        <v/>
      </c>
      <c r="W539" s="16" t="inlineStr">
        <is>
          <t>nur Abholung</t>
        </is>
      </c>
      <c r="X539" s="16" t="inlineStr">
        <is>
          <t>F-668</t>
        </is>
      </c>
      <c r="Y539" s="19" t="inlineStr">
        <is>
          <t>nein</t>
        </is>
      </c>
      <c r="Z539" s="19" t="inlineStr">
        <is>
          <t>verfügbar</t>
        </is>
      </c>
      <c r="AA539" s="19" t="n"/>
      <c r="AB539" s="19" t="n"/>
      <c r="AC539" s="19" t="n"/>
      <c r="AD539" s="19" t="n"/>
      <c r="AE539" s="21" t="n"/>
      <c r="AF539" s="22">
        <f>IF(N539="","",N539*AE539)</f>
        <v/>
      </c>
      <c r="AG539" s="19" t="n"/>
      <c r="AH539" s="19" t="n"/>
      <c r="AI539" s="19" t="n"/>
      <c r="AJ539" s="19" t="n"/>
      <c r="AK539" s="19" t="n"/>
      <c r="AL539" s="19" t="n"/>
      <c r="AM539" s="18" t="n"/>
      <c r="AN539" s="23" t="inlineStr">
        <is>
          <t>Neu aus Word/Fotos vom 12.10.2026. Preis geschätzt.</t>
        </is>
      </c>
    </row>
    <row r="540" ht="98.8" customHeight="1">
      <c r="A540" s="16" t="n"/>
      <c r="B540" s="16" t="inlineStr">
        <is>
          <t>BA04-31</t>
        </is>
      </c>
      <c r="C540" s="16" t="inlineStr">
        <is>
          <t>BA04</t>
        </is>
      </c>
      <c r="D540" s="16" t="inlineStr">
        <is>
          <t>Gruppenraum</t>
        </is>
      </c>
      <c r="E540" s="16" t="inlineStr">
        <is>
          <t>Holz-Motorikspiele, 5-teilig</t>
        </is>
      </c>
      <c r="F540" s="17" t="n">
        <v>1</v>
      </c>
      <c r="G540" s="18" t="inlineStr">
        <is>
          <t>Für Kinder von 1 bis 4 Jahren: zwei Magnet-Labyrinthe, Motorikbrett mit Kugeln, Tastbrett und Schiebe-Labyrinth aus Holz.</t>
        </is>
      </c>
      <c r="H540" s="16" t="inlineStr">
        <is>
          <t>Spielzeug</t>
        </is>
      </c>
      <c r="I540" s="16" t="n"/>
      <c r="J540" s="16" t="inlineStr">
        <is>
          <t>C</t>
        </is>
      </c>
      <c r="K540" s="16" t="inlineStr">
        <is>
          <t>Set</t>
        </is>
      </c>
      <c r="L540" s="19" t="n"/>
      <c r="M540" s="16" t="inlineStr">
        <is>
          <t>gut</t>
        </is>
      </c>
      <c r="N540" s="17" t="n"/>
      <c r="O540" s="20">
        <f>F540-IF(N540="",0,N540)</f>
        <v/>
      </c>
      <c r="P540" s="19" t="inlineStr">
        <is>
          <t>ja</t>
        </is>
      </c>
      <c r="Q540" s="19" t="n"/>
      <c r="R540" s="21" t="n"/>
      <c r="S540" s="24" t="n">
        <v>25</v>
      </c>
      <c r="T540" s="19" t="inlineStr">
        <is>
          <t>Fix</t>
        </is>
      </c>
      <c r="U540" s="25" t="inlineStr">
        <is>
          <t>offen</t>
        </is>
      </c>
      <c r="V540" s="22">
        <f>O540*S540</f>
        <v/>
      </c>
      <c r="W540" s="16" t="inlineStr">
        <is>
          <t>nur Abholung</t>
        </is>
      </c>
      <c r="X540" s="16" t="inlineStr">
        <is>
          <t>F-669</t>
        </is>
      </c>
      <c r="Y540" s="19" t="inlineStr">
        <is>
          <t>nein</t>
        </is>
      </c>
      <c r="Z540" s="19" t="inlineStr">
        <is>
          <t>verfügbar</t>
        </is>
      </c>
      <c r="AA540" s="19" t="n"/>
      <c r="AB540" s="19" t="n"/>
      <c r="AC540" s="19" t="n"/>
      <c r="AD540" s="19" t="n"/>
      <c r="AE540" s="21" t="n"/>
      <c r="AF540" s="22">
        <f>IF(N540="","",N540*AE540)</f>
        <v/>
      </c>
      <c r="AG540" s="19" t="n"/>
      <c r="AH540" s="19" t="n"/>
      <c r="AI540" s="19" t="n"/>
      <c r="AJ540" s="19" t="n"/>
      <c r="AK540" s="19" t="n"/>
      <c r="AL540" s="19" t="n"/>
      <c r="AM540" s="18" t="n"/>
      <c r="AN540" s="23" t="inlineStr">
        <is>
          <t>Neu aus Word/Fotos vom 12.10.2026. Preis geschätzt.</t>
        </is>
      </c>
    </row>
    <row r="541" ht="98.8" customHeight="1">
      <c r="A541" s="16" t="n"/>
      <c r="B541" s="16" t="inlineStr">
        <is>
          <t>BA04-32</t>
        </is>
      </c>
      <c r="C541" s="16" t="inlineStr">
        <is>
          <t>BA04</t>
        </is>
      </c>
      <c r="D541" s="16" t="inlineStr">
        <is>
          <t>Gruppenraum</t>
        </is>
      </c>
      <c r="E541" s="16" t="inlineStr">
        <is>
          <t>Vorschul-Rechenset und Spiele</t>
        </is>
      </c>
      <c r="F541" s="17" t="n">
        <v>1</v>
      </c>
      <c r="G541" s="18" t="inlineStr">
        <is>
          <t>Vorschul-Rechenset (Zahlenbretter, Rechenrahmen, Abakus, Stäbchen) und weitere Spiele: ABC-Drehrahmen, Mikado, Magnetlabyrinthe, XXL-Puzzle.</t>
        </is>
      </c>
      <c r="H541" s="16" t="inlineStr">
        <is>
          <t>Spielzeug</t>
        </is>
      </c>
      <c r="I541" s="16" t="n"/>
      <c r="J541" s="16" t="inlineStr">
        <is>
          <t>C</t>
        </is>
      </c>
      <c r="K541" s="16" t="inlineStr">
        <is>
          <t>Set</t>
        </is>
      </c>
      <c r="L541" s="19" t="n"/>
      <c r="M541" s="16" t="inlineStr">
        <is>
          <t>gut</t>
        </is>
      </c>
      <c r="N541" s="17" t="n"/>
      <c r="O541" s="20">
        <f>F541-IF(N541="",0,N541)</f>
        <v/>
      </c>
      <c r="P541" s="19" t="inlineStr">
        <is>
          <t>ja</t>
        </is>
      </c>
      <c r="Q541" s="19" t="n"/>
      <c r="R541" s="21" t="n"/>
      <c r="S541" s="24" t="n">
        <v>20</v>
      </c>
      <c r="T541" s="19" t="inlineStr">
        <is>
          <t>Fix</t>
        </is>
      </c>
      <c r="U541" s="25" t="inlineStr">
        <is>
          <t>offen</t>
        </is>
      </c>
      <c r="V541" s="22">
        <f>O541*S541</f>
        <v/>
      </c>
      <c r="W541" s="16" t="inlineStr">
        <is>
          <t>nur Abholung</t>
        </is>
      </c>
      <c r="X541" s="16" t="inlineStr">
        <is>
          <t>F-670</t>
        </is>
      </c>
      <c r="Y541" s="19" t="inlineStr">
        <is>
          <t>nein</t>
        </is>
      </c>
      <c r="Z541" s="19" t="inlineStr">
        <is>
          <t>verfügbar</t>
        </is>
      </c>
      <c r="AA541" s="19" t="n"/>
      <c r="AB541" s="19" t="n"/>
      <c r="AC541" s="19" t="n"/>
      <c r="AD541" s="19" t="n"/>
      <c r="AE541" s="21" t="n"/>
      <c r="AF541" s="22">
        <f>IF(N541="","",N541*AE541)</f>
        <v/>
      </c>
      <c r="AG541" s="19" t="n"/>
      <c r="AH541" s="19" t="n"/>
      <c r="AI541" s="19" t="n"/>
      <c r="AJ541" s="19" t="n"/>
      <c r="AK541" s="19" t="n"/>
      <c r="AL541" s="19" t="n"/>
      <c r="AM541" s="18" t="n"/>
      <c r="AN541" s="23" t="inlineStr">
        <is>
          <t>Neu aus Word/Fotos vom 12.10.2026. Preis geschätzt.</t>
        </is>
      </c>
    </row>
    <row r="542" ht="98.8" customHeight="1">
      <c r="A542" s="16" t="n"/>
      <c r="B542" s="16" t="inlineStr">
        <is>
          <t>BA04-33</t>
        </is>
      </c>
      <c r="C542" s="16" t="inlineStr">
        <is>
          <t>BA04</t>
        </is>
      </c>
      <c r="D542" s="16" t="inlineStr">
        <is>
          <t>Gruppenraum</t>
        </is>
      </c>
      <c r="E542" s="16" t="inlineStr">
        <is>
          <t>Kugelbahn, Motorikwürfel, 2 Puzzles</t>
        </is>
      </c>
      <c r="F542" s="17" t="n">
        <v>1</v>
      </c>
      <c r="G542" s="18" t="inlineStr">
        <is>
          <t>Holz-Kugelbahn mit Bär, großer Motorikwürfel, Puzzle „Coco der Tukan“ (Djeco) und 20 Holzbilderwürfel (Eichhorn).</t>
        </is>
      </c>
      <c r="H542" s="16" t="inlineStr">
        <is>
          <t>Spielzeug</t>
        </is>
      </c>
      <c r="I542" s="16" t="n"/>
      <c r="J542" s="16" t="inlineStr">
        <is>
          <t>C</t>
        </is>
      </c>
      <c r="K542" s="16" t="inlineStr">
        <is>
          <t>Set</t>
        </is>
      </c>
      <c r="L542" s="19" t="n"/>
      <c r="M542" s="16" t="inlineStr">
        <is>
          <t>gebraucht</t>
        </is>
      </c>
      <c r="N542" s="17" t="n"/>
      <c r="O542" s="20">
        <f>F542-IF(N542="",0,N542)</f>
        <v/>
      </c>
      <c r="P542" s="19" t="inlineStr">
        <is>
          <t>ja</t>
        </is>
      </c>
      <c r="Q542" s="19" t="n"/>
      <c r="R542" s="21" t="n"/>
      <c r="S542" s="24" t="n">
        <v>20</v>
      </c>
      <c r="T542" s="19" t="inlineStr">
        <is>
          <t>Fix</t>
        </is>
      </c>
      <c r="U542" s="25" t="inlineStr">
        <is>
          <t>offen</t>
        </is>
      </c>
      <c r="V542" s="22">
        <f>O542*S542</f>
        <v/>
      </c>
      <c r="W542" s="16" t="inlineStr">
        <is>
          <t>nur Abholung</t>
        </is>
      </c>
      <c r="X542" s="16" t="inlineStr">
        <is>
          <t>F-671</t>
        </is>
      </c>
      <c r="Y542" s="19" t="inlineStr">
        <is>
          <t>nein</t>
        </is>
      </c>
      <c r="Z542" s="19" t="inlineStr">
        <is>
          <t>verfügbar</t>
        </is>
      </c>
      <c r="AA542" s="19" t="n"/>
      <c r="AB542" s="19" t="n"/>
      <c r="AC542" s="19" t="n"/>
      <c r="AD542" s="19" t="n"/>
      <c r="AE542" s="21" t="n"/>
      <c r="AF542" s="22">
        <f>IF(N542="","",N542*AE542)</f>
        <v/>
      </c>
      <c r="AG542" s="19" t="n"/>
      <c r="AH542" s="19" t="n"/>
      <c r="AI542" s="19" t="n"/>
      <c r="AJ542" s="19" t="n"/>
      <c r="AK542" s="19" t="n"/>
      <c r="AL542" s="19" t="n"/>
      <c r="AM542" s="18" t="n"/>
      <c r="AN542" s="23" t="inlineStr">
        <is>
          <t>Neu aus Word/Fotos vom 12.10.2026. Preis geschätzt.</t>
        </is>
      </c>
    </row>
    <row r="543" ht="98.8" customHeight="1">
      <c r="A543" s="16" t="n"/>
      <c r="B543" s="16" t="inlineStr">
        <is>
          <t>BA04-34</t>
        </is>
      </c>
      <c r="C543" s="16" t="inlineStr">
        <is>
          <t>BA04</t>
        </is>
      </c>
      <c r="D543" s="16" t="inlineStr">
        <is>
          <t>Gruppenraum</t>
        </is>
      </c>
      <c r="E543" s="16" t="inlineStr">
        <is>
          <t>Steckspiele, 5-teilig</t>
        </is>
      </c>
      <c r="F543" s="17" t="n">
        <v>1</v>
      </c>
      <c r="G543" s="18" t="inlineStr">
        <is>
          <t>Zwei Holz-Steckbretter (Kühe, Fahrzeuge), Steckmosaik mit Vorlagen, Dose Steckblumen und Fädelbrett aus Holz.</t>
        </is>
      </c>
      <c r="H543" s="16" t="inlineStr">
        <is>
          <t>Spielzeug</t>
        </is>
      </c>
      <c r="I543" s="16" t="n"/>
      <c r="J543" s="16" t="inlineStr">
        <is>
          <t>C</t>
        </is>
      </c>
      <c r="K543" s="16" t="inlineStr">
        <is>
          <t>Set</t>
        </is>
      </c>
      <c r="L543" s="19" t="n"/>
      <c r="M543" s="16" t="inlineStr">
        <is>
          <t>gebraucht</t>
        </is>
      </c>
      <c r="N543" s="17" t="n"/>
      <c r="O543" s="20">
        <f>F543-IF(N543="",0,N543)</f>
        <v/>
      </c>
      <c r="P543" s="19" t="inlineStr">
        <is>
          <t>ja</t>
        </is>
      </c>
      <c r="Q543" s="19" t="n"/>
      <c r="R543" s="21" t="n"/>
      <c r="S543" s="24" t="n">
        <v>15</v>
      </c>
      <c r="T543" s="19" t="inlineStr">
        <is>
          <t>Fix</t>
        </is>
      </c>
      <c r="U543" s="25" t="inlineStr">
        <is>
          <t>offen</t>
        </is>
      </c>
      <c r="V543" s="22">
        <f>O543*S543</f>
        <v/>
      </c>
      <c r="W543" s="16" t="inlineStr">
        <is>
          <t>nur Abholung</t>
        </is>
      </c>
      <c r="X543" s="16" t="inlineStr">
        <is>
          <t>F-672</t>
        </is>
      </c>
      <c r="Y543" s="19" t="inlineStr">
        <is>
          <t>nein</t>
        </is>
      </c>
      <c r="Z543" s="19" t="inlineStr">
        <is>
          <t>verfügbar</t>
        </is>
      </c>
      <c r="AA543" s="19" t="n"/>
      <c r="AB543" s="19" t="n"/>
      <c r="AC543" s="19" t="n"/>
      <c r="AD543" s="19" t="n"/>
      <c r="AE543" s="21" t="n"/>
      <c r="AF543" s="22">
        <f>IF(N543="","",N543*AE543)</f>
        <v/>
      </c>
      <c r="AG543" s="19" t="n"/>
      <c r="AH543" s="19" t="n"/>
      <c r="AI543" s="19" t="n"/>
      <c r="AJ543" s="19" t="n"/>
      <c r="AK543" s="19" t="n"/>
      <c r="AL543" s="19" t="n"/>
      <c r="AM543" s="18" t="n"/>
      <c r="AN543" s="23" t="inlineStr">
        <is>
          <t>Neu aus Word/Fotos vom 12.10.2026. Preis geschätzt.</t>
        </is>
      </c>
    </row>
    <row r="544" ht="98.8" customHeight="1">
      <c r="A544" s="16" t="n"/>
      <c r="B544" s="16" t="inlineStr">
        <is>
          <t>BA04-35</t>
        </is>
      </c>
      <c r="C544" s="16" t="inlineStr">
        <is>
          <t>BA04</t>
        </is>
      </c>
      <c r="D544" s="16" t="inlineStr">
        <is>
          <t>Gruppenraum</t>
        </is>
      </c>
      <c r="E544" s="16" t="inlineStr">
        <is>
          <t>5 Puzzles, Abakus, Tic-Tac-Toe, Sams</t>
        </is>
      </c>
      <c r="F544" s="17" t="n">
        <v>1</v>
      </c>
      <c r="G544" s="18" t="inlineStr">
        <is>
          <t>5 Puzzles für 4 bis 6 Jahre, Abakus, Tic-Tac-Toe aus Holz und „Alles vom Sams“.</t>
        </is>
      </c>
      <c r="H544" s="16" t="inlineStr">
        <is>
          <t>Spielzeug</t>
        </is>
      </c>
      <c r="I544" s="16" t="n"/>
      <c r="J544" s="16" t="inlineStr">
        <is>
          <t>C</t>
        </is>
      </c>
      <c r="K544" s="16" t="inlineStr">
        <is>
          <t>Set</t>
        </is>
      </c>
      <c r="L544" s="19" t="n"/>
      <c r="M544" s="16" t="inlineStr">
        <is>
          <t>gut</t>
        </is>
      </c>
      <c r="N544" s="17" t="n"/>
      <c r="O544" s="20">
        <f>F544-IF(N544="",0,N544)</f>
        <v/>
      </c>
      <c r="P544" s="19" t="inlineStr">
        <is>
          <t>ja</t>
        </is>
      </c>
      <c r="Q544" s="19" t="n"/>
      <c r="R544" s="21" t="n"/>
      <c r="S544" s="24" t="n">
        <v>12</v>
      </c>
      <c r="T544" s="19" t="inlineStr">
        <is>
          <t>Fix</t>
        </is>
      </c>
      <c r="U544" s="25" t="inlineStr">
        <is>
          <t>offen</t>
        </is>
      </c>
      <c r="V544" s="22">
        <f>O544*S544</f>
        <v/>
      </c>
      <c r="W544" s="16" t="inlineStr">
        <is>
          <t>nur Abholung</t>
        </is>
      </c>
      <c r="X544" s="16" t="inlineStr">
        <is>
          <t>F-673</t>
        </is>
      </c>
      <c r="Y544" s="19" t="inlineStr">
        <is>
          <t>nein</t>
        </is>
      </c>
      <c r="Z544" s="19" t="inlineStr">
        <is>
          <t>verfügbar</t>
        </is>
      </c>
      <c r="AA544" s="19" t="n"/>
      <c r="AB544" s="19" t="n"/>
      <c r="AC544" s="19" t="n"/>
      <c r="AD544" s="19" t="n"/>
      <c r="AE544" s="21" t="n"/>
      <c r="AF544" s="22">
        <f>IF(N544="","",N544*AE544)</f>
        <v/>
      </c>
      <c r="AG544" s="19" t="n"/>
      <c r="AH544" s="19" t="n"/>
      <c r="AI544" s="19" t="n"/>
      <c r="AJ544" s="19" t="n"/>
      <c r="AK544" s="19" t="n"/>
      <c r="AL544" s="19" t="n"/>
      <c r="AM544" s="18" t="n"/>
      <c r="AN544" s="23" t="inlineStr">
        <is>
          <t>Neu aus Word/Fotos vom 12.10.2026. Preis geschätzt.</t>
        </is>
      </c>
    </row>
    <row r="545" ht="98.8" customHeight="1">
      <c r="A545" s="16" t="n"/>
      <c r="B545" s="16" t="inlineStr">
        <is>
          <t>BA04-36</t>
        </is>
      </c>
      <c r="C545" s="16" t="inlineStr">
        <is>
          <t>BA04</t>
        </is>
      </c>
      <c r="D545" s="16" t="inlineStr">
        <is>
          <t>Gruppenraum</t>
        </is>
      </c>
      <c r="E545" s="16" t="inlineStr">
        <is>
          <t>Spielzeug-Set, 5-teilig</t>
        </is>
      </c>
      <c r="F545" s="17" t="n">
        <v>1</v>
      </c>
      <c r="G545" s="18" t="inlineStr">
        <is>
          <t>Werkbank-Box mit Zahnrädern, Stoffkorb mit Holzbauteilen, Farbsortierspiel, Holz-Fädelset „Anziehen“ und Legespiel aus Holz.</t>
        </is>
      </c>
      <c r="H545" s="16" t="inlineStr">
        <is>
          <t>Spielzeug</t>
        </is>
      </c>
      <c r="I545" s="16" t="n"/>
      <c r="J545" s="16" t="inlineStr">
        <is>
          <t>C</t>
        </is>
      </c>
      <c r="K545" s="16" t="inlineStr">
        <is>
          <t>Set</t>
        </is>
      </c>
      <c r="L545" s="19" t="n"/>
      <c r="M545" s="16" t="inlineStr">
        <is>
          <t>gut</t>
        </is>
      </c>
      <c r="N545" s="17" t="n"/>
      <c r="O545" s="20">
        <f>F545-IF(N545="",0,N545)</f>
        <v/>
      </c>
      <c r="P545" s="19" t="inlineStr">
        <is>
          <t>ja</t>
        </is>
      </c>
      <c r="Q545" s="19" t="n"/>
      <c r="R545" s="21" t="n"/>
      <c r="S545" s="24" t="n">
        <v>15</v>
      </c>
      <c r="T545" s="19" t="inlineStr">
        <is>
          <t>Fix</t>
        </is>
      </c>
      <c r="U545" s="25" t="inlineStr">
        <is>
          <t>offen</t>
        </is>
      </c>
      <c r="V545" s="22">
        <f>O545*S545</f>
        <v/>
      </c>
      <c r="W545" s="16" t="inlineStr">
        <is>
          <t>nur Abholung</t>
        </is>
      </c>
      <c r="X545" s="16" t="inlineStr">
        <is>
          <t>F-674</t>
        </is>
      </c>
      <c r="Y545" s="19" t="inlineStr">
        <is>
          <t>nein</t>
        </is>
      </c>
      <c r="Z545" s="19" t="inlineStr">
        <is>
          <t>verfügbar</t>
        </is>
      </c>
      <c r="AA545" s="19" t="n"/>
      <c r="AB545" s="19" t="n"/>
      <c r="AC545" s="19" t="n"/>
      <c r="AD545" s="19" t="n"/>
      <c r="AE545" s="21" t="n"/>
      <c r="AF545" s="22">
        <f>IF(N545="","",N545*AE545)</f>
        <v/>
      </c>
      <c r="AG545" s="19" t="n"/>
      <c r="AH545" s="19" t="n"/>
      <c r="AI545" s="19" t="n"/>
      <c r="AJ545" s="19" t="n"/>
      <c r="AK545" s="19" t="n"/>
      <c r="AL545" s="19" t="n"/>
      <c r="AM545" s="18" t="n"/>
      <c r="AN545" s="23" t="inlineStr">
        <is>
          <t>Neu aus Word/Fotos vom 12.10.2026. Preis geschätzt.</t>
        </is>
      </c>
    </row>
    <row r="546" ht="98.8" customHeight="1">
      <c r="A546" s="16" t="n"/>
      <c r="B546" s="16" t="inlineStr">
        <is>
          <t>BA04-37</t>
        </is>
      </c>
      <c r="C546" s="16" t="inlineStr">
        <is>
          <t>BA04</t>
        </is>
      </c>
      <c r="D546" s="16" t="inlineStr">
        <is>
          <t>Gruppenraum</t>
        </is>
      </c>
      <c r="E546" s="16" t="inlineStr">
        <is>
          <t>tiptoi mit Stift und Puzzle</t>
        </is>
      </c>
      <c r="F546" s="17" t="n">
        <v>1</v>
      </c>
      <c r="G546" s="18" t="inlineStr">
        <is>
          <t>tiptoi-Stift mit Spiel und Buch (Ravensburger) sowie ein separates Puzzle (Frozen, 108 Teile).</t>
        </is>
      </c>
      <c r="H546" s="16" t="inlineStr">
        <is>
          <t>Spielzeug</t>
        </is>
      </c>
      <c r="I546" s="16" t="n"/>
      <c r="J546" s="16" t="inlineStr">
        <is>
          <t>C</t>
        </is>
      </c>
      <c r="K546" s="16" t="inlineStr">
        <is>
          <t>Set</t>
        </is>
      </c>
      <c r="L546" s="19" t="n"/>
      <c r="M546" s="16" t="inlineStr">
        <is>
          <t>gut</t>
        </is>
      </c>
      <c r="N546" s="17" t="n"/>
      <c r="O546" s="20">
        <f>F546-IF(N546="",0,N546)</f>
        <v/>
      </c>
      <c r="P546" s="19" t="inlineStr">
        <is>
          <t>ja</t>
        </is>
      </c>
      <c r="Q546" s="19" t="n"/>
      <c r="R546" s="21" t="n"/>
      <c r="S546" s="24" t="n">
        <v>20</v>
      </c>
      <c r="T546" s="19" t="inlineStr">
        <is>
          <t>Fix</t>
        </is>
      </c>
      <c r="U546" s="25" t="inlineStr">
        <is>
          <t>offen</t>
        </is>
      </c>
      <c r="V546" s="22">
        <f>O546*S546</f>
        <v/>
      </c>
      <c r="W546" s="16" t="inlineStr">
        <is>
          <t>nur Abholung</t>
        </is>
      </c>
      <c r="X546" s="16" t="inlineStr">
        <is>
          <t>F-675</t>
        </is>
      </c>
      <c r="Y546" s="19" t="inlineStr">
        <is>
          <t>nein</t>
        </is>
      </c>
      <c r="Z546" s="19" t="inlineStr">
        <is>
          <t>verfügbar</t>
        </is>
      </c>
      <c r="AA546" s="19" t="n"/>
      <c r="AB546" s="19" t="n"/>
      <c r="AC546" s="19" t="n"/>
      <c r="AD546" s="19" t="n"/>
      <c r="AE546" s="21" t="n"/>
      <c r="AF546" s="22">
        <f>IF(N546="","",N546*AE546)</f>
        <v/>
      </c>
      <c r="AG546" s="19" t="n"/>
      <c r="AH546" s="19" t="n"/>
      <c r="AI546" s="19" t="n"/>
      <c r="AJ546" s="19" t="n"/>
      <c r="AK546" s="19" t="n"/>
      <c r="AL546" s="19" t="n"/>
      <c r="AM546" s="18" t="n"/>
      <c r="AN546" s="23" t="inlineStr">
        <is>
          <t>Neu aus Word/Fotos vom 12.10.2026. Preis geschätzt.</t>
        </is>
      </c>
    </row>
    <row r="547" ht="98.8" customHeight="1">
      <c r="A547" s="16" t="n"/>
      <c r="B547" s="16" t="inlineStr">
        <is>
          <t>BA04-38</t>
        </is>
      </c>
      <c r="C547" s="16" t="inlineStr">
        <is>
          <t>BA04</t>
        </is>
      </c>
      <c r="D547" s="16" t="inlineStr">
        <is>
          <t>Gruppenraum</t>
        </is>
      </c>
      <c r="E547" s="16" t="inlineStr">
        <is>
          <t>Bibi-Blocksberg-Puzzle, 4 Spiele, Buchstaben</t>
        </is>
      </c>
      <c r="F547" s="17" t="n">
        <v>1</v>
      </c>
      <c r="G547" s="18" t="inlineStr">
        <is>
          <t>Bibi-Blocksberg-Puzzle in der Metalldose, 4 Spiele (u. a. Kniffel, „E wie Elefant“, Stapelspiel) und Buchstaben-Set aus Holz.</t>
        </is>
      </c>
      <c r="H547" s="16" t="inlineStr">
        <is>
          <t>Spielzeug</t>
        </is>
      </c>
      <c r="I547" s="16" t="n"/>
      <c r="J547" s="16" t="inlineStr">
        <is>
          <t>C</t>
        </is>
      </c>
      <c r="K547" s="16" t="inlineStr">
        <is>
          <t>Set</t>
        </is>
      </c>
      <c r="L547" s="19" t="n"/>
      <c r="M547" s="16" t="inlineStr">
        <is>
          <t>gut</t>
        </is>
      </c>
      <c r="N547" s="17" t="n"/>
      <c r="O547" s="20">
        <f>F547-IF(N547="",0,N547)</f>
        <v/>
      </c>
      <c r="P547" s="19" t="inlineStr">
        <is>
          <t>ja</t>
        </is>
      </c>
      <c r="Q547" s="19" t="n"/>
      <c r="R547" s="21" t="n"/>
      <c r="S547" s="24" t="n">
        <v>12</v>
      </c>
      <c r="T547" s="19" t="inlineStr">
        <is>
          <t>Fix</t>
        </is>
      </c>
      <c r="U547" s="25" t="inlineStr">
        <is>
          <t>offen</t>
        </is>
      </c>
      <c r="V547" s="22">
        <f>O547*S547</f>
        <v/>
      </c>
      <c r="W547" s="16" t="inlineStr">
        <is>
          <t>nur Abholung</t>
        </is>
      </c>
      <c r="X547" s="16" t="inlineStr">
        <is>
          <t>F-676</t>
        </is>
      </c>
      <c r="Y547" s="19" t="inlineStr">
        <is>
          <t>nein</t>
        </is>
      </c>
      <c r="Z547" s="19" t="inlineStr">
        <is>
          <t>verfügbar</t>
        </is>
      </c>
      <c r="AA547" s="19" t="n"/>
      <c r="AB547" s="19" t="n"/>
      <c r="AC547" s="19" t="n"/>
      <c r="AD547" s="19" t="n"/>
      <c r="AE547" s="21" t="n"/>
      <c r="AF547" s="22">
        <f>IF(N547="","",N547*AE547)</f>
        <v/>
      </c>
      <c r="AG547" s="19" t="n"/>
      <c r="AH547" s="19" t="n"/>
      <c r="AI547" s="19" t="n"/>
      <c r="AJ547" s="19" t="n"/>
      <c r="AK547" s="19" t="n"/>
      <c r="AL547" s="19" t="n"/>
      <c r="AM547" s="18" t="n"/>
      <c r="AN547" s="23" t="inlineStr">
        <is>
          <t>Neu aus Word/Fotos vom 12.10.2026. Preis geschätzt.</t>
        </is>
      </c>
    </row>
    <row r="548" ht="98.8" customHeight="1">
      <c r="A548" s="16" t="n"/>
      <c r="B548" s="16" t="inlineStr">
        <is>
          <t>BA04-39</t>
        </is>
      </c>
      <c r="C548" s="16" t="inlineStr">
        <is>
          <t>BA04</t>
        </is>
      </c>
      <c r="D548" s="16" t="inlineStr">
        <is>
          <t>Gruppenraum</t>
        </is>
      </c>
      <c r="E548" s="16" t="inlineStr">
        <is>
          <t>Lesen lernen: 2 Spiele, 2 Puzzles, 3 Bücher</t>
        </is>
      </c>
      <c r="F548" s="17" t="n">
        <v>1</v>
      </c>
      <c r="G548" s="18" t="inlineStr">
        <is>
          <t>2 Spiele „spielend lernen“ (Lesen, Das ABC), 2 Puzzles (100 und 200 Teile) und 3 Bücher „Wieso? Weshalb? Warum?“.</t>
        </is>
      </c>
      <c r="H548" s="16" t="inlineStr">
        <is>
          <t>Spielzeug</t>
        </is>
      </c>
      <c r="I548" s="16" t="n"/>
      <c r="J548" s="16" t="inlineStr">
        <is>
          <t>C</t>
        </is>
      </c>
      <c r="K548" s="16" t="inlineStr">
        <is>
          <t>Set</t>
        </is>
      </c>
      <c r="L548" s="19" t="n"/>
      <c r="M548" s="16" t="inlineStr">
        <is>
          <t>gut</t>
        </is>
      </c>
      <c r="N548" s="17" t="n"/>
      <c r="O548" s="20">
        <f>F548-IF(N548="",0,N548)</f>
        <v/>
      </c>
      <c r="P548" s="19" t="inlineStr">
        <is>
          <t>ja</t>
        </is>
      </c>
      <c r="Q548" s="19" t="n"/>
      <c r="R548" s="21" t="n"/>
      <c r="S548" s="24" t="n">
        <v>10</v>
      </c>
      <c r="T548" s="19" t="inlineStr">
        <is>
          <t>Fix</t>
        </is>
      </c>
      <c r="U548" s="25" t="inlineStr">
        <is>
          <t>offen</t>
        </is>
      </c>
      <c r="V548" s="22">
        <f>O548*S548</f>
        <v/>
      </c>
      <c r="W548" s="16" t="inlineStr">
        <is>
          <t>nur Abholung</t>
        </is>
      </c>
      <c r="X548" s="16" t="inlineStr">
        <is>
          <t>F-677</t>
        </is>
      </c>
      <c r="Y548" s="19" t="inlineStr">
        <is>
          <t>nein</t>
        </is>
      </c>
      <c r="Z548" s="19" t="inlineStr">
        <is>
          <t>verfügbar</t>
        </is>
      </c>
      <c r="AA548" s="19" t="n"/>
      <c r="AB548" s="19" t="n"/>
      <c r="AC548" s="19" t="n"/>
      <c r="AD548" s="19" t="n"/>
      <c r="AE548" s="21" t="n"/>
      <c r="AF548" s="22">
        <f>IF(N548="","",N548*AE548)</f>
        <v/>
      </c>
      <c r="AG548" s="19" t="n"/>
      <c r="AH548" s="19" t="n"/>
      <c r="AI548" s="19" t="n"/>
      <c r="AJ548" s="19" t="n"/>
      <c r="AK548" s="19" t="n"/>
      <c r="AL548" s="19" t="n"/>
      <c r="AM548" s="18" t="n"/>
      <c r="AN548" s="23" t="inlineStr">
        <is>
          <t>Neu aus Word/Fotos vom 12.10.2026. Preis geschätzt.</t>
        </is>
      </c>
    </row>
    <row r="549" ht="98.8" customHeight="1">
      <c r="A549" s="16" t="n"/>
      <c r="B549" s="16" t="inlineStr">
        <is>
          <t>BA04-40</t>
        </is>
      </c>
      <c r="C549" s="16" t="inlineStr">
        <is>
          <t>BA04</t>
        </is>
      </c>
      <c r="D549" s="16" t="inlineStr">
        <is>
          <t>Gruppenraum</t>
        </is>
      </c>
      <c r="E549" s="16" t="inlineStr">
        <is>
          <t>Holzeisenbahn im Rattankorb</t>
        </is>
      </c>
      <c r="F549" s="17" t="n">
        <v>1</v>
      </c>
      <c r="G549" s="18" t="inlineStr">
        <is>
          <t>Holzspielzeug-Set im Rattankorb: diverse Holzschienen (81 Teile), 4 Verkehrszeichen und 10 Holzfahrzeuge.</t>
        </is>
      </c>
      <c r="H549" s="16" t="inlineStr">
        <is>
          <t>Spielzeug</t>
        </is>
      </c>
      <c r="I549" s="16" t="n"/>
      <c r="J549" s="16" t="inlineStr">
        <is>
          <t>C</t>
        </is>
      </c>
      <c r="K549" s="16" t="inlineStr">
        <is>
          <t>Set</t>
        </is>
      </c>
      <c r="L549" s="19" t="n"/>
      <c r="M549" s="16" t="inlineStr">
        <is>
          <t>gut</t>
        </is>
      </c>
      <c r="N549" s="17" t="n"/>
      <c r="O549" s="20">
        <f>F549-IF(N549="",0,N549)</f>
        <v/>
      </c>
      <c r="P549" s="19" t="inlineStr">
        <is>
          <t>ja</t>
        </is>
      </c>
      <c r="Q549" s="19" t="n"/>
      <c r="R549" s="21" t="n"/>
      <c r="S549" s="24" t="n">
        <v>25</v>
      </c>
      <c r="T549" s="19" t="inlineStr">
        <is>
          <t>Fix</t>
        </is>
      </c>
      <c r="U549" s="25" t="inlineStr">
        <is>
          <t>offen</t>
        </is>
      </c>
      <c r="V549" s="22">
        <f>O549*S549</f>
        <v/>
      </c>
      <c r="W549" s="16" t="inlineStr">
        <is>
          <t>nur Abholung</t>
        </is>
      </c>
      <c r="X549" s="16" t="inlineStr">
        <is>
          <t>F-678</t>
        </is>
      </c>
      <c r="Y549" s="19" t="inlineStr">
        <is>
          <t>nein</t>
        </is>
      </c>
      <c r="Z549" s="19" t="inlineStr">
        <is>
          <t>verfügbar</t>
        </is>
      </c>
      <c r="AA549" s="19" t="n"/>
      <c r="AB549" s="19" t="n"/>
      <c r="AC549" s="19" t="n"/>
      <c r="AD549" s="19" t="n"/>
      <c r="AE549" s="21" t="n"/>
      <c r="AF549" s="22">
        <f>IF(N549="","",N549*AE549)</f>
        <v/>
      </c>
      <c r="AG549" s="19" t="n"/>
      <c r="AH549" s="19" t="n"/>
      <c r="AI549" s="19" t="n"/>
      <c r="AJ549" s="19" t="n"/>
      <c r="AK549" s="19" t="n"/>
      <c r="AL549" s="19" t="n"/>
      <c r="AM549" s="18" t="n"/>
      <c r="AN549" s="23" t="inlineStr">
        <is>
          <t>Neu aus Word/Fotos vom 12.10.2026. Preis geschätzt.</t>
        </is>
      </c>
    </row>
    <row r="550" ht="98.8" customHeight="1">
      <c r="A550" s="16" t="n"/>
      <c r="B550" s="16" t="inlineStr">
        <is>
          <t>BA04-41</t>
        </is>
      </c>
      <c r="C550" s="16" t="inlineStr">
        <is>
          <t>BA04</t>
        </is>
      </c>
      <c r="D550" s="16" t="inlineStr">
        <is>
          <t>Gruppenraum</t>
        </is>
      </c>
      <c r="E550" s="16" t="inlineStr">
        <is>
          <t>Baumscheiben und Baumsteine</t>
        </is>
      </c>
      <c r="F550" s="17" t="n">
        <v>1</v>
      </c>
      <c r="G550" s="18" t="inlineStr">
        <is>
          <t>Holzspielzeug aus Naturholz: 20 dünne und 15 dicke Baumscheiben, Äste und Baumsteine (36 Teile).</t>
        </is>
      </c>
      <c r="H550" s="16" t="inlineStr">
        <is>
          <t>Spielzeug</t>
        </is>
      </c>
      <c r="I550" s="16" t="n"/>
      <c r="J550" s="16" t="inlineStr">
        <is>
          <t>C</t>
        </is>
      </c>
      <c r="K550" s="16" t="inlineStr">
        <is>
          <t>Set</t>
        </is>
      </c>
      <c r="L550" s="19" t="n"/>
      <c r="M550" s="16" t="inlineStr">
        <is>
          <t>gebraucht</t>
        </is>
      </c>
      <c r="N550" s="17" t="n"/>
      <c r="O550" s="20">
        <f>F550-IF(N550="",0,N550)</f>
        <v/>
      </c>
      <c r="P550" s="19" t="inlineStr">
        <is>
          <t>ja</t>
        </is>
      </c>
      <c r="Q550" s="19" t="n"/>
      <c r="R550" s="21" t="n"/>
      <c r="S550" s="24" t="n">
        <v>15</v>
      </c>
      <c r="T550" s="19" t="inlineStr">
        <is>
          <t>Fix</t>
        </is>
      </c>
      <c r="U550" s="25" t="inlineStr">
        <is>
          <t>offen</t>
        </is>
      </c>
      <c r="V550" s="22">
        <f>O550*S550</f>
        <v/>
      </c>
      <c r="W550" s="16" t="inlineStr">
        <is>
          <t>nur Abholung</t>
        </is>
      </c>
      <c r="X550" s="16" t="n"/>
      <c r="Y550" s="19" t="inlineStr">
        <is>
          <t>nein</t>
        </is>
      </c>
      <c r="Z550" s="19" t="inlineStr">
        <is>
          <t>verfügbar</t>
        </is>
      </c>
      <c r="AA550" s="19" t="n"/>
      <c r="AB550" s="19" t="n"/>
      <c r="AC550" s="19" t="n"/>
      <c r="AD550" s="19" t="n"/>
      <c r="AE550" s="21" t="n"/>
      <c r="AF550" s="22">
        <f>IF(N550="","",N550*AE550)</f>
        <v/>
      </c>
      <c r="AG550" s="19" t="n"/>
      <c r="AH550" s="19" t="n"/>
      <c r="AI550" s="19" t="n"/>
      <c r="AJ550" s="19" t="n"/>
      <c r="AK550" s="19" t="n"/>
      <c r="AL550" s="19" t="n"/>
      <c r="AM550" s="18" t="n"/>
      <c r="AN550" s="23" t="inlineStr">
        <is>
          <t>OFFEN: Foto folgt. Neu aus Word/Fotos vom 12.10.2026. Preis geschätzt.</t>
        </is>
      </c>
    </row>
    <row r="551" ht="98.8" customHeight="1">
      <c r="A551" s="16" t="n"/>
      <c r="B551" s="16" t="inlineStr">
        <is>
          <t>BA04-42</t>
        </is>
      </c>
      <c r="C551" s="16" t="inlineStr">
        <is>
          <t>BA04</t>
        </is>
      </c>
      <c r="D551" s="16" t="inlineStr">
        <is>
          <t>Gruppenraum</t>
        </is>
      </c>
      <c r="E551" s="16" t="inlineStr">
        <is>
          <t>Baumklötze und Scheiben</t>
        </is>
      </c>
      <c r="F551" s="17" t="n">
        <v>1</v>
      </c>
      <c r="G551" s="18" t="inlineStr">
        <is>
          <t>32 Baumklötze und 6 Baumscheiben aus Naturholz.</t>
        </is>
      </c>
      <c r="H551" s="16" t="inlineStr">
        <is>
          <t>Spielzeug</t>
        </is>
      </c>
      <c r="I551" s="16" t="n"/>
      <c r="J551" s="16" t="inlineStr">
        <is>
          <t>C</t>
        </is>
      </c>
      <c r="K551" s="16" t="inlineStr">
        <is>
          <t>Set</t>
        </is>
      </c>
      <c r="L551" s="19" t="n"/>
      <c r="M551" s="16" t="inlineStr">
        <is>
          <t>gebraucht</t>
        </is>
      </c>
      <c r="N551" s="17" t="n"/>
      <c r="O551" s="20">
        <f>F551-IF(N551="",0,N551)</f>
        <v/>
      </c>
      <c r="P551" s="19" t="inlineStr">
        <is>
          <t>ja</t>
        </is>
      </c>
      <c r="Q551" s="19" t="n"/>
      <c r="R551" s="21" t="n"/>
      <c r="S551" s="24" t="n">
        <v>12</v>
      </c>
      <c r="T551" s="19" t="inlineStr">
        <is>
          <t>Fix</t>
        </is>
      </c>
      <c r="U551" s="25" t="inlineStr">
        <is>
          <t>offen</t>
        </is>
      </c>
      <c r="V551" s="22">
        <f>O551*S551</f>
        <v/>
      </c>
      <c r="W551" s="16" t="inlineStr">
        <is>
          <t>nur Abholung</t>
        </is>
      </c>
      <c r="X551" s="16" t="n"/>
      <c r="Y551" s="19" t="inlineStr">
        <is>
          <t>nein</t>
        </is>
      </c>
      <c r="Z551" s="19" t="inlineStr">
        <is>
          <t>verfügbar</t>
        </is>
      </c>
      <c r="AA551" s="19" t="n"/>
      <c r="AB551" s="19" t="n"/>
      <c r="AC551" s="19" t="n"/>
      <c r="AD551" s="19" t="n"/>
      <c r="AE551" s="21" t="n"/>
      <c r="AF551" s="22">
        <f>IF(N551="","",N551*AE551)</f>
        <v/>
      </c>
      <c r="AG551" s="19" t="n"/>
      <c r="AH551" s="19" t="n"/>
      <c r="AI551" s="19" t="n"/>
      <c r="AJ551" s="19" t="n"/>
      <c r="AK551" s="19" t="n"/>
      <c r="AL551" s="19" t="n"/>
      <c r="AM551" s="18" t="n"/>
      <c r="AN551" s="23" t="inlineStr">
        <is>
          <t>OFFEN: Foto folgt. Neu aus Word/Fotos vom 12.10.2026. Preis geschätzt.</t>
        </is>
      </c>
    </row>
    <row r="552" ht="98.8" customHeight="1">
      <c r="A552" s="16" t="n"/>
      <c r="B552" s="16" t="inlineStr">
        <is>
          <t>BA04-43</t>
        </is>
      </c>
      <c r="C552" s="16" t="inlineStr">
        <is>
          <t>BA04</t>
        </is>
      </c>
      <c r="D552" s="16" t="inlineStr">
        <is>
          <t>Gruppenraum</t>
        </is>
      </c>
      <c r="E552" s="16" t="inlineStr">
        <is>
          <t>Bauklötze in Tasche, ca. 200 Stück</t>
        </is>
      </c>
      <c r="F552" s="17" t="n">
        <v>1</v>
      </c>
      <c r="G552" s="18" t="inlineStr">
        <is>
          <t>Ca. 200 Bauklötze aus Buche in einer Stofftasche.</t>
        </is>
      </c>
      <c r="H552" s="16" t="inlineStr">
        <is>
          <t>Spielzeug</t>
        </is>
      </c>
      <c r="I552" s="16" t="n"/>
      <c r="J552" s="16" t="inlineStr">
        <is>
          <t>C</t>
        </is>
      </c>
      <c r="K552" s="16" t="inlineStr">
        <is>
          <t>Set</t>
        </is>
      </c>
      <c r="L552" s="19" t="n"/>
      <c r="M552" s="16" t="inlineStr">
        <is>
          <t>gebraucht</t>
        </is>
      </c>
      <c r="N552" s="17" t="n"/>
      <c r="O552" s="20">
        <f>F552-IF(N552="",0,N552)</f>
        <v/>
      </c>
      <c r="P552" s="19" t="inlineStr">
        <is>
          <t>ja</t>
        </is>
      </c>
      <c r="Q552" s="19" t="n"/>
      <c r="R552" s="21" t="n"/>
      <c r="S552" s="24" t="n">
        <v>20</v>
      </c>
      <c r="T552" s="19" t="inlineStr">
        <is>
          <t>Fix</t>
        </is>
      </c>
      <c r="U552" s="25" t="inlineStr">
        <is>
          <t>offen</t>
        </is>
      </c>
      <c r="V552" s="22">
        <f>O552*S552</f>
        <v/>
      </c>
      <c r="W552" s="16" t="inlineStr">
        <is>
          <t>nur Abholung</t>
        </is>
      </c>
      <c r="X552" s="16" t="inlineStr">
        <is>
          <t>F-679</t>
        </is>
      </c>
      <c r="Y552" s="19" t="inlineStr">
        <is>
          <t>nein</t>
        </is>
      </c>
      <c r="Z552" s="19" t="inlineStr">
        <is>
          <t>verfügbar</t>
        </is>
      </c>
      <c r="AA552" s="19" t="n"/>
      <c r="AB552" s="19" t="n"/>
      <c r="AC552" s="19" t="n"/>
      <c r="AD552" s="19" t="n"/>
      <c r="AE552" s="21" t="n"/>
      <c r="AF552" s="22">
        <f>IF(N552="","",N552*AE552)</f>
        <v/>
      </c>
      <c r="AG552" s="19" t="n"/>
      <c r="AH552" s="19" t="n"/>
      <c r="AI552" s="19" t="n"/>
      <c r="AJ552" s="19" t="n"/>
      <c r="AK552" s="19" t="n"/>
      <c r="AL552" s="19" t="n"/>
      <c r="AM552" s="18" t="n"/>
      <c r="AN552" s="23" t="inlineStr">
        <is>
          <t>Neu aus Word/Fotos vom 12.10.2026. Preis geschätzt.</t>
        </is>
      </c>
    </row>
    <row r="553" ht="98.8" customHeight="1">
      <c r="A553" s="16" t="n"/>
      <c r="B553" s="16" t="inlineStr">
        <is>
          <t>BA04-44</t>
        </is>
      </c>
      <c r="C553" s="16" t="inlineStr">
        <is>
          <t>BA04</t>
        </is>
      </c>
      <c r="D553" s="16" t="inlineStr">
        <is>
          <t>Gruppenraum</t>
        </is>
      </c>
      <c r="E553" s="16" t="inlineStr">
        <is>
          <t>Bauklötze, 1,5 Taschen</t>
        </is>
      </c>
      <c r="F553" s="17" t="n">
        <v>1</v>
      </c>
      <c r="G553" s="18" t="inlineStr">
        <is>
          <t>Anderthalb Stofftaschen voller Bauklötze aus Buche, verschiedene Formen.</t>
        </is>
      </c>
      <c r="H553" s="16" t="inlineStr">
        <is>
          <t>Spielzeug</t>
        </is>
      </c>
      <c r="I553" s="16" t="n"/>
      <c r="J553" s="16" t="inlineStr">
        <is>
          <t>C</t>
        </is>
      </c>
      <c r="K553" s="16" t="inlineStr">
        <is>
          <t>Set</t>
        </is>
      </c>
      <c r="L553" s="19" t="n"/>
      <c r="M553" s="16" t="inlineStr">
        <is>
          <t>gebraucht</t>
        </is>
      </c>
      <c r="N553" s="17" t="n"/>
      <c r="O553" s="20">
        <f>F553-IF(N553="",0,N553)</f>
        <v/>
      </c>
      <c r="P553" s="19" t="inlineStr">
        <is>
          <t>ja</t>
        </is>
      </c>
      <c r="Q553" s="19" t="n"/>
      <c r="R553" s="21" t="n"/>
      <c r="S553" s="24" t="n">
        <v>25</v>
      </c>
      <c r="T553" s="19" t="inlineStr">
        <is>
          <t>Fix</t>
        </is>
      </c>
      <c r="U553" s="25" t="inlineStr">
        <is>
          <t>offen</t>
        </is>
      </c>
      <c r="V553" s="22">
        <f>O553*S553</f>
        <v/>
      </c>
      <c r="W553" s="16" t="inlineStr">
        <is>
          <t>nur Abholung</t>
        </is>
      </c>
      <c r="X553" s="16" t="inlineStr">
        <is>
          <t>F-680</t>
        </is>
      </c>
      <c r="Y553" s="19" t="inlineStr">
        <is>
          <t>nein</t>
        </is>
      </c>
      <c r="Z553" s="19" t="inlineStr">
        <is>
          <t>verfügbar</t>
        </is>
      </c>
      <c r="AA553" s="19" t="n"/>
      <c r="AB553" s="19" t="n"/>
      <c r="AC553" s="19" t="n"/>
      <c r="AD553" s="19" t="n"/>
      <c r="AE553" s="21" t="n"/>
      <c r="AF553" s="22">
        <f>IF(N553="","",N553*AE553)</f>
        <v/>
      </c>
      <c r="AG553" s="19" t="n"/>
      <c r="AH553" s="19" t="n"/>
      <c r="AI553" s="19" t="n"/>
      <c r="AJ553" s="19" t="n"/>
      <c r="AK553" s="19" t="n"/>
      <c r="AL553" s="19" t="n"/>
      <c r="AM553" s="18" t="n"/>
      <c r="AN553" s="23" t="inlineStr">
        <is>
          <t>Neu aus Word/Fotos vom 12.10.2026. Preis geschätzt.</t>
        </is>
      </c>
    </row>
    <row r="554" ht="98.8" customHeight="1">
      <c r="A554" s="16" t="n"/>
      <c r="B554" s="16" t="inlineStr">
        <is>
          <t>BA04-V01</t>
        </is>
      </c>
      <c r="C554" s="16" t="inlineStr">
        <is>
          <t>BA04</t>
        </is>
      </c>
      <c r="D554" s="16" t="inlineStr">
        <is>
          <t>Gruppenraum</t>
        </is>
      </c>
      <c r="E554" s="16" t="inlineStr">
        <is>
          <t>4 englische Pappbilderbücher</t>
        </is>
      </c>
      <c r="F554" s="17" t="n">
        <v>1</v>
      </c>
      <c r="G554" s="18" t="inlineStr">
        <is>
          <t>Pappbilderbücher „First Words“: 1 2 3, ABC, Toys, Animals.</t>
        </is>
      </c>
      <c r="H554" s="16" t="inlineStr">
        <is>
          <t>zu verschenken</t>
        </is>
      </c>
      <c r="I554" s="16" t="n"/>
      <c r="J554" s="16" t="inlineStr">
        <is>
          <t>C</t>
        </is>
      </c>
      <c r="K554" s="16" t="inlineStr">
        <is>
          <t>Konvolut</t>
        </is>
      </c>
      <c r="L554" s="19" t="n"/>
      <c r="M554" s="16" t="inlineStr">
        <is>
          <t>gebraucht</t>
        </is>
      </c>
      <c r="N554" s="17" t="n"/>
      <c r="O554" s="20">
        <f>F554-IF(N554="",0,N554)</f>
        <v/>
      </c>
      <c r="P554" s="19" t="inlineStr">
        <is>
          <t>ja</t>
        </is>
      </c>
      <c r="Q554" s="19" t="n"/>
      <c r="R554" s="21" t="n"/>
      <c r="S554" s="21" t="n">
        <v>0</v>
      </c>
      <c r="T554" s="19" t="inlineStr">
        <is>
          <t>Fix</t>
        </is>
      </c>
      <c r="U554" s="19" t="inlineStr">
        <is>
          <t>ok</t>
        </is>
      </c>
      <c r="V554" s="22">
        <f>O554*S554</f>
        <v/>
      </c>
      <c r="W554" s="16" t="inlineStr">
        <is>
          <t>nur Abholung</t>
        </is>
      </c>
      <c r="X554" s="16" t="inlineStr">
        <is>
          <t>F-637</t>
        </is>
      </c>
      <c r="Y554" s="19" t="inlineStr">
        <is>
          <t>nein</t>
        </is>
      </c>
      <c r="Z554" s="19" t="inlineStr">
        <is>
          <t>verfügbar</t>
        </is>
      </c>
      <c r="AA554" s="19" t="n"/>
      <c r="AB554" s="19" t="n"/>
      <c r="AC554" s="19" t="n"/>
      <c r="AD554" s="19" t="n"/>
      <c r="AE554" s="21" t="n"/>
      <c r="AF554" s="22">
        <f>IF(N554="","",N554*AE554)</f>
        <v/>
      </c>
      <c r="AG554" s="19" t="n"/>
      <c r="AH554" s="19" t="n"/>
      <c r="AI554" s="19" t="n"/>
      <c r="AJ554" s="19" t="n"/>
      <c r="AK554" s="19" t="n"/>
      <c r="AL554" s="19" t="n"/>
      <c r="AM554" s="18" t="n"/>
      <c r="AN554" s="23" t="inlineStr">
        <is>
          <t>Neu aus Fotos vom 12.10.2026 (ohne Post-it, zu verschenken).</t>
        </is>
      </c>
    </row>
    <row r="555" ht="98.8" customHeight="1">
      <c r="A555" s="16" t="n"/>
      <c r="B555" s="16" t="inlineStr">
        <is>
          <t>BA04-V02</t>
        </is>
      </c>
      <c r="C555" s="16" t="inlineStr">
        <is>
          <t>BA04</t>
        </is>
      </c>
      <c r="D555" s="16" t="inlineStr">
        <is>
          <t>Gruppenraum</t>
        </is>
      </c>
      <c r="E555" s="16" t="inlineStr">
        <is>
          <t>Spiel Halli Galli Junior</t>
        </is>
      </c>
      <c r="F555" s="17" t="n">
        <v>1</v>
      </c>
      <c r="G555" s="18" t="inlineStr">
        <is>
          <t>Halli Galli Junior (Amigo), Karton beschädigt.</t>
        </is>
      </c>
      <c r="H555" s="16" t="inlineStr">
        <is>
          <t>zu verschenken</t>
        </is>
      </c>
      <c r="I555" s="16" t="n"/>
      <c r="J555" s="16" t="inlineStr">
        <is>
          <t>C</t>
        </is>
      </c>
      <c r="K555" s="16" t="inlineStr">
        <is>
          <t>Konvolut</t>
        </is>
      </c>
      <c r="L555" s="19" t="n"/>
      <c r="M555" s="16" t="inlineStr">
        <is>
          <t>gebraucht</t>
        </is>
      </c>
      <c r="N555" s="17" t="n"/>
      <c r="O555" s="20">
        <f>F555-IF(N555="",0,N555)</f>
        <v/>
      </c>
      <c r="P555" s="19" t="inlineStr">
        <is>
          <t>ja</t>
        </is>
      </c>
      <c r="Q555" s="19" t="n"/>
      <c r="R555" s="21" t="n"/>
      <c r="S555" s="21" t="n">
        <v>0</v>
      </c>
      <c r="T555" s="19" t="inlineStr">
        <is>
          <t>Fix</t>
        </is>
      </c>
      <c r="U555" s="19" t="inlineStr">
        <is>
          <t>ok</t>
        </is>
      </c>
      <c r="V555" s="22">
        <f>O555*S555</f>
        <v/>
      </c>
      <c r="W555" s="16" t="inlineStr">
        <is>
          <t>nur Abholung</t>
        </is>
      </c>
      <c r="X555" s="16" t="inlineStr">
        <is>
          <t>F-638</t>
        </is>
      </c>
      <c r="Y555" s="19" t="inlineStr">
        <is>
          <t>nein</t>
        </is>
      </c>
      <c r="Z555" s="19" t="inlineStr">
        <is>
          <t>verfügbar</t>
        </is>
      </c>
      <c r="AA555" s="19" t="n"/>
      <c r="AB555" s="19" t="n"/>
      <c r="AC555" s="19" t="n"/>
      <c r="AD555" s="19" t="n"/>
      <c r="AE555" s="21" t="n"/>
      <c r="AF555" s="22">
        <f>IF(N555="","",N555*AE555)</f>
        <v/>
      </c>
      <c r="AG555" s="19" t="n"/>
      <c r="AH555" s="19" t="n"/>
      <c r="AI555" s="19" t="n"/>
      <c r="AJ555" s="19" t="n"/>
      <c r="AK555" s="19" t="n"/>
      <c r="AL555" s="19" t="n"/>
      <c r="AM555" s="18" t="n"/>
      <c r="AN555" s="23" t="inlineStr">
        <is>
          <t>Neu aus Fotos vom 12.10.2026 (ohne Post-it, zu verschenken).</t>
        </is>
      </c>
    </row>
    <row r="556" ht="98.8" customHeight="1">
      <c r="A556" s="16" t="n"/>
      <c r="B556" s="16" t="inlineStr">
        <is>
          <t>BA04-V03</t>
        </is>
      </c>
      <c r="C556" s="16" t="inlineStr">
        <is>
          <t>BA04</t>
        </is>
      </c>
      <c r="D556" s="16" t="inlineStr">
        <is>
          <t>Gruppenraum</t>
        </is>
      </c>
      <c r="E556" s="16" t="inlineStr">
        <is>
          <t>Spiel auto-memo</t>
        </is>
      </c>
      <c r="F556" s="17" t="n">
        <v>1</v>
      </c>
      <c r="G556" s="18" t="inlineStr">
        <is>
          <t>Memo-Spiel mit Autofotos, ab 4 Jahren.</t>
        </is>
      </c>
      <c r="H556" s="16" t="inlineStr">
        <is>
          <t>zu verschenken</t>
        </is>
      </c>
      <c r="I556" s="16" t="n"/>
      <c r="J556" s="16" t="inlineStr">
        <is>
          <t>C</t>
        </is>
      </c>
      <c r="K556" s="16" t="inlineStr">
        <is>
          <t>Konvolut</t>
        </is>
      </c>
      <c r="L556" s="19" t="n"/>
      <c r="M556" s="16" t="inlineStr">
        <is>
          <t>gebraucht</t>
        </is>
      </c>
      <c r="N556" s="17" t="n"/>
      <c r="O556" s="20">
        <f>F556-IF(N556="",0,N556)</f>
        <v/>
      </c>
      <c r="P556" s="19" t="inlineStr">
        <is>
          <t>ja</t>
        </is>
      </c>
      <c r="Q556" s="19" t="n"/>
      <c r="R556" s="21" t="n"/>
      <c r="S556" s="21" t="n">
        <v>0</v>
      </c>
      <c r="T556" s="19" t="inlineStr">
        <is>
          <t>Fix</t>
        </is>
      </c>
      <c r="U556" s="19" t="inlineStr">
        <is>
          <t>ok</t>
        </is>
      </c>
      <c r="V556" s="22">
        <f>O556*S556</f>
        <v/>
      </c>
      <c r="W556" s="16" t="inlineStr">
        <is>
          <t>nur Abholung</t>
        </is>
      </c>
      <c r="X556" s="16" t="inlineStr">
        <is>
          <t>F-639</t>
        </is>
      </c>
      <c r="Y556" s="19" t="inlineStr">
        <is>
          <t>nein</t>
        </is>
      </c>
      <c r="Z556" s="19" t="inlineStr">
        <is>
          <t>verfügbar</t>
        </is>
      </c>
      <c r="AA556" s="19" t="n"/>
      <c r="AB556" s="19" t="n"/>
      <c r="AC556" s="19" t="n"/>
      <c r="AD556" s="19" t="n"/>
      <c r="AE556" s="21" t="n"/>
      <c r="AF556" s="22">
        <f>IF(N556="","",N556*AE556)</f>
        <v/>
      </c>
      <c r="AG556" s="19" t="n"/>
      <c r="AH556" s="19" t="n"/>
      <c r="AI556" s="19" t="n"/>
      <c r="AJ556" s="19" t="n"/>
      <c r="AK556" s="19" t="n"/>
      <c r="AL556" s="19" t="n"/>
      <c r="AM556" s="18" t="n"/>
      <c r="AN556" s="23" t="inlineStr">
        <is>
          <t>Neu aus Fotos vom 12.10.2026 (ohne Post-it, zu verschenken).</t>
        </is>
      </c>
    </row>
    <row r="557" ht="98.8" customHeight="1">
      <c r="A557" s="16" t="n"/>
      <c r="B557" s="16" t="inlineStr">
        <is>
          <t>BA04-V04</t>
        </is>
      </c>
      <c r="C557" s="16" t="inlineStr">
        <is>
          <t>BA04</t>
        </is>
      </c>
      <c r="D557" s="16" t="inlineStr">
        <is>
          <t>Gruppenraum</t>
        </is>
      </c>
      <c r="E557" s="16" t="inlineStr">
        <is>
          <t>Spiel Zählen mit Tierjungen</t>
        </is>
      </c>
      <c r="F557" s="17" t="n">
        <v>1</v>
      </c>
      <c r="G557" s="18" t="inlineStr">
        <is>
          <t>Lernspiel für 3 bis 5 Jahre.</t>
        </is>
      </c>
      <c r="H557" s="16" t="inlineStr">
        <is>
          <t>zu verschenken</t>
        </is>
      </c>
      <c r="I557" s="16" t="n"/>
      <c r="J557" s="16" t="inlineStr">
        <is>
          <t>C</t>
        </is>
      </c>
      <c r="K557" s="16" t="inlineStr">
        <is>
          <t>Konvolut</t>
        </is>
      </c>
      <c r="L557" s="19" t="n"/>
      <c r="M557" s="16" t="inlineStr">
        <is>
          <t>gebraucht</t>
        </is>
      </c>
      <c r="N557" s="17" t="n"/>
      <c r="O557" s="20">
        <f>F557-IF(N557="",0,N557)</f>
        <v/>
      </c>
      <c r="P557" s="19" t="inlineStr">
        <is>
          <t>ja</t>
        </is>
      </c>
      <c r="Q557" s="19" t="n"/>
      <c r="R557" s="21" t="n"/>
      <c r="S557" s="21" t="n">
        <v>0</v>
      </c>
      <c r="T557" s="19" t="inlineStr">
        <is>
          <t>Fix</t>
        </is>
      </c>
      <c r="U557" s="19" t="inlineStr">
        <is>
          <t>ok</t>
        </is>
      </c>
      <c r="V557" s="22">
        <f>O557*S557</f>
        <v/>
      </c>
      <c r="W557" s="16" t="inlineStr">
        <is>
          <t>nur Abholung</t>
        </is>
      </c>
      <c r="X557" s="16" t="inlineStr">
        <is>
          <t>F-640</t>
        </is>
      </c>
      <c r="Y557" s="19" t="inlineStr">
        <is>
          <t>nein</t>
        </is>
      </c>
      <c r="Z557" s="19" t="inlineStr">
        <is>
          <t>verfügbar</t>
        </is>
      </c>
      <c r="AA557" s="19" t="n"/>
      <c r="AB557" s="19" t="n"/>
      <c r="AC557" s="19" t="n"/>
      <c r="AD557" s="19" t="n"/>
      <c r="AE557" s="21" t="n"/>
      <c r="AF557" s="22">
        <f>IF(N557="","",N557*AE557)</f>
        <v/>
      </c>
      <c r="AG557" s="19" t="n"/>
      <c r="AH557" s="19" t="n"/>
      <c r="AI557" s="19" t="n"/>
      <c r="AJ557" s="19" t="n"/>
      <c r="AK557" s="19" t="n"/>
      <c r="AL557" s="19" t="n"/>
      <c r="AM557" s="18" t="n"/>
      <c r="AN557" s="23" t="inlineStr">
        <is>
          <t>Neu aus Fotos vom 12.10.2026 (ohne Post-it, zu verschenken).</t>
        </is>
      </c>
    </row>
    <row r="558" ht="98.8" customHeight="1">
      <c r="A558" s="16" t="n"/>
      <c r="B558" s="16" t="inlineStr">
        <is>
          <t>BA04-V05</t>
        </is>
      </c>
      <c r="C558" s="16" t="inlineStr">
        <is>
          <t>BA04</t>
        </is>
      </c>
      <c r="D558" s="16" t="inlineStr">
        <is>
          <t>Gruppenraum</t>
        </is>
      </c>
      <c r="E558" s="16" t="inlineStr">
        <is>
          <t>Spiel Was passt wohin?</t>
        </is>
      </c>
      <c r="F558" s="17" t="n">
        <v>1</v>
      </c>
      <c r="G558" s="18" t="inlineStr">
        <is>
          <t>Ravensburger „Was passt wohin?“, ab 2 Jahren.</t>
        </is>
      </c>
      <c r="H558" s="16" t="inlineStr">
        <is>
          <t>zu verschenken</t>
        </is>
      </c>
      <c r="I558" s="16" t="n"/>
      <c r="J558" s="16" t="inlineStr">
        <is>
          <t>C</t>
        </is>
      </c>
      <c r="K558" s="16" t="inlineStr">
        <is>
          <t>Konvolut</t>
        </is>
      </c>
      <c r="L558" s="19" t="n"/>
      <c r="M558" s="16" t="inlineStr">
        <is>
          <t>gebraucht</t>
        </is>
      </c>
      <c r="N558" s="17" t="n"/>
      <c r="O558" s="20">
        <f>F558-IF(N558="",0,N558)</f>
        <v/>
      </c>
      <c r="P558" s="19" t="inlineStr">
        <is>
          <t>ja</t>
        </is>
      </c>
      <c r="Q558" s="19" t="n"/>
      <c r="R558" s="21" t="n"/>
      <c r="S558" s="21" t="n">
        <v>0</v>
      </c>
      <c r="T558" s="19" t="inlineStr">
        <is>
          <t>Fix</t>
        </is>
      </c>
      <c r="U558" s="19" t="inlineStr">
        <is>
          <t>ok</t>
        </is>
      </c>
      <c r="V558" s="22">
        <f>O558*S558</f>
        <v/>
      </c>
      <c r="W558" s="16" t="inlineStr">
        <is>
          <t>nur Abholung</t>
        </is>
      </c>
      <c r="X558" s="16" t="inlineStr">
        <is>
          <t>F-641</t>
        </is>
      </c>
      <c r="Y558" s="19" t="inlineStr">
        <is>
          <t>nein</t>
        </is>
      </c>
      <c r="Z558" s="19" t="inlineStr">
        <is>
          <t>verfügbar</t>
        </is>
      </c>
      <c r="AA558" s="19" t="n"/>
      <c r="AB558" s="19" t="n"/>
      <c r="AC558" s="19" t="n"/>
      <c r="AD558" s="19" t="n"/>
      <c r="AE558" s="21" t="n"/>
      <c r="AF558" s="22">
        <f>IF(N558="","",N558*AE558)</f>
        <v/>
      </c>
      <c r="AG558" s="19" t="n"/>
      <c r="AH558" s="19" t="n"/>
      <c r="AI558" s="19" t="n"/>
      <c r="AJ558" s="19" t="n"/>
      <c r="AK558" s="19" t="n"/>
      <c r="AL558" s="19" t="n"/>
      <c r="AM558" s="18" t="n"/>
      <c r="AN558" s="23" t="inlineStr">
        <is>
          <t>Neu aus Fotos vom 12.10.2026 (ohne Post-it, zu verschenken).</t>
        </is>
      </c>
    </row>
    <row r="559" ht="98.8" customHeight="1">
      <c r="A559" s="16" t="n"/>
      <c r="B559" s="16" t="inlineStr">
        <is>
          <t>BA04-V06</t>
        </is>
      </c>
      <c r="C559" s="16" t="inlineStr">
        <is>
          <t>BA04</t>
        </is>
      </c>
      <c r="D559" s="16" t="inlineStr">
        <is>
          <t>Gruppenraum</t>
        </is>
      </c>
      <c r="E559" s="16" t="inlineStr">
        <is>
          <t>Formen-Steckbox aus Holz</t>
        </is>
      </c>
      <c r="F559" s="17" t="n">
        <v>1</v>
      </c>
      <c r="G559" s="18" t="inlineStr">
        <is>
          <t>Steckbox aus Holz mit Klappdeckel, weiß-schwarz mit Eulenmotiv, deutliche Gebrauchsspuren.</t>
        </is>
      </c>
      <c r="H559" s="16" t="inlineStr">
        <is>
          <t>zu verschenken</t>
        </is>
      </c>
      <c r="I559" s="16" t="n"/>
      <c r="J559" s="16" t="inlineStr">
        <is>
          <t>C</t>
        </is>
      </c>
      <c r="K559" s="16" t="inlineStr">
        <is>
          <t>Konvolut</t>
        </is>
      </c>
      <c r="L559" s="19" t="n"/>
      <c r="M559" s="16" t="inlineStr">
        <is>
          <t>gebraucht</t>
        </is>
      </c>
      <c r="N559" s="17" t="n"/>
      <c r="O559" s="20">
        <f>F559-IF(N559="",0,N559)</f>
        <v/>
      </c>
      <c r="P559" s="19" t="inlineStr">
        <is>
          <t>ja</t>
        </is>
      </c>
      <c r="Q559" s="19" t="n"/>
      <c r="R559" s="21" t="n"/>
      <c r="S559" s="21" t="n">
        <v>0</v>
      </c>
      <c r="T559" s="19" t="inlineStr">
        <is>
          <t>Fix</t>
        </is>
      </c>
      <c r="U559" s="19" t="inlineStr">
        <is>
          <t>ok</t>
        </is>
      </c>
      <c r="V559" s="22">
        <f>O559*S559</f>
        <v/>
      </c>
      <c r="W559" s="16" t="inlineStr">
        <is>
          <t>nur Abholung</t>
        </is>
      </c>
      <c r="X559" s="16" t="inlineStr">
        <is>
          <t>F-642</t>
        </is>
      </c>
      <c r="Y559" s="19" t="inlineStr">
        <is>
          <t>nein</t>
        </is>
      </c>
      <c r="Z559" s="19" t="inlineStr">
        <is>
          <t>verfügbar</t>
        </is>
      </c>
      <c r="AA559" s="19" t="n"/>
      <c r="AB559" s="19" t="n"/>
      <c r="AC559" s="19" t="n"/>
      <c r="AD559" s="19" t="n"/>
      <c r="AE559" s="21" t="n"/>
      <c r="AF559" s="22">
        <f>IF(N559="","",N559*AE559)</f>
        <v/>
      </c>
      <c r="AG559" s="19" t="n"/>
      <c r="AH559" s="19" t="n"/>
      <c r="AI559" s="19" t="n"/>
      <c r="AJ559" s="19" t="n"/>
      <c r="AK559" s="19" t="n"/>
      <c r="AL559" s="19" t="n"/>
      <c r="AM559" s="18" t="n"/>
      <c r="AN559" s="23" t="inlineStr">
        <is>
          <t>Neu aus Fotos vom 12.10.2026 (ohne Post-it, zu verschenken).</t>
        </is>
      </c>
    </row>
    <row r="560" ht="98.8" customHeight="1">
      <c r="A560" s="16" t="n"/>
      <c r="B560" s="16" t="inlineStr">
        <is>
          <t>BA04-V07</t>
        </is>
      </c>
      <c r="C560" s="16" t="inlineStr">
        <is>
          <t>BA04</t>
        </is>
      </c>
      <c r="D560" s="16" t="inlineStr">
        <is>
          <t>Gruppenraum</t>
        </is>
      </c>
      <c r="E560" s="16" t="inlineStr">
        <is>
          <t>3 Kinderbücher</t>
        </is>
      </c>
      <c r="F560" s="17" t="n">
        <v>1</v>
      </c>
      <c r="G560" s="18" t="inlineStr">
        <is>
          <t>„Schau, was machen die Bienen“, tiptoi „Wir entdecken die Dinosaurier“, „Ich bin die kleine Katze“.</t>
        </is>
      </c>
      <c r="H560" s="16" t="inlineStr">
        <is>
          <t>zu verschenken</t>
        </is>
      </c>
      <c r="I560" s="16" t="n"/>
      <c r="J560" s="16" t="inlineStr">
        <is>
          <t>C</t>
        </is>
      </c>
      <c r="K560" s="16" t="inlineStr">
        <is>
          <t>Konvolut</t>
        </is>
      </c>
      <c r="L560" s="19" t="n"/>
      <c r="M560" s="16" t="inlineStr">
        <is>
          <t>gebraucht</t>
        </is>
      </c>
      <c r="N560" s="17" t="n"/>
      <c r="O560" s="20">
        <f>F560-IF(N560="",0,N560)</f>
        <v/>
      </c>
      <c r="P560" s="19" t="inlineStr">
        <is>
          <t>ja</t>
        </is>
      </c>
      <c r="Q560" s="19" t="n"/>
      <c r="R560" s="21" t="n"/>
      <c r="S560" s="21" t="n">
        <v>0</v>
      </c>
      <c r="T560" s="19" t="inlineStr">
        <is>
          <t>Fix</t>
        </is>
      </c>
      <c r="U560" s="19" t="inlineStr">
        <is>
          <t>ok</t>
        </is>
      </c>
      <c r="V560" s="22">
        <f>O560*S560</f>
        <v/>
      </c>
      <c r="W560" s="16" t="inlineStr">
        <is>
          <t>nur Abholung</t>
        </is>
      </c>
      <c r="X560" s="16" t="inlineStr">
        <is>
          <t>F-643</t>
        </is>
      </c>
      <c r="Y560" s="19" t="inlineStr">
        <is>
          <t>nein</t>
        </is>
      </c>
      <c r="Z560" s="19" t="inlineStr">
        <is>
          <t>verfügbar</t>
        </is>
      </c>
      <c r="AA560" s="19" t="n"/>
      <c r="AB560" s="19" t="n"/>
      <c r="AC560" s="19" t="n"/>
      <c r="AD560" s="19" t="n"/>
      <c r="AE560" s="21" t="n"/>
      <c r="AF560" s="22">
        <f>IF(N560="","",N560*AE560)</f>
        <v/>
      </c>
      <c r="AG560" s="19" t="n"/>
      <c r="AH560" s="19" t="n"/>
      <c r="AI560" s="19" t="n"/>
      <c r="AJ560" s="19" t="n"/>
      <c r="AK560" s="19" t="n"/>
      <c r="AL560" s="19" t="n"/>
      <c r="AM560" s="18" t="n"/>
      <c r="AN560" s="23" t="inlineStr">
        <is>
          <t>Neu aus Fotos vom 12.10.2026 (ohne Post-it, zu verschenken).</t>
        </is>
      </c>
    </row>
    <row r="561" ht="98.8" customHeight="1">
      <c r="A561" s="16" t="n"/>
      <c r="B561" s="16" t="inlineStr">
        <is>
          <t>BA04-V08</t>
        </is>
      </c>
      <c r="C561" s="16" t="inlineStr">
        <is>
          <t>BA04</t>
        </is>
      </c>
      <c r="D561" s="16" t="inlineStr">
        <is>
          <t>Gruppenraum</t>
        </is>
      </c>
      <c r="E561" s="16" t="inlineStr">
        <is>
          <t>5 Weihnachtsbücher</t>
        </is>
      </c>
      <c r="F561" s="17" t="n">
        <v>1</v>
      </c>
      <c r="G561" s="18" t="inlineStr">
        <is>
          <t>Weihnachtsbücher für Kinder, u. a. „Die Weihnachtsgeschichte“ und „Noch sooo lange bis Weihnachten“.</t>
        </is>
      </c>
      <c r="H561" s="16" t="inlineStr">
        <is>
          <t>zu verschenken</t>
        </is>
      </c>
      <c r="I561" s="16" t="n"/>
      <c r="J561" s="16" t="inlineStr">
        <is>
          <t>C</t>
        </is>
      </c>
      <c r="K561" s="16" t="inlineStr">
        <is>
          <t>Konvolut</t>
        </is>
      </c>
      <c r="L561" s="19" t="n"/>
      <c r="M561" s="16" t="inlineStr">
        <is>
          <t>gebraucht</t>
        </is>
      </c>
      <c r="N561" s="17" t="n"/>
      <c r="O561" s="20">
        <f>F561-IF(N561="",0,N561)</f>
        <v/>
      </c>
      <c r="P561" s="19" t="inlineStr">
        <is>
          <t>ja</t>
        </is>
      </c>
      <c r="Q561" s="19" t="n"/>
      <c r="R561" s="21" t="n"/>
      <c r="S561" s="21" t="n">
        <v>0</v>
      </c>
      <c r="T561" s="19" t="inlineStr">
        <is>
          <t>Fix</t>
        </is>
      </c>
      <c r="U561" s="19" t="inlineStr">
        <is>
          <t>ok</t>
        </is>
      </c>
      <c r="V561" s="22">
        <f>O561*S561</f>
        <v/>
      </c>
      <c r="W561" s="16" t="inlineStr">
        <is>
          <t>nur Abholung</t>
        </is>
      </c>
      <c r="X561" s="16" t="inlineStr">
        <is>
          <t>F-644</t>
        </is>
      </c>
      <c r="Y561" s="19" t="inlineStr">
        <is>
          <t>nein</t>
        </is>
      </c>
      <c r="Z561" s="19" t="inlineStr">
        <is>
          <t>verfügbar</t>
        </is>
      </c>
      <c r="AA561" s="19" t="n"/>
      <c r="AB561" s="19" t="n"/>
      <c r="AC561" s="19" t="n"/>
      <c r="AD561" s="19" t="n"/>
      <c r="AE561" s="21" t="n"/>
      <c r="AF561" s="22">
        <f>IF(N561="","",N561*AE561)</f>
        <v/>
      </c>
      <c r="AG561" s="19" t="n"/>
      <c r="AH561" s="19" t="n"/>
      <c r="AI561" s="19" t="n"/>
      <c r="AJ561" s="19" t="n"/>
      <c r="AK561" s="19" t="n"/>
      <c r="AL561" s="19" t="n"/>
      <c r="AM561" s="18" t="n"/>
      <c r="AN561" s="23" t="inlineStr">
        <is>
          <t>Neu aus Fotos vom 12.10.2026 (ohne Post-it, zu verschenken).</t>
        </is>
      </c>
    </row>
    <row r="562" ht="98.8" customHeight="1">
      <c r="A562" s="16" t="n"/>
      <c r="B562" s="16" t="inlineStr">
        <is>
          <t>BA04-V09</t>
        </is>
      </c>
      <c r="C562" s="16" t="inlineStr">
        <is>
          <t>BA04</t>
        </is>
      </c>
      <c r="D562" s="16" t="inlineStr">
        <is>
          <t>Gruppenraum</t>
        </is>
      </c>
      <c r="E562" s="16" t="inlineStr">
        <is>
          <t>8 Bücher Wieso? Weshalb? Warum?</t>
        </is>
      </c>
      <c r="F562" s="17" t="n">
        <v>1</v>
      </c>
      <c r="G562" s="18" t="inlineStr">
        <is>
          <t>Feuerwehr, Laster und Bagger, Hunde und Katzen, Bauernhof, Meer, Wald, Uhr, Weihnachten (teils tiptoi).</t>
        </is>
      </c>
      <c r="H562" s="16" t="inlineStr">
        <is>
          <t>zu verschenken</t>
        </is>
      </c>
      <c r="I562" s="16" t="n"/>
      <c r="J562" s="16" t="inlineStr">
        <is>
          <t>C</t>
        </is>
      </c>
      <c r="K562" s="16" t="inlineStr">
        <is>
          <t>Konvolut</t>
        </is>
      </c>
      <c r="L562" s="19" t="n"/>
      <c r="M562" s="16" t="inlineStr">
        <is>
          <t>gebraucht</t>
        </is>
      </c>
      <c r="N562" s="17" t="n"/>
      <c r="O562" s="20">
        <f>F562-IF(N562="",0,N562)</f>
        <v/>
      </c>
      <c r="P562" s="19" t="inlineStr">
        <is>
          <t>ja</t>
        </is>
      </c>
      <c r="Q562" s="19" t="n"/>
      <c r="R562" s="21" t="n"/>
      <c r="S562" s="21" t="n">
        <v>0</v>
      </c>
      <c r="T562" s="19" t="inlineStr">
        <is>
          <t>Fix</t>
        </is>
      </c>
      <c r="U562" s="19" t="inlineStr">
        <is>
          <t>ok</t>
        </is>
      </c>
      <c r="V562" s="22">
        <f>O562*S562</f>
        <v/>
      </c>
      <c r="W562" s="16" t="inlineStr">
        <is>
          <t>nur Abholung</t>
        </is>
      </c>
      <c r="X562" s="16" t="inlineStr">
        <is>
          <t>F-645</t>
        </is>
      </c>
      <c r="Y562" s="19" t="inlineStr">
        <is>
          <t>nein</t>
        </is>
      </c>
      <c r="Z562" s="19" t="inlineStr">
        <is>
          <t>verfügbar</t>
        </is>
      </c>
      <c r="AA562" s="19" t="n"/>
      <c r="AB562" s="19" t="n"/>
      <c r="AC562" s="19" t="n"/>
      <c r="AD562" s="19" t="n"/>
      <c r="AE562" s="21" t="n"/>
      <c r="AF562" s="22">
        <f>IF(N562="","",N562*AE562)</f>
        <v/>
      </c>
      <c r="AG562" s="19" t="n"/>
      <c r="AH562" s="19" t="n"/>
      <c r="AI562" s="19" t="n"/>
      <c r="AJ562" s="19" t="n"/>
      <c r="AK562" s="19" t="n"/>
      <c r="AL562" s="19" t="n"/>
      <c r="AM562" s="18" t="n"/>
      <c r="AN562" s="23" t="inlineStr">
        <is>
          <t>Neu aus Fotos vom 12.10.2026 (ohne Post-it, zu verschenken).</t>
        </is>
      </c>
    </row>
    <row r="563" ht="98.8" customHeight="1">
      <c r="A563" s="16" t="n"/>
      <c r="B563" s="16" t="inlineStr">
        <is>
          <t>BA04-V10</t>
        </is>
      </c>
      <c r="C563" s="16" t="inlineStr">
        <is>
          <t>BA04</t>
        </is>
      </c>
      <c r="D563" s="16" t="inlineStr">
        <is>
          <t>Gruppenraum</t>
        </is>
      </c>
      <c r="E563" s="16" t="inlineStr">
        <is>
          <t>7 englische Kinderbücher</t>
        </is>
      </c>
      <c r="F563" s="17" t="n">
        <v>1</v>
      </c>
      <c r="G563" s="18" t="inlineStr">
        <is>
          <t>Englische Kinderbücher und Bildwörterbuch Englisch–Deutsch.</t>
        </is>
      </c>
      <c r="H563" s="16" t="inlineStr">
        <is>
          <t>zu verschenken</t>
        </is>
      </c>
      <c r="I563" s="16" t="n"/>
      <c r="J563" s="16" t="inlineStr">
        <is>
          <t>C</t>
        </is>
      </c>
      <c r="K563" s="16" t="inlineStr">
        <is>
          <t>Konvolut</t>
        </is>
      </c>
      <c r="L563" s="19" t="n"/>
      <c r="M563" s="16" t="inlineStr">
        <is>
          <t>gebraucht</t>
        </is>
      </c>
      <c r="N563" s="17" t="n"/>
      <c r="O563" s="20">
        <f>F563-IF(N563="",0,N563)</f>
        <v/>
      </c>
      <c r="P563" s="19" t="inlineStr">
        <is>
          <t>ja</t>
        </is>
      </c>
      <c r="Q563" s="19" t="n"/>
      <c r="R563" s="21" t="n"/>
      <c r="S563" s="21" t="n">
        <v>0</v>
      </c>
      <c r="T563" s="19" t="inlineStr">
        <is>
          <t>Fix</t>
        </is>
      </c>
      <c r="U563" s="19" t="inlineStr">
        <is>
          <t>ok</t>
        </is>
      </c>
      <c r="V563" s="22">
        <f>O563*S563</f>
        <v/>
      </c>
      <c r="W563" s="16" t="inlineStr">
        <is>
          <t>nur Abholung</t>
        </is>
      </c>
      <c r="X563" s="16" t="inlineStr">
        <is>
          <t>F-646</t>
        </is>
      </c>
      <c r="Y563" s="19" t="inlineStr">
        <is>
          <t>nein</t>
        </is>
      </c>
      <c r="Z563" s="19" t="inlineStr">
        <is>
          <t>verfügbar</t>
        </is>
      </c>
      <c r="AA563" s="19" t="n"/>
      <c r="AB563" s="19" t="n"/>
      <c r="AC563" s="19" t="n"/>
      <c r="AD563" s="19" t="n"/>
      <c r="AE563" s="21" t="n"/>
      <c r="AF563" s="22">
        <f>IF(N563="","",N563*AE563)</f>
        <v/>
      </c>
      <c r="AG563" s="19" t="n"/>
      <c r="AH563" s="19" t="n"/>
      <c r="AI563" s="19" t="n"/>
      <c r="AJ563" s="19" t="n"/>
      <c r="AK563" s="19" t="n"/>
      <c r="AL563" s="19" t="n"/>
      <c r="AM563" s="18" t="n"/>
      <c r="AN563" s="23" t="inlineStr">
        <is>
          <t>Neu aus Fotos vom 12.10.2026 (ohne Post-it, zu verschenken).</t>
        </is>
      </c>
    </row>
    <row r="564" ht="98.8" customHeight="1">
      <c r="A564" s="16" t="n"/>
      <c r="B564" s="16" t="inlineStr">
        <is>
          <t>BA04-V11</t>
        </is>
      </c>
      <c r="C564" s="16" t="inlineStr">
        <is>
          <t>BA04</t>
        </is>
      </c>
      <c r="D564" s="16" t="inlineStr">
        <is>
          <t>Gruppenraum</t>
        </is>
      </c>
      <c r="E564" s="16" t="inlineStr">
        <is>
          <t>3 Wimmelbücher</t>
        </is>
      </c>
      <c r="F564" s="17" t="n">
        <v>1</v>
      </c>
      <c r="G564" s="18" t="inlineStr">
        <is>
          <t>Winter- und Herbst-Wimmelbuch (Rotraut Susanne Berner), Wimmelbuch Polizei.</t>
        </is>
      </c>
      <c r="H564" s="16" t="inlineStr">
        <is>
          <t>zu verschenken</t>
        </is>
      </c>
      <c r="I564" s="16" t="n"/>
      <c r="J564" s="16" t="inlineStr">
        <is>
          <t>C</t>
        </is>
      </c>
      <c r="K564" s="16" t="inlineStr">
        <is>
          <t>Konvolut</t>
        </is>
      </c>
      <c r="L564" s="19" t="n"/>
      <c r="M564" s="16" t="inlineStr">
        <is>
          <t>gebraucht</t>
        </is>
      </c>
      <c r="N564" s="17" t="n"/>
      <c r="O564" s="20">
        <f>F564-IF(N564="",0,N564)</f>
        <v/>
      </c>
      <c r="P564" s="19" t="inlineStr">
        <is>
          <t>ja</t>
        </is>
      </c>
      <c r="Q564" s="19" t="n"/>
      <c r="R564" s="21" t="n"/>
      <c r="S564" s="21" t="n">
        <v>0</v>
      </c>
      <c r="T564" s="19" t="inlineStr">
        <is>
          <t>Fix</t>
        </is>
      </c>
      <c r="U564" s="19" t="inlineStr">
        <is>
          <t>ok</t>
        </is>
      </c>
      <c r="V564" s="22">
        <f>O564*S564</f>
        <v/>
      </c>
      <c r="W564" s="16" t="inlineStr">
        <is>
          <t>nur Abholung</t>
        </is>
      </c>
      <c r="X564" s="16" t="inlineStr">
        <is>
          <t>F-647</t>
        </is>
      </c>
      <c r="Y564" s="19" t="inlineStr">
        <is>
          <t>nein</t>
        </is>
      </c>
      <c r="Z564" s="19" t="inlineStr">
        <is>
          <t>verfügbar</t>
        </is>
      </c>
      <c r="AA564" s="19" t="n"/>
      <c r="AB564" s="19" t="n"/>
      <c r="AC564" s="19" t="n"/>
      <c r="AD564" s="19" t="n"/>
      <c r="AE564" s="21" t="n"/>
      <c r="AF564" s="22">
        <f>IF(N564="","",N564*AE564)</f>
        <v/>
      </c>
      <c r="AG564" s="19" t="n"/>
      <c r="AH564" s="19" t="n"/>
      <c r="AI564" s="19" t="n"/>
      <c r="AJ564" s="19" t="n"/>
      <c r="AK564" s="19" t="n"/>
      <c r="AL564" s="19" t="n"/>
      <c r="AM564" s="18" t="n"/>
      <c r="AN564" s="23" t="inlineStr">
        <is>
          <t>Neu aus Fotos vom 12.10.2026 (ohne Post-it, zu verschenken).</t>
        </is>
      </c>
    </row>
    <row r="565" ht="98.8" customHeight="1">
      <c r="A565" s="16" t="n"/>
      <c r="B565" s="16" t="inlineStr">
        <is>
          <t>BA04-V12</t>
        </is>
      </c>
      <c r="C565" s="16" t="inlineStr">
        <is>
          <t>BA04</t>
        </is>
      </c>
      <c r="D565" s="16" t="inlineStr">
        <is>
          <t>Gruppenraum</t>
        </is>
      </c>
      <c r="E565" s="16" t="inlineStr">
        <is>
          <t>9 Kinder- und Sachbücher</t>
        </is>
      </c>
      <c r="F565" s="17" t="n">
        <v>1</v>
      </c>
      <c r="G565" s="18" t="inlineStr">
        <is>
          <t>U. a. tiptoi „Die Eiskönigin“, „Der kleine Prinz“, Experimentierbuch, „Mein großes Wissensbuch für die Grundschule“, tiptoi Mathe 1. Klasse.</t>
        </is>
      </c>
      <c r="H565" s="16" t="inlineStr">
        <is>
          <t>zu verschenken</t>
        </is>
      </c>
      <c r="I565" s="16" t="n"/>
      <c r="J565" s="16" t="inlineStr">
        <is>
          <t>C</t>
        </is>
      </c>
      <c r="K565" s="16" t="inlineStr">
        <is>
          <t>Konvolut</t>
        </is>
      </c>
      <c r="L565" s="19" t="n"/>
      <c r="M565" s="16" t="inlineStr">
        <is>
          <t>gebraucht</t>
        </is>
      </c>
      <c r="N565" s="17" t="n"/>
      <c r="O565" s="20">
        <f>F565-IF(N565="",0,N565)</f>
        <v/>
      </c>
      <c r="P565" s="19" t="inlineStr">
        <is>
          <t>ja</t>
        </is>
      </c>
      <c r="Q565" s="19" t="n"/>
      <c r="R565" s="21" t="n"/>
      <c r="S565" s="21" t="n">
        <v>0</v>
      </c>
      <c r="T565" s="19" t="inlineStr">
        <is>
          <t>Fix</t>
        </is>
      </c>
      <c r="U565" s="19" t="inlineStr">
        <is>
          <t>ok</t>
        </is>
      </c>
      <c r="V565" s="22">
        <f>O565*S565</f>
        <v/>
      </c>
      <c r="W565" s="16" t="inlineStr">
        <is>
          <t>nur Abholung</t>
        </is>
      </c>
      <c r="X565" s="16" t="inlineStr">
        <is>
          <t>F-648</t>
        </is>
      </c>
      <c r="Y565" s="19" t="inlineStr">
        <is>
          <t>nein</t>
        </is>
      </c>
      <c r="Z565" s="19" t="inlineStr">
        <is>
          <t>verfügbar</t>
        </is>
      </c>
      <c r="AA565" s="19" t="n"/>
      <c r="AB565" s="19" t="n"/>
      <c r="AC565" s="19" t="n"/>
      <c r="AD565" s="19" t="n"/>
      <c r="AE565" s="21" t="n"/>
      <c r="AF565" s="22">
        <f>IF(N565="","",N565*AE565)</f>
        <v/>
      </c>
      <c r="AG565" s="19" t="n"/>
      <c r="AH565" s="19" t="n"/>
      <c r="AI565" s="19" t="n"/>
      <c r="AJ565" s="19" t="n"/>
      <c r="AK565" s="19" t="n"/>
      <c r="AL565" s="19" t="n"/>
      <c r="AM565" s="18" t="n"/>
      <c r="AN565" s="23" t="inlineStr">
        <is>
          <t>Neu aus Fotos vom 12.10.2026 (ohne Post-it, zu verschenken).</t>
        </is>
      </c>
    </row>
    <row r="566" ht="98.8" customHeight="1">
      <c r="A566" s="16" t="n"/>
      <c r="B566" s="16" t="inlineStr">
        <is>
          <t>BA04-V13</t>
        </is>
      </c>
      <c r="C566" s="16" t="inlineStr">
        <is>
          <t>BA04</t>
        </is>
      </c>
      <c r="D566" s="16" t="inlineStr">
        <is>
          <t>Gruppenraum</t>
        </is>
      </c>
      <c r="E566" s="16" t="inlineStr">
        <is>
          <t>9 Kinderbücher</t>
        </is>
      </c>
      <c r="F566" s="17" t="n">
        <v>1</v>
      </c>
      <c r="G566" s="18" t="inlineStr">
        <is>
          <t>U. a. Bobo Siebenschläfer, Janosch, Die Olchis, Prinzessinnen-Märchen, Leselöwen.</t>
        </is>
      </c>
      <c r="H566" s="16" t="inlineStr">
        <is>
          <t>zu verschenken</t>
        </is>
      </c>
      <c r="I566" s="16" t="n"/>
      <c r="J566" s="16" t="inlineStr">
        <is>
          <t>C</t>
        </is>
      </c>
      <c r="K566" s="16" t="inlineStr">
        <is>
          <t>Konvolut</t>
        </is>
      </c>
      <c r="L566" s="19" t="n"/>
      <c r="M566" s="16" t="inlineStr">
        <is>
          <t>gebraucht</t>
        </is>
      </c>
      <c r="N566" s="17" t="n"/>
      <c r="O566" s="20">
        <f>F566-IF(N566="",0,N566)</f>
        <v/>
      </c>
      <c r="P566" s="19" t="inlineStr">
        <is>
          <t>ja</t>
        </is>
      </c>
      <c r="Q566" s="19" t="n"/>
      <c r="R566" s="21" t="n"/>
      <c r="S566" s="21" t="n">
        <v>0</v>
      </c>
      <c r="T566" s="19" t="inlineStr">
        <is>
          <t>Fix</t>
        </is>
      </c>
      <c r="U566" s="19" t="inlineStr">
        <is>
          <t>ok</t>
        </is>
      </c>
      <c r="V566" s="22">
        <f>O566*S566</f>
        <v/>
      </c>
      <c r="W566" s="16" t="inlineStr">
        <is>
          <t>nur Abholung</t>
        </is>
      </c>
      <c r="X566" s="16" t="inlineStr">
        <is>
          <t>F-649</t>
        </is>
      </c>
      <c r="Y566" s="19" t="inlineStr">
        <is>
          <t>nein</t>
        </is>
      </c>
      <c r="Z566" s="19" t="inlineStr">
        <is>
          <t>verfügbar</t>
        </is>
      </c>
      <c r="AA566" s="19" t="n"/>
      <c r="AB566" s="19" t="n"/>
      <c r="AC566" s="19" t="n"/>
      <c r="AD566" s="19" t="n"/>
      <c r="AE566" s="21" t="n"/>
      <c r="AF566" s="22">
        <f>IF(N566="","",N566*AE566)</f>
        <v/>
      </c>
      <c r="AG566" s="19" t="n"/>
      <c r="AH566" s="19" t="n"/>
      <c r="AI566" s="19" t="n"/>
      <c r="AJ566" s="19" t="n"/>
      <c r="AK566" s="19" t="n"/>
      <c r="AL566" s="19" t="n"/>
      <c r="AM566" s="18" t="n"/>
      <c r="AN566" s="23" t="inlineStr">
        <is>
          <t>Neu aus Fotos vom 12.10.2026 (ohne Post-it, zu verschenken).</t>
        </is>
      </c>
    </row>
    <row r="567" ht="98.8" customHeight="1">
      <c r="A567" s="16" t="n"/>
      <c r="B567" s="16" t="inlineStr">
        <is>
          <t>BA04-V14</t>
        </is>
      </c>
      <c r="C567" s="16" t="inlineStr">
        <is>
          <t>BA04</t>
        </is>
      </c>
      <c r="D567" s="16" t="inlineStr">
        <is>
          <t>Gruppenraum</t>
        </is>
      </c>
      <c r="E567" s="16" t="inlineStr">
        <is>
          <t>Bastelbuch und Malblock Weihnachten</t>
        </is>
      </c>
      <c r="F567" s="17" t="n">
        <v>1</v>
      </c>
      <c r="G567" s="18" t="inlineStr">
        <is>
          <t>„Das große farbige Bastelbuch für Kinder“ und Mal- und Bastelblock Weihnachten.</t>
        </is>
      </c>
      <c r="H567" s="16" t="inlineStr">
        <is>
          <t>zu verschenken</t>
        </is>
      </c>
      <c r="I567" s="16" t="n"/>
      <c r="J567" s="16" t="inlineStr">
        <is>
          <t>C</t>
        </is>
      </c>
      <c r="K567" s="16" t="inlineStr">
        <is>
          <t>Konvolut</t>
        </is>
      </c>
      <c r="L567" s="19" t="n"/>
      <c r="M567" s="16" t="inlineStr">
        <is>
          <t>gebraucht</t>
        </is>
      </c>
      <c r="N567" s="17" t="n"/>
      <c r="O567" s="20">
        <f>F567-IF(N567="",0,N567)</f>
        <v/>
      </c>
      <c r="P567" s="19" t="inlineStr">
        <is>
          <t>ja</t>
        </is>
      </c>
      <c r="Q567" s="19" t="n"/>
      <c r="R567" s="21" t="n"/>
      <c r="S567" s="21" t="n">
        <v>0</v>
      </c>
      <c r="T567" s="19" t="inlineStr">
        <is>
          <t>Fix</t>
        </is>
      </c>
      <c r="U567" s="19" t="inlineStr">
        <is>
          <t>ok</t>
        </is>
      </c>
      <c r="V567" s="22">
        <f>O567*S567</f>
        <v/>
      </c>
      <c r="W567" s="16" t="inlineStr">
        <is>
          <t>nur Abholung</t>
        </is>
      </c>
      <c r="X567" s="16" t="inlineStr">
        <is>
          <t>F-650</t>
        </is>
      </c>
      <c r="Y567" s="19" t="inlineStr">
        <is>
          <t>nein</t>
        </is>
      </c>
      <c r="Z567" s="19" t="inlineStr">
        <is>
          <t>verfügbar</t>
        </is>
      </c>
      <c r="AA567" s="19" t="n"/>
      <c r="AB567" s="19" t="n"/>
      <c r="AC567" s="19" t="n"/>
      <c r="AD567" s="19" t="n"/>
      <c r="AE567" s="21" t="n"/>
      <c r="AF567" s="22">
        <f>IF(N567="","",N567*AE567)</f>
        <v/>
      </c>
      <c r="AG567" s="19" t="n"/>
      <c r="AH567" s="19" t="n"/>
      <c r="AI567" s="19" t="n"/>
      <c r="AJ567" s="19" t="n"/>
      <c r="AK567" s="19" t="n"/>
      <c r="AL567" s="19" t="n"/>
      <c r="AM567" s="18" t="n"/>
      <c r="AN567" s="23" t="inlineStr">
        <is>
          <t>Neu aus Fotos vom 12.10.2026 (ohne Post-it, zu verschenken).</t>
        </is>
      </c>
    </row>
    <row r="568" ht="98.8" customHeight="1">
      <c r="A568" s="16" t="n"/>
      <c r="B568" s="16" t="inlineStr">
        <is>
          <t>BA04-V15</t>
        </is>
      </c>
      <c r="C568" s="16" t="inlineStr">
        <is>
          <t>BA04</t>
        </is>
      </c>
      <c r="D568" s="16" t="inlineStr">
        <is>
          <t>Gruppenraum</t>
        </is>
      </c>
      <c r="E568" s="16" t="inlineStr">
        <is>
          <t>2 Weihnachtsbücher</t>
        </is>
      </c>
      <c r="F568" s="17" t="n">
        <v>1</v>
      </c>
      <c r="G568" s="18" t="inlineStr">
        <is>
          <t>„Warten auf Weihnachten“ mit Adventskalender und „Weihnachten mit Kindern aus aller Welt“.</t>
        </is>
      </c>
      <c r="H568" s="16" t="inlineStr">
        <is>
          <t>zu verschenken</t>
        </is>
      </c>
      <c r="I568" s="16" t="n"/>
      <c r="J568" s="16" t="inlineStr">
        <is>
          <t>C</t>
        </is>
      </c>
      <c r="K568" s="16" t="inlineStr">
        <is>
          <t>Konvolut</t>
        </is>
      </c>
      <c r="L568" s="19" t="n"/>
      <c r="M568" s="16" t="inlineStr">
        <is>
          <t>gebraucht</t>
        </is>
      </c>
      <c r="N568" s="17" t="n"/>
      <c r="O568" s="20">
        <f>F568-IF(N568="",0,N568)</f>
        <v/>
      </c>
      <c r="P568" s="19" t="inlineStr">
        <is>
          <t>ja</t>
        </is>
      </c>
      <c r="Q568" s="19" t="n"/>
      <c r="R568" s="21" t="n"/>
      <c r="S568" s="21" t="n">
        <v>0</v>
      </c>
      <c r="T568" s="19" t="inlineStr">
        <is>
          <t>Fix</t>
        </is>
      </c>
      <c r="U568" s="19" t="inlineStr">
        <is>
          <t>ok</t>
        </is>
      </c>
      <c r="V568" s="22">
        <f>O568*S568</f>
        <v/>
      </c>
      <c r="W568" s="16" t="inlineStr">
        <is>
          <t>nur Abholung</t>
        </is>
      </c>
      <c r="X568" s="16" t="inlineStr">
        <is>
          <t>F-651</t>
        </is>
      </c>
      <c r="Y568" s="19" t="inlineStr">
        <is>
          <t>nein</t>
        </is>
      </c>
      <c r="Z568" s="19" t="inlineStr">
        <is>
          <t>verfügbar</t>
        </is>
      </c>
      <c r="AA568" s="19" t="n"/>
      <c r="AB568" s="19" t="n"/>
      <c r="AC568" s="19" t="n"/>
      <c r="AD568" s="19" t="n"/>
      <c r="AE568" s="21" t="n"/>
      <c r="AF568" s="22">
        <f>IF(N568="","",N568*AE568)</f>
        <v/>
      </c>
      <c r="AG568" s="19" t="n"/>
      <c r="AH568" s="19" t="n"/>
      <c r="AI568" s="19" t="n"/>
      <c r="AJ568" s="19" t="n"/>
      <c r="AK568" s="19" t="n"/>
      <c r="AL568" s="19" t="n"/>
      <c r="AM568" s="18" t="n"/>
      <c r="AN568" s="23" t="inlineStr">
        <is>
          <t>Neu aus Fotos vom 12.10.2026 (ohne Post-it, zu verschenken).</t>
        </is>
      </c>
    </row>
    <row r="569" ht="98.8" customHeight="1">
      <c r="A569" s="16" t="n"/>
      <c r="B569" s="16" t="inlineStr">
        <is>
          <t>BA04-V16</t>
        </is>
      </c>
      <c r="C569" s="16" t="inlineStr">
        <is>
          <t>BA04</t>
        </is>
      </c>
      <c r="D569" s="16" t="inlineStr">
        <is>
          <t>Gruppenraum</t>
        </is>
      </c>
      <c r="E569" s="16" t="inlineStr">
        <is>
          <t>Kinderbücher-Stapel</t>
        </is>
      </c>
      <c r="F569" s="17" t="n">
        <v>1</v>
      </c>
      <c r="G569" s="18" t="inlineStr">
        <is>
          <t>Kinderbücher wie im Foto, u. a. Zauberponys, Mimi, „Wie reist ein Paket“, Schülerlexikon.</t>
        </is>
      </c>
      <c r="H569" s="16" t="inlineStr">
        <is>
          <t>zu verschenken</t>
        </is>
      </c>
      <c r="I569" s="16" t="n"/>
      <c r="J569" s="16" t="inlineStr">
        <is>
          <t>C</t>
        </is>
      </c>
      <c r="K569" s="16" t="inlineStr">
        <is>
          <t>Konvolut</t>
        </is>
      </c>
      <c r="L569" s="19" t="n"/>
      <c r="M569" s="16" t="inlineStr">
        <is>
          <t>gebraucht</t>
        </is>
      </c>
      <c r="N569" s="17" t="n"/>
      <c r="O569" s="20">
        <f>F569-IF(N569="",0,N569)</f>
        <v/>
      </c>
      <c r="P569" s="19" t="inlineStr">
        <is>
          <t>ja</t>
        </is>
      </c>
      <c r="Q569" s="19" t="n"/>
      <c r="R569" s="21" t="n"/>
      <c r="S569" s="21" t="n">
        <v>0</v>
      </c>
      <c r="T569" s="19" t="inlineStr">
        <is>
          <t>Fix</t>
        </is>
      </c>
      <c r="U569" s="19" t="inlineStr">
        <is>
          <t>ok</t>
        </is>
      </c>
      <c r="V569" s="22">
        <f>O569*S569</f>
        <v/>
      </c>
      <c r="W569" s="16" t="inlineStr">
        <is>
          <t>nur Abholung</t>
        </is>
      </c>
      <c r="X569" s="16" t="inlineStr">
        <is>
          <t>F-652</t>
        </is>
      </c>
      <c r="Y569" s="19" t="inlineStr">
        <is>
          <t>nein</t>
        </is>
      </c>
      <c r="Z569" s="19" t="inlineStr">
        <is>
          <t>verfügbar</t>
        </is>
      </c>
      <c r="AA569" s="19" t="n"/>
      <c r="AB569" s="19" t="n"/>
      <c r="AC569" s="19" t="n"/>
      <c r="AD569" s="19" t="n"/>
      <c r="AE569" s="21" t="n"/>
      <c r="AF569" s="22">
        <f>IF(N569="","",N569*AE569)</f>
        <v/>
      </c>
      <c r="AG569" s="19" t="n"/>
      <c r="AH569" s="19" t="n"/>
      <c r="AI569" s="19" t="n"/>
      <c r="AJ569" s="19" t="n"/>
      <c r="AK569" s="19" t="n"/>
      <c r="AL569" s="19" t="n"/>
      <c r="AM569" s="18" t="n"/>
      <c r="AN569" s="23" t="inlineStr">
        <is>
          <t>Neu aus Fotos vom 12.10.2026 (ohne Post-it, zu verschenken).</t>
        </is>
      </c>
    </row>
    <row r="570" ht="98.8" customHeight="1">
      <c r="A570" s="16" t="n"/>
      <c r="B570" s="16" t="inlineStr">
        <is>
          <t>BA04-V17</t>
        </is>
      </c>
      <c r="C570" s="16" t="inlineStr">
        <is>
          <t>BA04</t>
        </is>
      </c>
      <c r="D570" s="16" t="inlineStr">
        <is>
          <t>Gruppenraum</t>
        </is>
      </c>
      <c r="E570" s="16" t="inlineStr">
        <is>
          <t>Korb Spielzeugautos</t>
        </is>
      </c>
      <c r="F570" s="17" t="n">
        <v>1</v>
      </c>
      <c r="G570" s="18" t="inlineStr">
        <is>
          <t>Korb mit kleinen Spielzeugautos aus Metall.</t>
        </is>
      </c>
      <c r="H570" s="16" t="inlineStr">
        <is>
          <t>zu verschenken</t>
        </is>
      </c>
      <c r="I570" s="16" t="n"/>
      <c r="J570" s="16" t="inlineStr">
        <is>
          <t>C</t>
        </is>
      </c>
      <c r="K570" s="16" t="inlineStr">
        <is>
          <t>Konvolut</t>
        </is>
      </c>
      <c r="L570" s="19" t="n"/>
      <c r="M570" s="16" t="inlineStr">
        <is>
          <t>gebraucht</t>
        </is>
      </c>
      <c r="N570" s="17" t="n"/>
      <c r="O570" s="20">
        <f>F570-IF(N570="",0,N570)</f>
        <v/>
      </c>
      <c r="P570" s="19" t="inlineStr">
        <is>
          <t>ja</t>
        </is>
      </c>
      <c r="Q570" s="19" t="n"/>
      <c r="R570" s="21" t="n"/>
      <c r="S570" s="21" t="n">
        <v>0</v>
      </c>
      <c r="T570" s="19" t="inlineStr">
        <is>
          <t>Fix</t>
        </is>
      </c>
      <c r="U570" s="19" t="inlineStr">
        <is>
          <t>ok</t>
        </is>
      </c>
      <c r="V570" s="22">
        <f>O570*S570</f>
        <v/>
      </c>
      <c r="W570" s="16" t="inlineStr">
        <is>
          <t>nur Abholung</t>
        </is>
      </c>
      <c r="X570" s="16" t="inlineStr">
        <is>
          <t>F-653</t>
        </is>
      </c>
      <c r="Y570" s="19" t="inlineStr">
        <is>
          <t>nein</t>
        </is>
      </c>
      <c r="Z570" s="19" t="inlineStr">
        <is>
          <t>verfügbar</t>
        </is>
      </c>
      <c r="AA570" s="19" t="n"/>
      <c r="AB570" s="19" t="n"/>
      <c r="AC570" s="19" t="n"/>
      <c r="AD570" s="19" t="n"/>
      <c r="AE570" s="21" t="n"/>
      <c r="AF570" s="22">
        <f>IF(N570="","",N570*AE570)</f>
        <v/>
      </c>
      <c r="AG570" s="19" t="n"/>
      <c r="AH570" s="19" t="n"/>
      <c r="AI570" s="19" t="n"/>
      <c r="AJ570" s="19" t="n"/>
      <c r="AK570" s="19" t="n"/>
      <c r="AL570" s="19" t="n"/>
      <c r="AM570" s="18" t="n"/>
      <c r="AN570" s="23" t="inlineStr">
        <is>
          <t>Neu aus Fotos vom 12.10.2026 (ohne Post-it, zu verschenken).</t>
        </is>
      </c>
    </row>
    <row r="571" ht="98.8" customHeight="1">
      <c r="A571" s="16" t="n"/>
      <c r="B571" s="16" t="inlineStr">
        <is>
          <t>BA04-V18</t>
        </is>
      </c>
      <c r="C571" s="16" t="inlineStr">
        <is>
          <t>BA04</t>
        </is>
      </c>
      <c r="D571" s="16" t="inlineStr">
        <is>
          <t>Gruppenraum</t>
        </is>
      </c>
      <c r="E571" s="16" t="inlineStr">
        <is>
          <t>Korb Spielzeugautos und Lkw</t>
        </is>
      </c>
      <c r="F571" s="17" t="n">
        <v>1</v>
      </c>
      <c r="G571" s="18" t="inlineStr">
        <is>
          <t>Korb mit kleinen Spielzeugautos und Lkw aus Metall und Kunststoff.</t>
        </is>
      </c>
      <c r="H571" s="16" t="inlineStr">
        <is>
          <t>zu verschenken</t>
        </is>
      </c>
      <c r="I571" s="16" t="n"/>
      <c r="J571" s="16" t="inlineStr">
        <is>
          <t>C</t>
        </is>
      </c>
      <c r="K571" s="16" t="inlineStr">
        <is>
          <t>Konvolut</t>
        </is>
      </c>
      <c r="L571" s="19" t="n"/>
      <c r="M571" s="16" t="inlineStr">
        <is>
          <t>gebraucht</t>
        </is>
      </c>
      <c r="N571" s="17" t="n"/>
      <c r="O571" s="20">
        <f>F571-IF(N571="",0,N571)</f>
        <v/>
      </c>
      <c r="P571" s="19" t="inlineStr">
        <is>
          <t>ja</t>
        </is>
      </c>
      <c r="Q571" s="19" t="n"/>
      <c r="R571" s="21" t="n"/>
      <c r="S571" s="21" t="n">
        <v>0</v>
      </c>
      <c r="T571" s="19" t="inlineStr">
        <is>
          <t>Fix</t>
        </is>
      </c>
      <c r="U571" s="19" t="inlineStr">
        <is>
          <t>ok</t>
        </is>
      </c>
      <c r="V571" s="22">
        <f>O571*S571</f>
        <v/>
      </c>
      <c r="W571" s="16" t="inlineStr">
        <is>
          <t>nur Abholung</t>
        </is>
      </c>
      <c r="X571" s="16" t="inlineStr">
        <is>
          <t>F-654</t>
        </is>
      </c>
      <c r="Y571" s="19" t="inlineStr">
        <is>
          <t>nein</t>
        </is>
      </c>
      <c r="Z571" s="19" t="inlineStr">
        <is>
          <t>verfügbar</t>
        </is>
      </c>
      <c r="AA571" s="19" t="n"/>
      <c r="AB571" s="19" t="n"/>
      <c r="AC571" s="19" t="n"/>
      <c r="AD571" s="19" t="n"/>
      <c r="AE571" s="21" t="n"/>
      <c r="AF571" s="22">
        <f>IF(N571="","",N571*AE571)</f>
        <v/>
      </c>
      <c r="AG571" s="19" t="n"/>
      <c r="AH571" s="19" t="n"/>
      <c r="AI571" s="19" t="n"/>
      <c r="AJ571" s="19" t="n"/>
      <c r="AK571" s="19" t="n"/>
      <c r="AL571" s="19" t="n"/>
      <c r="AM571" s="18" t="n"/>
      <c r="AN571" s="23" t="inlineStr">
        <is>
          <t>Neu aus Fotos vom 12.10.2026 (ohne Post-it, zu verschenken).</t>
        </is>
      </c>
    </row>
    <row r="572" ht="98.8" customHeight="1">
      <c r="A572" s="16" t="n"/>
      <c r="B572" s="16" t="inlineStr">
        <is>
          <t>BA04-V19</t>
        </is>
      </c>
      <c r="C572" s="16" t="inlineStr">
        <is>
          <t>BA04</t>
        </is>
      </c>
      <c r="D572" s="16" t="inlineStr">
        <is>
          <t>Gruppenraum</t>
        </is>
      </c>
      <c r="E572" s="16" t="inlineStr">
        <is>
          <t>Buchstabenstempel in Holzkiste</t>
        </is>
      </c>
      <c r="F572" s="17" t="n">
        <v>1</v>
      </c>
      <c r="G572" s="18" t="inlineStr">
        <is>
          <t>Holzkiste mit Buchstaben- und Motivstempeln und 2 Stempelkissen.</t>
        </is>
      </c>
      <c r="H572" s="16" t="inlineStr">
        <is>
          <t>zu verschenken</t>
        </is>
      </c>
      <c r="I572" s="16" t="n"/>
      <c r="J572" s="16" t="inlineStr">
        <is>
          <t>C</t>
        </is>
      </c>
      <c r="K572" s="16" t="inlineStr">
        <is>
          <t>Konvolut</t>
        </is>
      </c>
      <c r="L572" s="19" t="n"/>
      <c r="M572" s="16" t="inlineStr">
        <is>
          <t>gebraucht</t>
        </is>
      </c>
      <c r="N572" s="17" t="n"/>
      <c r="O572" s="20">
        <f>F572-IF(N572="",0,N572)</f>
        <v/>
      </c>
      <c r="P572" s="19" t="inlineStr">
        <is>
          <t>ja</t>
        </is>
      </c>
      <c r="Q572" s="19" t="n"/>
      <c r="R572" s="21" t="n"/>
      <c r="S572" s="21" t="n">
        <v>0</v>
      </c>
      <c r="T572" s="19" t="inlineStr">
        <is>
          <t>Fix</t>
        </is>
      </c>
      <c r="U572" s="19" t="inlineStr">
        <is>
          <t>ok</t>
        </is>
      </c>
      <c r="V572" s="22">
        <f>O572*S572</f>
        <v/>
      </c>
      <c r="W572" s="16" t="inlineStr">
        <is>
          <t>nur Abholung</t>
        </is>
      </c>
      <c r="X572" s="16" t="inlineStr">
        <is>
          <t>F-655</t>
        </is>
      </c>
      <c r="Y572" s="19" t="inlineStr">
        <is>
          <t>nein</t>
        </is>
      </c>
      <c r="Z572" s="19" t="inlineStr">
        <is>
          <t>verfügbar</t>
        </is>
      </c>
      <c r="AA572" s="19" t="n"/>
      <c r="AB572" s="19" t="n"/>
      <c r="AC572" s="19" t="n"/>
      <c r="AD572" s="19" t="n"/>
      <c r="AE572" s="21" t="n"/>
      <c r="AF572" s="22">
        <f>IF(N572="","",N572*AE572)</f>
        <v/>
      </c>
      <c r="AG572" s="19" t="n"/>
      <c r="AH572" s="19" t="n"/>
      <c r="AI572" s="19" t="n"/>
      <c r="AJ572" s="19" t="n"/>
      <c r="AK572" s="19" t="n"/>
      <c r="AL572" s="19" t="n"/>
      <c r="AM572" s="18" t="n"/>
      <c r="AN572" s="23" t="inlineStr">
        <is>
          <t>Neu aus Fotos vom 12.10.2026 (ohne Post-it, zu verschenken).</t>
        </is>
      </c>
    </row>
    <row r="573" ht="98.8" customHeight="1">
      <c r="A573" s="16" t="n"/>
      <c r="B573" s="16" t="inlineStr">
        <is>
          <t>BA04-V20</t>
        </is>
      </c>
      <c r="C573" s="16" t="inlineStr">
        <is>
          <t>BA04</t>
        </is>
      </c>
      <c r="D573" s="16" t="inlineStr">
        <is>
          <t>Gruppenraum</t>
        </is>
      </c>
      <c r="E573" s="16" t="inlineStr">
        <is>
          <t>Zahlenstempel im Koffer</t>
        </is>
      </c>
      <c r="F573" s="17" t="n">
        <v>1</v>
      </c>
      <c r="G573" s="18" t="inlineStr">
        <is>
          <t>Zahlenstempel-Set im Koffer (Joustra), ab 3 Jahren.</t>
        </is>
      </c>
      <c r="H573" s="16" t="inlineStr">
        <is>
          <t>zu verschenken</t>
        </is>
      </c>
      <c r="I573" s="16" t="n"/>
      <c r="J573" s="16" t="inlineStr">
        <is>
          <t>C</t>
        </is>
      </c>
      <c r="K573" s="16" t="inlineStr">
        <is>
          <t>Konvolut</t>
        </is>
      </c>
      <c r="L573" s="19" t="n"/>
      <c r="M573" s="16" t="inlineStr">
        <is>
          <t>gebraucht</t>
        </is>
      </c>
      <c r="N573" s="17" t="n"/>
      <c r="O573" s="20">
        <f>F573-IF(N573="",0,N573)</f>
        <v/>
      </c>
      <c r="P573" s="19" t="inlineStr">
        <is>
          <t>ja</t>
        </is>
      </c>
      <c r="Q573" s="19" t="n"/>
      <c r="R573" s="21" t="n"/>
      <c r="S573" s="21" t="n">
        <v>0</v>
      </c>
      <c r="T573" s="19" t="inlineStr">
        <is>
          <t>Fix</t>
        </is>
      </c>
      <c r="U573" s="19" t="inlineStr">
        <is>
          <t>ok</t>
        </is>
      </c>
      <c r="V573" s="22">
        <f>O573*S573</f>
        <v/>
      </c>
      <c r="W573" s="16" t="inlineStr">
        <is>
          <t>nur Abholung</t>
        </is>
      </c>
      <c r="X573" s="16" t="inlineStr">
        <is>
          <t>F-656</t>
        </is>
      </c>
      <c r="Y573" s="19" t="inlineStr">
        <is>
          <t>nein</t>
        </is>
      </c>
      <c r="Z573" s="19" t="inlineStr">
        <is>
          <t>verfügbar</t>
        </is>
      </c>
      <c r="AA573" s="19" t="n"/>
      <c r="AB573" s="19" t="n"/>
      <c r="AC573" s="19" t="n"/>
      <c r="AD573" s="19" t="n"/>
      <c r="AE573" s="21" t="n"/>
      <c r="AF573" s="22">
        <f>IF(N573="","",N573*AE573)</f>
        <v/>
      </c>
      <c r="AG573" s="19" t="n"/>
      <c r="AH573" s="19" t="n"/>
      <c r="AI573" s="19" t="n"/>
      <c r="AJ573" s="19" t="n"/>
      <c r="AK573" s="19" t="n"/>
      <c r="AL573" s="19" t="n"/>
      <c r="AM573" s="18" t="n"/>
      <c r="AN573" s="23" t="inlineStr">
        <is>
          <t>Neu aus Fotos vom 12.10.2026 (ohne Post-it, zu verschenken).</t>
        </is>
      </c>
    </row>
    <row r="574" ht="98.8" customHeight="1">
      <c r="A574" s="16" t="n"/>
      <c r="B574" s="16" t="inlineStr">
        <is>
          <t>BA04-V21</t>
        </is>
      </c>
      <c r="C574" s="16" t="inlineStr">
        <is>
          <t>BA04</t>
        </is>
      </c>
      <c r="D574" s="16" t="inlineStr">
        <is>
          <t>Gruppenraum</t>
        </is>
      </c>
      <c r="E574" s="16" t="inlineStr">
        <is>
          <t>Spiel Quak (HABA)</t>
        </is>
      </c>
      <c r="F574" s="17" t="n">
        <v>1</v>
      </c>
      <c r="G574" s="18" t="inlineStr">
        <is>
          <t>HABA „Quak“, ab 4 Jahren.</t>
        </is>
      </c>
      <c r="H574" s="16" t="inlineStr">
        <is>
          <t>zu verschenken</t>
        </is>
      </c>
      <c r="I574" s="16" t="n"/>
      <c r="J574" s="16" t="inlineStr">
        <is>
          <t>C</t>
        </is>
      </c>
      <c r="K574" s="16" t="inlineStr">
        <is>
          <t>Konvolut</t>
        </is>
      </c>
      <c r="L574" s="19" t="n"/>
      <c r="M574" s="16" t="inlineStr">
        <is>
          <t>gebraucht</t>
        </is>
      </c>
      <c r="N574" s="17" t="n"/>
      <c r="O574" s="20">
        <f>F574-IF(N574="",0,N574)</f>
        <v/>
      </c>
      <c r="P574" s="19" t="inlineStr">
        <is>
          <t>ja</t>
        </is>
      </c>
      <c r="Q574" s="19" t="n"/>
      <c r="R574" s="21" t="n"/>
      <c r="S574" s="21" t="n">
        <v>0</v>
      </c>
      <c r="T574" s="19" t="inlineStr">
        <is>
          <t>Fix</t>
        </is>
      </c>
      <c r="U574" s="19" t="inlineStr">
        <is>
          <t>ok</t>
        </is>
      </c>
      <c r="V574" s="22">
        <f>O574*S574</f>
        <v/>
      </c>
      <c r="W574" s="16" t="inlineStr">
        <is>
          <t>nur Abholung</t>
        </is>
      </c>
      <c r="X574" s="16" t="inlineStr">
        <is>
          <t>F-657</t>
        </is>
      </c>
      <c r="Y574" s="19" t="inlineStr">
        <is>
          <t>nein</t>
        </is>
      </c>
      <c r="Z574" s="19" t="inlineStr">
        <is>
          <t>verfügbar</t>
        </is>
      </c>
      <c r="AA574" s="19" t="n"/>
      <c r="AB574" s="19" t="n"/>
      <c r="AC574" s="19" t="n"/>
      <c r="AD574" s="19" t="n"/>
      <c r="AE574" s="21" t="n"/>
      <c r="AF574" s="22">
        <f>IF(N574="","",N574*AE574)</f>
        <v/>
      </c>
      <c r="AG574" s="19" t="n"/>
      <c r="AH574" s="19" t="n"/>
      <c r="AI574" s="19" t="n"/>
      <c r="AJ574" s="19" t="n"/>
      <c r="AK574" s="19" t="n"/>
      <c r="AL574" s="19" t="n"/>
      <c r="AM574" s="18" t="n"/>
      <c r="AN574" s="23" t="inlineStr">
        <is>
          <t>Neu aus Fotos vom 12.10.2026 (ohne Post-it, zu verschenken).</t>
        </is>
      </c>
    </row>
    <row r="575" ht="98.8" customHeight="1">
      <c r="A575" s="16" t="n"/>
      <c r="B575" s="16" t="inlineStr">
        <is>
          <t>BA04-V22</t>
        </is>
      </c>
      <c r="C575" s="16" t="inlineStr">
        <is>
          <t>BA04</t>
        </is>
      </c>
      <c r="D575" s="16" t="inlineStr">
        <is>
          <t>Gruppenraum</t>
        </is>
      </c>
      <c r="E575" s="16" t="inlineStr">
        <is>
          <t>2 Bücher Wieso? Weshalb? Warum?</t>
        </is>
      </c>
      <c r="F575" s="17" t="n">
        <v>1</v>
      </c>
      <c r="G575" s="18" t="inlineStr">
        <is>
          <t>„Kinder dieser Welt“ und „Wir entdecken unsere Sinne“.</t>
        </is>
      </c>
      <c r="H575" s="16" t="inlineStr">
        <is>
          <t>zu verschenken</t>
        </is>
      </c>
      <c r="I575" s="16" t="n"/>
      <c r="J575" s="16" t="inlineStr">
        <is>
          <t>C</t>
        </is>
      </c>
      <c r="K575" s="16" t="inlineStr">
        <is>
          <t>Konvolut</t>
        </is>
      </c>
      <c r="L575" s="19" t="n"/>
      <c r="M575" s="16" t="inlineStr">
        <is>
          <t>gebraucht</t>
        </is>
      </c>
      <c r="N575" s="17" t="n"/>
      <c r="O575" s="20">
        <f>F575-IF(N575="",0,N575)</f>
        <v/>
      </c>
      <c r="P575" s="19" t="inlineStr">
        <is>
          <t>ja</t>
        </is>
      </c>
      <c r="Q575" s="19" t="n"/>
      <c r="R575" s="21" t="n"/>
      <c r="S575" s="21" t="n">
        <v>0</v>
      </c>
      <c r="T575" s="19" t="inlineStr">
        <is>
          <t>Fix</t>
        </is>
      </c>
      <c r="U575" s="19" t="inlineStr">
        <is>
          <t>ok</t>
        </is>
      </c>
      <c r="V575" s="22">
        <f>O575*S575</f>
        <v/>
      </c>
      <c r="W575" s="16" t="inlineStr">
        <is>
          <t>nur Abholung</t>
        </is>
      </c>
      <c r="X575" s="16" t="inlineStr">
        <is>
          <t>F-658</t>
        </is>
      </c>
      <c r="Y575" s="19" t="inlineStr">
        <is>
          <t>nein</t>
        </is>
      </c>
      <c r="Z575" s="19" t="inlineStr">
        <is>
          <t>verfügbar</t>
        </is>
      </c>
      <c r="AA575" s="19" t="n"/>
      <c r="AB575" s="19" t="n"/>
      <c r="AC575" s="19" t="n"/>
      <c r="AD575" s="19" t="n"/>
      <c r="AE575" s="21" t="n"/>
      <c r="AF575" s="22">
        <f>IF(N575="","",N575*AE575)</f>
        <v/>
      </c>
      <c r="AG575" s="19" t="n"/>
      <c r="AH575" s="19" t="n"/>
      <c r="AI575" s="19" t="n"/>
      <c r="AJ575" s="19" t="n"/>
      <c r="AK575" s="19" t="n"/>
      <c r="AL575" s="19" t="n"/>
      <c r="AM575" s="18" t="n"/>
      <c r="AN575" s="23" t="inlineStr">
        <is>
          <t>Neu aus Fotos vom 12.10.2026 (ohne Post-it, zu verschenken).</t>
        </is>
      </c>
    </row>
    <row r="576" ht="98.8" customHeight="1">
      <c r="A576" s="16" t="n"/>
      <c r="B576" s="16" t="inlineStr">
        <is>
          <t>BA04-V23</t>
        </is>
      </c>
      <c r="C576" s="16" t="inlineStr">
        <is>
          <t>BA04</t>
        </is>
      </c>
      <c r="D576" s="16" t="inlineStr">
        <is>
          <t>Gruppenraum</t>
        </is>
      </c>
      <c r="E576" s="16" t="inlineStr">
        <is>
          <t>3 Kinderbücher</t>
        </is>
      </c>
      <c r="F576" s="17" t="n">
        <v>1</v>
      </c>
      <c r="G576" s="18" t="inlineStr">
        <is>
          <t>„Alles was ich wissen will“, „Sachen suchen – Die Jahreszeiten“, „Autsch, kleiner Tiger!“.</t>
        </is>
      </c>
      <c r="H576" s="16" t="inlineStr">
        <is>
          <t>zu verschenken</t>
        </is>
      </c>
      <c r="I576" s="16" t="n"/>
      <c r="J576" s="16" t="inlineStr">
        <is>
          <t>C</t>
        </is>
      </c>
      <c r="K576" s="16" t="inlineStr">
        <is>
          <t>Konvolut</t>
        </is>
      </c>
      <c r="L576" s="19" t="n"/>
      <c r="M576" s="16" t="inlineStr">
        <is>
          <t>gebraucht</t>
        </is>
      </c>
      <c r="N576" s="17" t="n"/>
      <c r="O576" s="20">
        <f>F576-IF(N576="",0,N576)</f>
        <v/>
      </c>
      <c r="P576" s="19" t="inlineStr">
        <is>
          <t>ja</t>
        </is>
      </c>
      <c r="Q576" s="19" t="n"/>
      <c r="R576" s="21" t="n"/>
      <c r="S576" s="21" t="n">
        <v>0</v>
      </c>
      <c r="T576" s="19" t="inlineStr">
        <is>
          <t>Fix</t>
        </is>
      </c>
      <c r="U576" s="19" t="inlineStr">
        <is>
          <t>ok</t>
        </is>
      </c>
      <c r="V576" s="22">
        <f>O576*S576</f>
        <v/>
      </c>
      <c r="W576" s="16" t="inlineStr">
        <is>
          <t>nur Abholung</t>
        </is>
      </c>
      <c r="X576" s="16" t="inlineStr">
        <is>
          <t>F-659</t>
        </is>
      </c>
      <c r="Y576" s="19" t="inlineStr">
        <is>
          <t>nein</t>
        </is>
      </c>
      <c r="Z576" s="19" t="inlineStr">
        <is>
          <t>verfügbar</t>
        </is>
      </c>
      <c r="AA576" s="19" t="n"/>
      <c r="AB576" s="19" t="n"/>
      <c r="AC576" s="19" t="n"/>
      <c r="AD576" s="19" t="n"/>
      <c r="AE576" s="21" t="n"/>
      <c r="AF576" s="22">
        <f>IF(N576="","",N576*AE576)</f>
        <v/>
      </c>
      <c r="AG576" s="19" t="n"/>
      <c r="AH576" s="19" t="n"/>
      <c r="AI576" s="19" t="n"/>
      <c r="AJ576" s="19" t="n"/>
      <c r="AK576" s="19" t="n"/>
      <c r="AL576" s="19" t="n"/>
      <c r="AM576" s="18" t="n"/>
      <c r="AN576" s="23" t="inlineStr">
        <is>
          <t>Neu aus Fotos vom 12.10.2026 (ohne Post-it, zu verschenken).</t>
        </is>
      </c>
    </row>
    <row r="577" ht="98.8" customHeight="1">
      <c r="A577" s="16" t="n"/>
      <c r="B577" s="16" t="inlineStr">
        <is>
          <t>BA04-V24</t>
        </is>
      </c>
      <c r="C577" s="16" t="inlineStr">
        <is>
          <t>BA04</t>
        </is>
      </c>
      <c r="D577" s="16" t="inlineStr">
        <is>
          <t>Gruppenraum</t>
        </is>
      </c>
      <c r="E577" s="16" t="inlineStr">
        <is>
          <t>3 Kinderbücher</t>
        </is>
      </c>
      <c r="F577" s="17" t="n">
        <v>1</v>
      </c>
      <c r="G577" s="18" t="inlineStr">
        <is>
          <t>„Mia findet eine Freundin“, Wimmelbuch „Mein Tag“, „Im Zirkus“.</t>
        </is>
      </c>
      <c r="H577" s="16" t="inlineStr">
        <is>
          <t>zu verschenken</t>
        </is>
      </c>
      <c r="I577" s="16" t="n"/>
      <c r="J577" s="16" t="inlineStr">
        <is>
          <t>C</t>
        </is>
      </c>
      <c r="K577" s="16" t="inlineStr">
        <is>
          <t>Konvolut</t>
        </is>
      </c>
      <c r="L577" s="19" t="n"/>
      <c r="M577" s="16" t="inlineStr">
        <is>
          <t>gebraucht</t>
        </is>
      </c>
      <c r="N577" s="17" t="n"/>
      <c r="O577" s="20">
        <f>F577-IF(N577="",0,N577)</f>
        <v/>
      </c>
      <c r="P577" s="19" t="inlineStr">
        <is>
          <t>ja</t>
        </is>
      </c>
      <c r="Q577" s="19" t="n"/>
      <c r="R577" s="21" t="n"/>
      <c r="S577" s="21" t="n">
        <v>0</v>
      </c>
      <c r="T577" s="19" t="inlineStr">
        <is>
          <t>Fix</t>
        </is>
      </c>
      <c r="U577" s="19" t="inlineStr">
        <is>
          <t>ok</t>
        </is>
      </c>
      <c r="V577" s="22">
        <f>O577*S577</f>
        <v/>
      </c>
      <c r="W577" s="16" t="inlineStr">
        <is>
          <t>nur Abholung</t>
        </is>
      </c>
      <c r="X577" s="16" t="inlineStr">
        <is>
          <t>F-660</t>
        </is>
      </c>
      <c r="Y577" s="19" t="inlineStr">
        <is>
          <t>nein</t>
        </is>
      </c>
      <c r="Z577" s="19" t="inlineStr">
        <is>
          <t>verfügbar</t>
        </is>
      </c>
      <c r="AA577" s="19" t="n"/>
      <c r="AB577" s="19" t="n"/>
      <c r="AC577" s="19" t="n"/>
      <c r="AD577" s="19" t="n"/>
      <c r="AE577" s="21" t="n"/>
      <c r="AF577" s="22">
        <f>IF(N577="","",N577*AE577)</f>
        <v/>
      </c>
      <c r="AG577" s="19" t="n"/>
      <c r="AH577" s="19" t="n"/>
      <c r="AI577" s="19" t="n"/>
      <c r="AJ577" s="19" t="n"/>
      <c r="AK577" s="19" t="n"/>
      <c r="AL577" s="19" t="n"/>
      <c r="AM577" s="18" t="n"/>
      <c r="AN577" s="23" t="inlineStr">
        <is>
          <t>Neu aus Fotos vom 12.10.2026 (ohne Post-it, zu verschenken).</t>
        </is>
      </c>
    </row>
    <row r="578" ht="98.8" customHeight="1">
      <c r="A578" s="16" t="n"/>
      <c r="B578" s="16" t="inlineStr">
        <is>
          <t>BU01-V01</t>
        </is>
      </c>
      <c r="C578" s="16" t="inlineStr">
        <is>
          <t>BU01</t>
        </is>
      </c>
      <c r="D578" s="16" t="inlineStr">
        <is>
          <t>Flur</t>
        </is>
      </c>
      <c r="E578" s="16" t="inlineStr">
        <is>
          <t>Spielteppich Straße, lang</t>
        </is>
      </c>
      <c r="F578" s="17" t="n">
        <v>2</v>
      </c>
      <c r="G578" s="18" t="inlineStr">
        <is>
          <t>Spielteppich aus Baumwolle mit Straßenmotiv, lang und schmal.</t>
        </is>
      </c>
      <c r="H578" s="16" t="inlineStr">
        <is>
          <t>zu verschenken</t>
        </is>
      </c>
      <c r="I578" s="16" t="n"/>
      <c r="J578" s="16" t="inlineStr">
        <is>
          <t>C</t>
        </is>
      </c>
      <c r="K578" s="16" t="inlineStr">
        <is>
          <t>Stück</t>
        </is>
      </c>
      <c r="L578" s="19" t="n"/>
      <c r="M578" s="16" t="inlineStr">
        <is>
          <t>gebraucht</t>
        </is>
      </c>
      <c r="N578" s="17" t="n"/>
      <c r="O578" s="20">
        <f>F578-IF(N578="",0,N578)</f>
        <v/>
      </c>
      <c r="P578" s="19" t="inlineStr">
        <is>
          <t>ja</t>
        </is>
      </c>
      <c r="Q578" s="19" t="n"/>
      <c r="R578" s="21" t="n"/>
      <c r="S578" s="21" t="n">
        <v>0</v>
      </c>
      <c r="T578" s="19" t="inlineStr">
        <is>
          <t>Fix</t>
        </is>
      </c>
      <c r="U578" s="19" t="inlineStr">
        <is>
          <t>ok</t>
        </is>
      </c>
      <c r="V578" s="22">
        <f>O578*S578</f>
        <v/>
      </c>
      <c r="W578" s="16" t="inlineStr">
        <is>
          <t>nur Abholung</t>
        </is>
      </c>
      <c r="X578" s="16" t="inlineStr">
        <is>
          <t>F-691</t>
        </is>
      </c>
      <c r="Y578" s="19" t="inlineStr">
        <is>
          <t>nein</t>
        </is>
      </c>
      <c r="Z578" s="19" t="inlineStr">
        <is>
          <t>verfügbar</t>
        </is>
      </c>
      <c r="AA578" s="19" t="n"/>
      <c r="AB578" s="19" t="n"/>
      <c r="AC578" s="19" t="n"/>
      <c r="AD578" s="19" t="n"/>
      <c r="AE578" s="21" t="n"/>
      <c r="AF578" s="22">
        <f>IF(N578="","",N578*AE578)</f>
        <v/>
      </c>
      <c r="AG578" s="19" t="n"/>
      <c r="AH578" s="19" t="n"/>
      <c r="AI578" s="19" t="n"/>
      <c r="AJ578" s="19" t="n"/>
      <c r="AK578" s="19" t="n"/>
      <c r="AL578" s="19" t="n"/>
      <c r="AM578" s="18" t="inlineStr">
        <is>
          <t>Preis je Stück, zwei vorhanden.</t>
        </is>
      </c>
      <c r="AN578" s="23" t="inlineStr">
        <is>
          <t>Neu aus Fotos vom 12.10.2026 (ohne Post-it, zu verschenken).</t>
        </is>
      </c>
    </row>
    <row r="579" ht="98.8" customHeight="1">
      <c r="A579" s="16" t="n"/>
      <c r="B579" s="16" t="inlineStr">
        <is>
          <t>BU01-V02</t>
        </is>
      </c>
      <c r="C579" s="16" t="inlineStr">
        <is>
          <t>BU01</t>
        </is>
      </c>
      <c r="D579" s="16" t="inlineStr">
        <is>
          <t>Flur</t>
        </is>
      </c>
      <c r="E579" s="16" t="inlineStr">
        <is>
          <t>Holz-Stapelspiel 4 Formen</t>
        </is>
      </c>
      <c r="F579" s="17" t="n">
        <v>1</v>
      </c>
      <c r="G579" s="18" t="inlineStr">
        <is>
          <t>Steck- und Stapelspiel aus Holz: Herz, Blume, Blatt, Quadrat.</t>
        </is>
      </c>
      <c r="H579" s="16" t="inlineStr">
        <is>
          <t>zu verschenken</t>
        </is>
      </c>
      <c r="I579" s="16" t="n"/>
      <c r="J579" s="16" t="inlineStr">
        <is>
          <t>C</t>
        </is>
      </c>
      <c r="K579" s="16" t="inlineStr">
        <is>
          <t>Stück</t>
        </is>
      </c>
      <c r="L579" s="19" t="n"/>
      <c r="M579" s="16" t="inlineStr">
        <is>
          <t>gebraucht</t>
        </is>
      </c>
      <c r="N579" s="17" t="n"/>
      <c r="O579" s="20">
        <f>F579-IF(N579="",0,N579)</f>
        <v/>
      </c>
      <c r="P579" s="19" t="inlineStr">
        <is>
          <t>ja</t>
        </is>
      </c>
      <c r="Q579" s="19" t="n"/>
      <c r="R579" s="21" t="n"/>
      <c r="S579" s="21" t="n">
        <v>0</v>
      </c>
      <c r="T579" s="19" t="inlineStr">
        <is>
          <t>Fix</t>
        </is>
      </c>
      <c r="U579" s="19" t="inlineStr">
        <is>
          <t>ok</t>
        </is>
      </c>
      <c r="V579" s="22">
        <f>O579*S579</f>
        <v/>
      </c>
      <c r="W579" s="16" t="inlineStr">
        <is>
          <t>nur Abholung</t>
        </is>
      </c>
      <c r="X579" s="16" t="inlineStr">
        <is>
          <t>F-692</t>
        </is>
      </c>
      <c r="Y579" s="19" t="inlineStr">
        <is>
          <t>nein</t>
        </is>
      </c>
      <c r="Z579" s="19" t="inlineStr">
        <is>
          <t>verfügbar</t>
        </is>
      </c>
      <c r="AA579" s="19" t="n"/>
      <c r="AB579" s="19" t="n"/>
      <c r="AC579" s="19" t="n"/>
      <c r="AD579" s="19" t="n"/>
      <c r="AE579" s="21" t="n"/>
      <c r="AF579" s="22">
        <f>IF(N579="","",N579*AE579)</f>
        <v/>
      </c>
      <c r="AG579" s="19" t="n"/>
      <c r="AH579" s="19" t="n"/>
      <c r="AI579" s="19" t="n"/>
      <c r="AJ579" s="19" t="n"/>
      <c r="AK579" s="19" t="n"/>
      <c r="AL579" s="19" t="n"/>
      <c r="AM579" s="18" t="n"/>
      <c r="AN579" s="23" t="inlineStr">
        <is>
          <t>Neu aus Fotos vom 12.10.2026 (ohne Post-it, zu verschenken).</t>
        </is>
      </c>
    </row>
    <row r="580" ht="98.8" customHeight="1">
      <c r="A580" s="16" t="n"/>
      <c r="B580" s="16" t="inlineStr">
        <is>
          <t>BU01-V03</t>
        </is>
      </c>
      <c r="C580" s="16" t="inlineStr">
        <is>
          <t>BU01</t>
        </is>
      </c>
      <c r="D580" s="16" t="inlineStr">
        <is>
          <t>Flur</t>
        </is>
      </c>
      <c r="E580" s="16" t="inlineStr">
        <is>
          <t>Spielteppich Straße, grau</t>
        </is>
      </c>
      <c r="F580" s="17" t="n">
        <v>2</v>
      </c>
      <c r="G580" s="18" t="inlineStr">
        <is>
          <t>Spielteppich mit Straßenmotiv, grau-weiß, rechteckig.</t>
        </is>
      </c>
      <c r="H580" s="16" t="inlineStr">
        <is>
          <t>zu verschenken</t>
        </is>
      </c>
      <c r="I580" s="16" t="n"/>
      <c r="J580" s="16" t="inlineStr">
        <is>
          <t>C</t>
        </is>
      </c>
      <c r="K580" s="16" t="inlineStr">
        <is>
          <t>Stück</t>
        </is>
      </c>
      <c r="L580" s="19" t="n"/>
      <c r="M580" s="16" t="inlineStr">
        <is>
          <t>gebraucht</t>
        </is>
      </c>
      <c r="N580" s="17" t="n"/>
      <c r="O580" s="20">
        <f>F580-IF(N580="",0,N580)</f>
        <v/>
      </c>
      <c r="P580" s="19" t="inlineStr">
        <is>
          <t>ja</t>
        </is>
      </c>
      <c r="Q580" s="19" t="n"/>
      <c r="R580" s="21" t="n"/>
      <c r="S580" s="21" t="n">
        <v>0</v>
      </c>
      <c r="T580" s="19" t="inlineStr">
        <is>
          <t>Fix</t>
        </is>
      </c>
      <c r="U580" s="19" t="inlineStr">
        <is>
          <t>ok</t>
        </is>
      </c>
      <c r="V580" s="22">
        <f>O580*S580</f>
        <v/>
      </c>
      <c r="W580" s="16" t="inlineStr">
        <is>
          <t>nur Abholung</t>
        </is>
      </c>
      <c r="X580" s="16" t="inlineStr">
        <is>
          <t>F-693</t>
        </is>
      </c>
      <c r="Y580" s="19" t="inlineStr">
        <is>
          <t>nein</t>
        </is>
      </c>
      <c r="Z580" s="19" t="inlineStr">
        <is>
          <t>verfügbar</t>
        </is>
      </c>
      <c r="AA580" s="19" t="n"/>
      <c r="AB580" s="19" t="n"/>
      <c r="AC580" s="19" t="n"/>
      <c r="AD580" s="19" t="n"/>
      <c r="AE580" s="21" t="n"/>
      <c r="AF580" s="22">
        <f>IF(N580="","",N580*AE580)</f>
        <v/>
      </c>
      <c r="AG580" s="19" t="n"/>
      <c r="AH580" s="19" t="n"/>
      <c r="AI580" s="19" t="n"/>
      <c r="AJ580" s="19" t="n"/>
      <c r="AK580" s="19" t="n"/>
      <c r="AL580" s="19" t="n"/>
      <c r="AM580" s="18" t="inlineStr">
        <is>
          <t>Preis je Stück, zwei vorhanden.</t>
        </is>
      </c>
      <c r="AN580" s="23" t="inlineStr">
        <is>
          <t>Neu aus Fotos vom 12.10.2026 (ohne Post-it, zu verschenken).</t>
        </is>
      </c>
    </row>
    <row r="581" ht="98.8" customHeight="1">
      <c r="A581" s="16" t="n"/>
      <c r="B581" s="16" t="inlineStr">
        <is>
          <t>BU01-V04</t>
        </is>
      </c>
      <c r="C581" s="16" t="inlineStr">
        <is>
          <t>BU01</t>
        </is>
      </c>
      <c r="D581" s="16" t="inlineStr">
        <is>
          <t>Flur</t>
        </is>
      </c>
      <c r="E581" s="16" t="inlineStr">
        <is>
          <t>Holz-Babyspielzeug</t>
        </is>
      </c>
      <c r="F581" s="17" t="n">
        <v>1</v>
      </c>
      <c r="G581" s="18" t="inlineStr">
        <is>
          <t>Stapelturm, 2 Raupen zum Nachziehen, Stehauf-Clown, Schmetterling und Steckteile aus Holz.</t>
        </is>
      </c>
      <c r="H581" s="16" t="inlineStr">
        <is>
          <t>zu verschenken</t>
        </is>
      </c>
      <c r="I581" s="16" t="n"/>
      <c r="J581" s="16" t="inlineStr">
        <is>
          <t>C</t>
        </is>
      </c>
      <c r="K581" s="16" t="inlineStr">
        <is>
          <t>Konvolut</t>
        </is>
      </c>
      <c r="L581" s="19" t="n"/>
      <c r="M581" s="16" t="inlineStr">
        <is>
          <t>gebraucht</t>
        </is>
      </c>
      <c r="N581" s="17" t="n"/>
      <c r="O581" s="20">
        <f>F581-IF(N581="",0,N581)</f>
        <v/>
      </c>
      <c r="P581" s="19" t="inlineStr">
        <is>
          <t>ja</t>
        </is>
      </c>
      <c r="Q581" s="19" t="n"/>
      <c r="R581" s="21" t="n"/>
      <c r="S581" s="21" t="n">
        <v>0</v>
      </c>
      <c r="T581" s="19" t="inlineStr">
        <is>
          <t>Fix</t>
        </is>
      </c>
      <c r="U581" s="19" t="inlineStr">
        <is>
          <t>ok</t>
        </is>
      </c>
      <c r="V581" s="22">
        <f>O581*S581</f>
        <v/>
      </c>
      <c r="W581" s="16" t="inlineStr">
        <is>
          <t>nur Abholung</t>
        </is>
      </c>
      <c r="X581" s="16" t="inlineStr">
        <is>
          <t>F-694</t>
        </is>
      </c>
      <c r="Y581" s="19" t="inlineStr">
        <is>
          <t>nein</t>
        </is>
      </c>
      <c r="Z581" s="19" t="inlineStr">
        <is>
          <t>verfügbar</t>
        </is>
      </c>
      <c r="AA581" s="19" t="n"/>
      <c r="AB581" s="19" t="n"/>
      <c r="AC581" s="19" t="n"/>
      <c r="AD581" s="19" t="n"/>
      <c r="AE581" s="21" t="n"/>
      <c r="AF581" s="22">
        <f>IF(N581="","",N581*AE581)</f>
        <v/>
      </c>
      <c r="AG581" s="19" t="n"/>
      <c r="AH581" s="19" t="n"/>
      <c r="AI581" s="19" t="n"/>
      <c r="AJ581" s="19" t="n"/>
      <c r="AK581" s="19" t="n"/>
      <c r="AL581" s="19" t="n"/>
      <c r="AM581" s="18" t="n"/>
      <c r="AN581" s="23" t="inlineStr">
        <is>
          <t>Neu aus Fotos vom 12.10.2026 (ohne Post-it, zu verschenken).</t>
        </is>
      </c>
    </row>
    <row r="582" ht="98.8" customHeight="1">
      <c r="A582" s="16" t="n"/>
      <c r="B582" s="16" t="inlineStr">
        <is>
          <t>BU01-V05</t>
        </is>
      </c>
      <c r="C582" s="16" t="inlineStr">
        <is>
          <t>BU01</t>
        </is>
      </c>
      <c r="D582" s="16" t="inlineStr">
        <is>
          <t>Flur</t>
        </is>
      </c>
      <c r="E582" s="16" t="inlineStr">
        <is>
          <t>Holz-Steckbrett 4 Formen</t>
        </is>
      </c>
      <c r="F582" s="17" t="n">
        <v>1</v>
      </c>
      <c r="G582" s="18" t="inlineStr">
        <is>
          <t>Sortier- und Steckbrett aus Holz mit vier Formen, Platte als Puzzle.</t>
        </is>
      </c>
      <c r="H582" s="16" t="inlineStr">
        <is>
          <t>zu verschenken</t>
        </is>
      </c>
      <c r="I582" s="16" t="n"/>
      <c r="J582" s="16" t="inlineStr">
        <is>
          <t>C</t>
        </is>
      </c>
      <c r="K582" s="16" t="inlineStr">
        <is>
          <t>Stück</t>
        </is>
      </c>
      <c r="L582" s="19" t="n"/>
      <c r="M582" s="16" t="inlineStr">
        <is>
          <t>gebraucht</t>
        </is>
      </c>
      <c r="N582" s="17" t="n"/>
      <c r="O582" s="20">
        <f>F582-IF(N582="",0,N582)</f>
        <v/>
      </c>
      <c r="P582" s="19" t="inlineStr">
        <is>
          <t>ja</t>
        </is>
      </c>
      <c r="Q582" s="19" t="n"/>
      <c r="R582" s="21" t="n"/>
      <c r="S582" s="21" t="n">
        <v>0</v>
      </c>
      <c r="T582" s="19" t="inlineStr">
        <is>
          <t>Fix</t>
        </is>
      </c>
      <c r="U582" s="19" t="inlineStr">
        <is>
          <t>ok</t>
        </is>
      </c>
      <c r="V582" s="22">
        <f>O582*S582</f>
        <v/>
      </c>
      <c r="W582" s="16" t="inlineStr">
        <is>
          <t>nur Abholung</t>
        </is>
      </c>
      <c r="X582" s="16" t="inlineStr">
        <is>
          <t>F-682</t>
        </is>
      </c>
      <c r="Y582" s="19" t="inlineStr">
        <is>
          <t>nein</t>
        </is>
      </c>
      <c r="Z582" s="19" t="inlineStr">
        <is>
          <t>verfügbar</t>
        </is>
      </c>
      <c r="AA582" s="19" t="n"/>
      <c r="AB582" s="19" t="n"/>
      <c r="AC582" s="19" t="n"/>
      <c r="AD582" s="19" t="n"/>
      <c r="AE582" s="21" t="n"/>
      <c r="AF582" s="22">
        <f>IF(N582="","",N582*AE582)</f>
        <v/>
      </c>
      <c r="AG582" s="19" t="n"/>
      <c r="AH582" s="19" t="n"/>
      <c r="AI582" s="19" t="n"/>
      <c r="AJ582" s="19" t="n"/>
      <c r="AK582" s="19" t="n"/>
      <c r="AL582" s="19" t="n"/>
      <c r="AM582" s="18" t="n"/>
      <c r="AN582" s="23" t="inlineStr">
        <is>
          <t>Neu aus Fotos vom 12.10.2026 (ohne Post-it, zu verschenken).</t>
        </is>
      </c>
    </row>
    <row r="583" ht="98.8" customHeight="1">
      <c r="A583" s="16" t="n"/>
      <c r="B583" s="16" t="inlineStr">
        <is>
          <t>BU01-V06</t>
        </is>
      </c>
      <c r="C583" s="16" t="inlineStr">
        <is>
          <t>BU01</t>
        </is>
      </c>
      <c r="D583" s="16" t="inlineStr">
        <is>
          <t>Flur</t>
        </is>
      </c>
      <c r="E583" s="16" t="inlineStr">
        <is>
          <t>Holz-Steckpuzzle Waldtiere</t>
        </is>
      </c>
      <c r="F583" s="17" t="n">
        <v>1</v>
      </c>
      <c r="G583" s="18" t="inlineStr">
        <is>
          <t>Steckpuzzle aus Holz mit dicken Waldtier-Figuren.</t>
        </is>
      </c>
      <c r="H583" s="16" t="inlineStr">
        <is>
          <t>zu verschenken</t>
        </is>
      </c>
      <c r="I583" s="16" t="n"/>
      <c r="J583" s="16" t="inlineStr">
        <is>
          <t>C</t>
        </is>
      </c>
      <c r="K583" s="16" t="inlineStr">
        <is>
          <t>Stück</t>
        </is>
      </c>
      <c r="L583" s="19" t="n"/>
      <c r="M583" s="16" t="inlineStr">
        <is>
          <t>gebraucht</t>
        </is>
      </c>
      <c r="N583" s="17" t="n"/>
      <c r="O583" s="20">
        <f>F583-IF(N583="",0,N583)</f>
        <v/>
      </c>
      <c r="P583" s="19" t="inlineStr">
        <is>
          <t>ja</t>
        </is>
      </c>
      <c r="Q583" s="19" t="n"/>
      <c r="R583" s="21" t="n"/>
      <c r="S583" s="21" t="n">
        <v>0</v>
      </c>
      <c r="T583" s="19" t="inlineStr">
        <is>
          <t>Fix</t>
        </is>
      </c>
      <c r="U583" s="19" t="inlineStr">
        <is>
          <t>ok</t>
        </is>
      </c>
      <c r="V583" s="22">
        <f>O583*S583</f>
        <v/>
      </c>
      <c r="W583" s="16" t="inlineStr">
        <is>
          <t>nur Abholung</t>
        </is>
      </c>
      <c r="X583" s="16" t="inlineStr">
        <is>
          <t>F-683</t>
        </is>
      </c>
      <c r="Y583" s="19" t="inlineStr">
        <is>
          <t>nein</t>
        </is>
      </c>
      <c r="Z583" s="19" t="inlineStr">
        <is>
          <t>verfügbar</t>
        </is>
      </c>
      <c r="AA583" s="19" t="n"/>
      <c r="AB583" s="19" t="n"/>
      <c r="AC583" s="19" t="n"/>
      <c r="AD583" s="19" t="n"/>
      <c r="AE583" s="21" t="n"/>
      <c r="AF583" s="22">
        <f>IF(N583="","",N583*AE583)</f>
        <v/>
      </c>
      <c r="AG583" s="19" t="n"/>
      <c r="AH583" s="19" t="n"/>
      <c r="AI583" s="19" t="n"/>
      <c r="AJ583" s="19" t="n"/>
      <c r="AK583" s="19" t="n"/>
      <c r="AL583" s="19" t="n"/>
      <c r="AM583" s="18" t="n"/>
      <c r="AN583" s="23" t="inlineStr">
        <is>
          <t>Neu aus Fotos vom 12.10.2026 (ohne Post-it, zu verschenken).</t>
        </is>
      </c>
    </row>
    <row r="584" ht="98.8" customHeight="1">
      <c r="A584" s="16" t="n"/>
      <c r="B584" s="16" t="inlineStr">
        <is>
          <t>BU01-V07</t>
        </is>
      </c>
      <c r="C584" s="16" t="inlineStr">
        <is>
          <t>BU01</t>
        </is>
      </c>
      <c r="D584" s="16" t="inlineStr">
        <is>
          <t>Flur</t>
        </is>
      </c>
      <c r="E584" s="16" t="inlineStr">
        <is>
          <t>3 Holz-Anziehpuzzles und Memo</t>
        </is>
      </c>
      <c r="F584" s="17" t="n">
        <v>1</v>
      </c>
      <c r="G584" s="18" t="inlineStr">
        <is>
          <t>Anziehpuzzles aus Holz (u. a. Eichhorn) und Holz-Memo in Kästen.</t>
        </is>
      </c>
      <c r="H584" s="16" t="inlineStr">
        <is>
          <t>zu verschenken</t>
        </is>
      </c>
      <c r="I584" s="16" t="n"/>
      <c r="J584" s="16" t="inlineStr">
        <is>
          <t>C</t>
        </is>
      </c>
      <c r="K584" s="16" t="inlineStr">
        <is>
          <t>Konvolut</t>
        </is>
      </c>
      <c r="L584" s="19" t="n"/>
      <c r="M584" s="16" t="inlineStr">
        <is>
          <t>gebraucht</t>
        </is>
      </c>
      <c r="N584" s="17" t="n"/>
      <c r="O584" s="20">
        <f>F584-IF(N584="",0,N584)</f>
        <v/>
      </c>
      <c r="P584" s="19" t="inlineStr">
        <is>
          <t>ja</t>
        </is>
      </c>
      <c r="Q584" s="19" t="n"/>
      <c r="R584" s="21" t="n"/>
      <c r="S584" s="21" t="n">
        <v>0</v>
      </c>
      <c r="T584" s="19" t="inlineStr">
        <is>
          <t>Fix</t>
        </is>
      </c>
      <c r="U584" s="19" t="inlineStr">
        <is>
          <t>ok</t>
        </is>
      </c>
      <c r="V584" s="22">
        <f>O584*S584</f>
        <v/>
      </c>
      <c r="W584" s="16" t="inlineStr">
        <is>
          <t>nur Abholung</t>
        </is>
      </c>
      <c r="X584" s="16" t="inlineStr">
        <is>
          <t>F-684</t>
        </is>
      </c>
      <c r="Y584" s="19" t="inlineStr">
        <is>
          <t>nein</t>
        </is>
      </c>
      <c r="Z584" s="19" t="inlineStr">
        <is>
          <t>verfügbar</t>
        </is>
      </c>
      <c r="AA584" s="19" t="n"/>
      <c r="AB584" s="19" t="n"/>
      <c r="AC584" s="19" t="n"/>
      <c r="AD584" s="19" t="n"/>
      <c r="AE584" s="21" t="n"/>
      <c r="AF584" s="22">
        <f>IF(N584="","",N584*AE584)</f>
        <v/>
      </c>
      <c r="AG584" s="19" t="n"/>
      <c r="AH584" s="19" t="n"/>
      <c r="AI584" s="19" t="n"/>
      <c r="AJ584" s="19" t="n"/>
      <c r="AK584" s="19" t="n"/>
      <c r="AL584" s="19" t="n"/>
      <c r="AM584" s="18" t="n"/>
      <c r="AN584" s="23" t="inlineStr">
        <is>
          <t>Neu aus Fotos vom 12.10.2026 (ohne Post-it, zu verschenken).</t>
        </is>
      </c>
    </row>
    <row r="585" ht="98.8" customHeight="1">
      <c r="A585" s="16" t="n"/>
      <c r="B585" s="16" t="inlineStr">
        <is>
          <t>BU01-V08</t>
        </is>
      </c>
      <c r="C585" s="16" t="inlineStr">
        <is>
          <t>BU01</t>
        </is>
      </c>
      <c r="D585" s="16" t="inlineStr">
        <is>
          <t>Flur</t>
        </is>
      </c>
      <c r="E585" s="16" t="inlineStr">
        <is>
          <t>Bauernhof-Koffer aus Holz</t>
        </is>
      </c>
      <c r="F585" s="17" t="n">
        <v>1</v>
      </c>
      <c r="G585" s="18" t="inlineStr">
        <is>
          <t>Bauernhof zum Aufklappen mit Tragegriff, deutliche Gebrauchsspuren.</t>
        </is>
      </c>
      <c r="H585" s="16" t="inlineStr">
        <is>
          <t>zu verschenken</t>
        </is>
      </c>
      <c r="I585" s="16" t="n"/>
      <c r="J585" s="16" t="inlineStr">
        <is>
          <t>C</t>
        </is>
      </c>
      <c r="K585" s="16" t="inlineStr">
        <is>
          <t>Stück</t>
        </is>
      </c>
      <c r="L585" s="19" t="n"/>
      <c r="M585" s="16" t="inlineStr">
        <is>
          <t>gebraucht</t>
        </is>
      </c>
      <c r="N585" s="17" t="n"/>
      <c r="O585" s="20">
        <f>F585-IF(N585="",0,N585)</f>
        <v/>
      </c>
      <c r="P585" s="19" t="inlineStr">
        <is>
          <t>ja</t>
        </is>
      </c>
      <c r="Q585" s="19" t="n"/>
      <c r="R585" s="21" t="n"/>
      <c r="S585" s="21" t="n">
        <v>0</v>
      </c>
      <c r="T585" s="19" t="inlineStr">
        <is>
          <t>Fix</t>
        </is>
      </c>
      <c r="U585" s="19" t="inlineStr">
        <is>
          <t>ok</t>
        </is>
      </c>
      <c r="V585" s="22">
        <f>O585*S585</f>
        <v/>
      </c>
      <c r="W585" s="16" t="inlineStr">
        <is>
          <t>nur Abholung</t>
        </is>
      </c>
      <c r="X585" s="16" t="inlineStr">
        <is>
          <t>F-685</t>
        </is>
      </c>
      <c r="Y585" s="19" t="inlineStr">
        <is>
          <t>nein</t>
        </is>
      </c>
      <c r="Z585" s="19" t="inlineStr">
        <is>
          <t>verfügbar</t>
        </is>
      </c>
      <c r="AA585" s="19" t="n"/>
      <c r="AB585" s="19" t="n"/>
      <c r="AC585" s="19" t="n"/>
      <c r="AD585" s="19" t="n"/>
      <c r="AE585" s="21" t="n"/>
      <c r="AF585" s="22">
        <f>IF(N585="","",N585*AE585)</f>
        <v/>
      </c>
      <c r="AG585" s="19" t="n"/>
      <c r="AH585" s="19" t="n"/>
      <c r="AI585" s="19" t="n"/>
      <c r="AJ585" s="19" t="n"/>
      <c r="AK585" s="19" t="n"/>
      <c r="AL585" s="19" t="n"/>
      <c r="AM585" s="18" t="n"/>
      <c r="AN585" s="23" t="inlineStr">
        <is>
          <t>Neu aus Fotos vom 12.10.2026 (ohne Post-it, zu verschenken).</t>
        </is>
      </c>
    </row>
    <row r="586" ht="98.8" customHeight="1">
      <c r="A586" s="16" t="n"/>
      <c r="B586" s="16" t="inlineStr">
        <is>
          <t>BU01-V09</t>
        </is>
      </c>
      <c r="C586" s="16" t="inlineStr">
        <is>
          <t>BU01</t>
        </is>
      </c>
      <c r="D586" s="16" t="inlineStr">
        <is>
          <t>Flur</t>
        </is>
      </c>
      <c r="E586" s="16" t="inlineStr">
        <is>
          <t>Spiel Fische angeln (HABA)</t>
        </is>
      </c>
      <c r="F586" s="17" t="n">
        <v>1</v>
      </c>
      <c r="G586" s="18" t="inlineStr">
        <is>
          <t>HABA „Meine ersten Spiele – Fische angeln“, ab 2 Jahren.</t>
        </is>
      </c>
      <c r="H586" s="16" t="inlineStr">
        <is>
          <t>zu verschenken</t>
        </is>
      </c>
      <c r="I586" s="16" t="n"/>
      <c r="J586" s="16" t="inlineStr">
        <is>
          <t>C</t>
        </is>
      </c>
      <c r="K586" s="16" t="inlineStr">
        <is>
          <t>Stück</t>
        </is>
      </c>
      <c r="L586" s="19" t="n"/>
      <c r="M586" s="16" t="inlineStr">
        <is>
          <t>gebraucht</t>
        </is>
      </c>
      <c r="N586" s="17" t="n"/>
      <c r="O586" s="20">
        <f>F586-IF(N586="",0,N586)</f>
        <v/>
      </c>
      <c r="P586" s="19" t="inlineStr">
        <is>
          <t>ja</t>
        </is>
      </c>
      <c r="Q586" s="19" t="n"/>
      <c r="R586" s="21" t="n"/>
      <c r="S586" s="21" t="n">
        <v>0</v>
      </c>
      <c r="T586" s="19" t="inlineStr">
        <is>
          <t>Fix</t>
        </is>
      </c>
      <c r="U586" s="19" t="inlineStr">
        <is>
          <t>ok</t>
        </is>
      </c>
      <c r="V586" s="22">
        <f>O586*S586</f>
        <v/>
      </c>
      <c r="W586" s="16" t="inlineStr">
        <is>
          <t>nur Abholung</t>
        </is>
      </c>
      <c r="X586" s="16" t="inlineStr">
        <is>
          <t>F-686</t>
        </is>
      </c>
      <c r="Y586" s="19" t="inlineStr">
        <is>
          <t>nein</t>
        </is>
      </c>
      <c r="Z586" s="19" t="inlineStr">
        <is>
          <t>verfügbar</t>
        </is>
      </c>
      <c r="AA586" s="19" t="n"/>
      <c r="AB586" s="19" t="n"/>
      <c r="AC586" s="19" t="n"/>
      <c r="AD586" s="19" t="n"/>
      <c r="AE586" s="21" t="n"/>
      <c r="AF586" s="22">
        <f>IF(N586="","",N586*AE586)</f>
        <v/>
      </c>
      <c r="AG586" s="19" t="n"/>
      <c r="AH586" s="19" t="n"/>
      <c r="AI586" s="19" t="n"/>
      <c r="AJ586" s="19" t="n"/>
      <c r="AK586" s="19" t="n"/>
      <c r="AL586" s="19" t="n"/>
      <c r="AM586" s="18" t="n"/>
      <c r="AN586" s="23" t="inlineStr">
        <is>
          <t>Neu aus Fotos vom 12.10.2026 (ohne Post-it, zu verschenken).</t>
        </is>
      </c>
    </row>
    <row r="587" ht="98.8" customHeight="1">
      <c r="A587" s="16" t="n"/>
      <c r="B587" s="16" t="inlineStr">
        <is>
          <t>BU01-V10</t>
        </is>
      </c>
      <c r="C587" s="16" t="inlineStr">
        <is>
          <t>BU01</t>
        </is>
      </c>
      <c r="D587" s="16" t="inlineStr">
        <is>
          <t>Flur</t>
        </is>
      </c>
      <c r="E587" s="16" t="inlineStr">
        <is>
          <t>6 Pappbilderbücher</t>
        </is>
      </c>
      <c r="F587" s="17" t="n">
        <v>1</v>
      </c>
      <c r="G587" s="18" t="inlineStr">
        <is>
          <t>U. a. Fingerpuppenbuch, „Jakob ruft Stopp!“, „Schlaf gut, kleiner Regenbogenfisch“, Farbenbuch.</t>
        </is>
      </c>
      <c r="H587" s="16" t="inlineStr">
        <is>
          <t>zu verschenken</t>
        </is>
      </c>
      <c r="I587" s="16" t="n"/>
      <c r="J587" s="16" t="inlineStr">
        <is>
          <t>C</t>
        </is>
      </c>
      <c r="K587" s="16" t="inlineStr">
        <is>
          <t>Konvolut</t>
        </is>
      </c>
      <c r="L587" s="19" t="n"/>
      <c r="M587" s="16" t="inlineStr">
        <is>
          <t>gebraucht</t>
        </is>
      </c>
      <c r="N587" s="17" t="n"/>
      <c r="O587" s="20">
        <f>F587-IF(N587="",0,N587)</f>
        <v/>
      </c>
      <c r="P587" s="19" t="inlineStr">
        <is>
          <t>ja</t>
        </is>
      </c>
      <c r="Q587" s="19" t="n"/>
      <c r="R587" s="21" t="n"/>
      <c r="S587" s="21" t="n">
        <v>0</v>
      </c>
      <c r="T587" s="19" t="inlineStr">
        <is>
          <t>Fix</t>
        </is>
      </c>
      <c r="U587" s="19" t="inlineStr">
        <is>
          <t>ok</t>
        </is>
      </c>
      <c r="V587" s="22">
        <f>O587*S587</f>
        <v/>
      </c>
      <c r="W587" s="16" t="inlineStr">
        <is>
          <t>nur Abholung</t>
        </is>
      </c>
      <c r="X587" s="16" t="inlineStr">
        <is>
          <t>F-687</t>
        </is>
      </c>
      <c r="Y587" s="19" t="inlineStr">
        <is>
          <t>nein</t>
        </is>
      </c>
      <c r="Z587" s="19" t="inlineStr">
        <is>
          <t>verfügbar</t>
        </is>
      </c>
      <c r="AA587" s="19" t="n"/>
      <c r="AB587" s="19" t="n"/>
      <c r="AC587" s="19" t="n"/>
      <c r="AD587" s="19" t="n"/>
      <c r="AE587" s="21" t="n"/>
      <c r="AF587" s="22">
        <f>IF(N587="","",N587*AE587)</f>
        <v/>
      </c>
      <c r="AG587" s="19" t="n"/>
      <c r="AH587" s="19" t="n"/>
      <c r="AI587" s="19" t="n"/>
      <c r="AJ587" s="19" t="n"/>
      <c r="AK587" s="19" t="n"/>
      <c r="AL587" s="19" t="n"/>
      <c r="AM587" s="18" t="n"/>
      <c r="AN587" s="23" t="inlineStr">
        <is>
          <t>Neu aus Fotos vom 12.10.2026 (ohne Post-it, zu verschenken).</t>
        </is>
      </c>
    </row>
    <row r="588" ht="98.8" customHeight="1">
      <c r="A588" s="16" t="n"/>
      <c r="B588" s="16" t="inlineStr">
        <is>
          <t>BU01-V11</t>
        </is>
      </c>
      <c r="C588" s="16" t="inlineStr">
        <is>
          <t>BU01</t>
        </is>
      </c>
      <c r="D588" s="16" t="inlineStr">
        <is>
          <t>Flur</t>
        </is>
      </c>
      <c r="E588" s="16" t="inlineStr">
        <is>
          <t>Trio Logic und Tastkarten (Headu)</t>
        </is>
      </c>
      <c r="F588" s="17" t="n">
        <v>1</v>
      </c>
      <c r="G588" s="18" t="inlineStr">
        <is>
          <t>Headu „Trio Logic“ (3–6 Jahre) und Montessori-Tastkarten (1–4 Jahre).</t>
        </is>
      </c>
      <c r="H588" s="16" t="inlineStr">
        <is>
          <t>zu verschenken</t>
        </is>
      </c>
      <c r="I588" s="16" t="n"/>
      <c r="J588" s="16" t="inlineStr">
        <is>
          <t>C</t>
        </is>
      </c>
      <c r="K588" s="16" t="inlineStr">
        <is>
          <t>Konvolut</t>
        </is>
      </c>
      <c r="L588" s="19" t="n"/>
      <c r="M588" s="16" t="inlineStr">
        <is>
          <t>gebraucht</t>
        </is>
      </c>
      <c r="N588" s="17" t="n"/>
      <c r="O588" s="20">
        <f>F588-IF(N588="",0,N588)</f>
        <v/>
      </c>
      <c r="P588" s="19" t="inlineStr">
        <is>
          <t>ja</t>
        </is>
      </c>
      <c r="Q588" s="19" t="n"/>
      <c r="R588" s="21" t="n"/>
      <c r="S588" s="21" t="n">
        <v>0</v>
      </c>
      <c r="T588" s="19" t="inlineStr">
        <is>
          <t>Fix</t>
        </is>
      </c>
      <c r="U588" s="19" t="inlineStr">
        <is>
          <t>ok</t>
        </is>
      </c>
      <c r="V588" s="22">
        <f>O588*S588</f>
        <v/>
      </c>
      <c r="W588" s="16" t="inlineStr">
        <is>
          <t>nur Abholung</t>
        </is>
      </c>
      <c r="X588" s="16" t="inlineStr">
        <is>
          <t>F-688</t>
        </is>
      </c>
      <c r="Y588" s="19" t="inlineStr">
        <is>
          <t>nein</t>
        </is>
      </c>
      <c r="Z588" s="19" t="inlineStr">
        <is>
          <t>verfügbar</t>
        </is>
      </c>
      <c r="AA588" s="19" t="n"/>
      <c r="AB588" s="19" t="n"/>
      <c r="AC588" s="19" t="n"/>
      <c r="AD588" s="19" t="n"/>
      <c r="AE588" s="21" t="n"/>
      <c r="AF588" s="22">
        <f>IF(N588="","",N588*AE588)</f>
        <v/>
      </c>
      <c r="AG588" s="19" t="n"/>
      <c r="AH588" s="19" t="n"/>
      <c r="AI588" s="19" t="n"/>
      <c r="AJ588" s="19" t="n"/>
      <c r="AK588" s="19" t="n"/>
      <c r="AL588" s="19" t="n"/>
      <c r="AM588" s="18" t="n"/>
      <c r="AN588" s="23" t="inlineStr">
        <is>
          <t>Neu aus Fotos vom 12.10.2026 (ohne Post-it, zu verschenken).</t>
        </is>
      </c>
    </row>
    <row r="589" ht="98.8" customHeight="1">
      <c r="A589" s="16" t="n"/>
      <c r="B589" s="16" t="inlineStr">
        <is>
          <t>BU01-V12</t>
        </is>
      </c>
      <c r="C589" s="16" t="inlineStr">
        <is>
          <t>BU01</t>
        </is>
      </c>
      <c r="D589" s="16" t="inlineStr">
        <is>
          <t>Flur</t>
        </is>
      </c>
      <c r="E589" s="16" t="inlineStr">
        <is>
          <t>Holz-Nachziehhund, Lkw und Kamera</t>
        </is>
      </c>
      <c r="F589" s="17" t="n">
        <v>1</v>
      </c>
      <c r="G589" s="18" t="inlineStr">
        <is>
          <t>Nachziehhund, Lkw und Spielkamera aus Holz.</t>
        </is>
      </c>
      <c r="H589" s="16" t="inlineStr">
        <is>
          <t>zu verschenken</t>
        </is>
      </c>
      <c r="I589" s="16" t="n"/>
      <c r="J589" s="16" t="inlineStr">
        <is>
          <t>C</t>
        </is>
      </c>
      <c r="K589" s="16" t="inlineStr">
        <is>
          <t>Konvolut</t>
        </is>
      </c>
      <c r="L589" s="19" t="n"/>
      <c r="M589" s="16" t="inlineStr">
        <is>
          <t>gebraucht</t>
        </is>
      </c>
      <c r="N589" s="17" t="n"/>
      <c r="O589" s="20">
        <f>F589-IF(N589="",0,N589)</f>
        <v/>
      </c>
      <c r="P589" s="19" t="inlineStr">
        <is>
          <t>ja</t>
        </is>
      </c>
      <c r="Q589" s="19" t="n"/>
      <c r="R589" s="21" t="n"/>
      <c r="S589" s="21" t="n">
        <v>0</v>
      </c>
      <c r="T589" s="19" t="inlineStr">
        <is>
          <t>Fix</t>
        </is>
      </c>
      <c r="U589" s="19" t="inlineStr">
        <is>
          <t>ok</t>
        </is>
      </c>
      <c r="V589" s="22">
        <f>O589*S589</f>
        <v/>
      </c>
      <c r="W589" s="16" t="inlineStr">
        <is>
          <t>nur Abholung</t>
        </is>
      </c>
      <c r="X589" s="16" t="inlineStr">
        <is>
          <t>F-689</t>
        </is>
      </c>
      <c r="Y589" s="19" t="inlineStr">
        <is>
          <t>nein</t>
        </is>
      </c>
      <c r="Z589" s="19" t="inlineStr">
        <is>
          <t>verfügbar</t>
        </is>
      </c>
      <c r="AA589" s="19" t="n"/>
      <c r="AB589" s="19" t="n"/>
      <c r="AC589" s="19" t="n"/>
      <c r="AD589" s="19" t="n"/>
      <c r="AE589" s="21" t="n"/>
      <c r="AF589" s="22">
        <f>IF(N589="","",N589*AE589)</f>
        <v/>
      </c>
      <c r="AG589" s="19" t="n"/>
      <c r="AH589" s="19" t="n"/>
      <c r="AI589" s="19" t="n"/>
      <c r="AJ589" s="19" t="n"/>
      <c r="AK589" s="19" t="n"/>
      <c r="AL589" s="19" t="n"/>
      <c r="AM589" s="18" t="n"/>
      <c r="AN589" s="23" t="inlineStr">
        <is>
          <t>Neu aus Fotos vom 12.10.2026 (ohne Post-it, zu verschenken).</t>
        </is>
      </c>
    </row>
    <row r="590" ht="98.8" customHeight="1">
      <c r="A590" s="16" t="n"/>
      <c r="B590" s="16" t="inlineStr">
        <is>
          <t>BU01-V13</t>
        </is>
      </c>
      <c r="C590" s="16" t="inlineStr">
        <is>
          <t>BU01</t>
        </is>
      </c>
      <c r="D590" s="16" t="inlineStr">
        <is>
          <t>Flur</t>
        </is>
      </c>
      <c r="E590" s="16" t="inlineStr">
        <is>
          <t>Mein erstes memory und 2 Spiele</t>
        </is>
      </c>
      <c r="F590" s="17" t="n">
        <v>1</v>
      </c>
      <c r="G590" s="18" t="inlineStr">
        <is>
          <t>„Mein erstes memory“, „Was passt zusammen?“ und 4er-Puzzle.</t>
        </is>
      </c>
      <c r="H590" s="16" t="inlineStr">
        <is>
          <t>zu verschenken</t>
        </is>
      </c>
      <c r="I590" s="16" t="n"/>
      <c r="J590" s="16" t="inlineStr">
        <is>
          <t>C</t>
        </is>
      </c>
      <c r="K590" s="16" t="inlineStr">
        <is>
          <t>Konvolut</t>
        </is>
      </c>
      <c r="L590" s="19" t="n"/>
      <c r="M590" s="16" t="inlineStr">
        <is>
          <t>gebraucht</t>
        </is>
      </c>
      <c r="N590" s="17" t="n"/>
      <c r="O590" s="20">
        <f>F590-IF(N590="",0,N590)</f>
        <v/>
      </c>
      <c r="P590" s="19" t="inlineStr">
        <is>
          <t>ja</t>
        </is>
      </c>
      <c r="Q590" s="19" t="n"/>
      <c r="R590" s="21" t="n"/>
      <c r="S590" s="21" t="n">
        <v>0</v>
      </c>
      <c r="T590" s="19" t="inlineStr">
        <is>
          <t>Fix</t>
        </is>
      </c>
      <c r="U590" s="19" t="inlineStr">
        <is>
          <t>ok</t>
        </is>
      </c>
      <c r="V590" s="22">
        <f>O590*S590</f>
        <v/>
      </c>
      <c r="W590" s="16" t="inlineStr">
        <is>
          <t>nur Abholung</t>
        </is>
      </c>
      <c r="X590" s="16" t="inlineStr">
        <is>
          <t>F-690</t>
        </is>
      </c>
      <c r="Y590" s="19" t="inlineStr">
        <is>
          <t>nein</t>
        </is>
      </c>
      <c r="Z590" s="19" t="inlineStr">
        <is>
          <t>verfügbar</t>
        </is>
      </c>
      <c r="AA590" s="19" t="n"/>
      <c r="AB590" s="19" t="n"/>
      <c r="AC590" s="19" t="n"/>
      <c r="AD590" s="19" t="n"/>
      <c r="AE590" s="21" t="n"/>
      <c r="AF590" s="22">
        <f>IF(N590="","",N590*AE590)</f>
        <v/>
      </c>
      <c r="AG590" s="19" t="n"/>
      <c r="AH590" s="19" t="n"/>
      <c r="AI590" s="19" t="n"/>
      <c r="AJ590" s="19" t="n"/>
      <c r="AK590" s="19" t="n"/>
      <c r="AL590" s="19" t="n"/>
      <c r="AM590" s="18" t="n"/>
      <c r="AN590" s="23" t="inlineStr">
        <is>
          <t>Neu aus Fotos vom 12.10.2026 (ohne Post-it, zu verschenken).</t>
        </is>
      </c>
    </row>
    <row r="591" ht="98.8" customHeight="1">
      <c r="A591" s="16" t="n"/>
      <c r="B591" s="16" t="inlineStr">
        <is>
          <t>BU01-V14</t>
        </is>
      </c>
      <c r="C591" s="16" t="inlineStr">
        <is>
          <t>BU01</t>
        </is>
      </c>
      <c r="D591" s="16" t="inlineStr">
        <is>
          <t>Flur</t>
        </is>
      </c>
      <c r="E591" s="16" t="inlineStr">
        <is>
          <t>Fingerfarben</t>
        </is>
      </c>
      <c r="F591" s="17" t="n">
        <v>1</v>
      </c>
      <c r="G591" s="18" t="inlineStr">
        <is>
          <t>Karton mit 3 Dosen Mucki-Fingerfarbe (blau, grün, weiß), angebrochen.</t>
        </is>
      </c>
      <c r="H591" s="16" t="inlineStr">
        <is>
          <t>zu verschenken</t>
        </is>
      </c>
      <c r="I591" s="16" t="n"/>
      <c r="J591" s="16" t="inlineStr">
        <is>
          <t>C</t>
        </is>
      </c>
      <c r="K591" s="16" t="inlineStr">
        <is>
          <t>Konvolut</t>
        </is>
      </c>
      <c r="L591" s="19" t="n"/>
      <c r="M591" s="16" t="inlineStr">
        <is>
          <t>gebraucht</t>
        </is>
      </c>
      <c r="N591" s="17" t="n"/>
      <c r="O591" s="20">
        <f>F591-IF(N591="",0,N591)</f>
        <v/>
      </c>
      <c r="P591" s="19" t="inlineStr">
        <is>
          <t>ja</t>
        </is>
      </c>
      <c r="Q591" s="19" t="n"/>
      <c r="R591" s="21" t="n"/>
      <c r="S591" s="21" t="n">
        <v>0</v>
      </c>
      <c r="T591" s="19" t="inlineStr">
        <is>
          <t>Fix</t>
        </is>
      </c>
      <c r="U591" s="19" t="inlineStr">
        <is>
          <t>ok</t>
        </is>
      </c>
      <c r="V591" s="22">
        <f>O591*S591</f>
        <v/>
      </c>
      <c r="W591" s="16" t="inlineStr">
        <is>
          <t>nur Abholung</t>
        </is>
      </c>
      <c r="X591" s="16" t="inlineStr">
        <is>
          <t>F-710</t>
        </is>
      </c>
      <c r="Y591" s="19" t="inlineStr">
        <is>
          <t>nein</t>
        </is>
      </c>
      <c r="Z591" s="19" t="inlineStr">
        <is>
          <t>verfügbar</t>
        </is>
      </c>
      <c r="AA591" s="19" t="n"/>
      <c r="AB591" s="19" t="n"/>
      <c r="AC591" s="19" t="n"/>
      <c r="AD591" s="19" t="n"/>
      <c r="AE591" s="21" t="n"/>
      <c r="AF591" s="22">
        <f>IF(N591="","",N591*AE591)</f>
        <v/>
      </c>
      <c r="AG591" s="19" t="n"/>
      <c r="AH591" s="19" t="n"/>
      <c r="AI591" s="19" t="n"/>
      <c r="AJ591" s="19" t="n"/>
      <c r="AK591" s="19" t="n"/>
      <c r="AL591" s="19" t="n"/>
      <c r="AM591" s="18" t="n"/>
      <c r="AN591" s="23" t="inlineStr">
        <is>
          <t>Neu aus Fotos vom 12.10.2026 (ohne Post-it, zu verschenken).</t>
        </is>
      </c>
    </row>
    <row r="592" ht="98.8" customHeight="1">
      <c r="A592" s="16" t="n"/>
      <c r="B592" s="16" t="inlineStr">
        <is>
          <t>BU01-V15</t>
        </is>
      </c>
      <c r="C592" s="16" t="inlineStr">
        <is>
          <t>BU01</t>
        </is>
      </c>
      <c r="D592" s="16" t="inlineStr">
        <is>
          <t>Flur</t>
        </is>
      </c>
      <c r="E592" s="16" t="inlineStr">
        <is>
          <t>Box mit Bällen</t>
        </is>
      </c>
      <c r="F592" s="17" t="n">
        <v>1</v>
      </c>
      <c r="G592" s="18" t="inlineStr">
        <is>
          <t>Bälle in verschiedenen Größen, u. a. Greifball und Tennisbälle.</t>
        </is>
      </c>
      <c r="H592" s="16" t="inlineStr">
        <is>
          <t>zu verschenken</t>
        </is>
      </c>
      <c r="I592" s="16" t="n"/>
      <c r="J592" s="16" t="inlineStr">
        <is>
          <t>C</t>
        </is>
      </c>
      <c r="K592" s="16" t="inlineStr">
        <is>
          <t>Konvolut</t>
        </is>
      </c>
      <c r="L592" s="19" t="n"/>
      <c r="M592" s="16" t="inlineStr">
        <is>
          <t>gebraucht</t>
        </is>
      </c>
      <c r="N592" s="17" t="n"/>
      <c r="O592" s="20">
        <f>F592-IF(N592="",0,N592)</f>
        <v/>
      </c>
      <c r="P592" s="19" t="inlineStr">
        <is>
          <t>ja</t>
        </is>
      </c>
      <c r="Q592" s="19" t="n"/>
      <c r="R592" s="21" t="n"/>
      <c r="S592" s="21" t="n">
        <v>0</v>
      </c>
      <c r="T592" s="19" t="inlineStr">
        <is>
          <t>Fix</t>
        </is>
      </c>
      <c r="U592" s="19" t="inlineStr">
        <is>
          <t>ok</t>
        </is>
      </c>
      <c r="V592" s="22">
        <f>O592*S592</f>
        <v/>
      </c>
      <c r="W592" s="16" t="inlineStr">
        <is>
          <t>nur Abholung</t>
        </is>
      </c>
      <c r="X592" s="16" t="inlineStr">
        <is>
          <t>F-711</t>
        </is>
      </c>
      <c r="Y592" s="19" t="inlineStr">
        <is>
          <t>nein</t>
        </is>
      </c>
      <c r="Z592" s="19" t="inlineStr">
        <is>
          <t>verfügbar</t>
        </is>
      </c>
      <c r="AA592" s="19" t="n"/>
      <c r="AB592" s="19" t="n"/>
      <c r="AC592" s="19" t="n"/>
      <c r="AD592" s="19" t="n"/>
      <c r="AE592" s="21" t="n"/>
      <c r="AF592" s="22">
        <f>IF(N592="","",N592*AE592)</f>
        <v/>
      </c>
      <c r="AG592" s="19" t="n"/>
      <c r="AH592" s="19" t="n"/>
      <c r="AI592" s="19" t="n"/>
      <c r="AJ592" s="19" t="n"/>
      <c r="AK592" s="19" t="n"/>
      <c r="AL592" s="19" t="n"/>
      <c r="AM592" s="18" t="n"/>
      <c r="AN592" s="23" t="inlineStr">
        <is>
          <t>Neu aus Fotos vom 12.10.2026 (ohne Post-it, zu verschenken).</t>
        </is>
      </c>
    </row>
    <row r="593" ht="98.8" customHeight="1">
      <c r="A593" s="16" t="n"/>
      <c r="B593" s="16" t="inlineStr">
        <is>
          <t>BU01-V16</t>
        </is>
      </c>
      <c r="C593" s="16" t="inlineStr">
        <is>
          <t>BU01</t>
        </is>
      </c>
      <c r="D593" s="16" t="inlineStr">
        <is>
          <t>Flur</t>
        </is>
      </c>
      <c r="E593" s="16" t="inlineStr">
        <is>
          <t>Buntstifte</t>
        </is>
      </c>
      <c r="F593" s="17" t="n">
        <v>1</v>
      </c>
      <c r="G593" s="18" t="inlineStr">
        <is>
          <t>Korb und Kiste mit Buntstiften, u. a. dicke 3-in-1-Stifte.</t>
        </is>
      </c>
      <c r="H593" s="16" t="inlineStr">
        <is>
          <t>zu verschenken</t>
        </is>
      </c>
      <c r="I593" s="16" t="n"/>
      <c r="J593" s="16" t="inlineStr">
        <is>
          <t>C</t>
        </is>
      </c>
      <c r="K593" s="16" t="inlineStr">
        <is>
          <t>Konvolut</t>
        </is>
      </c>
      <c r="L593" s="19" t="n"/>
      <c r="M593" s="16" t="inlineStr">
        <is>
          <t>gebraucht</t>
        </is>
      </c>
      <c r="N593" s="17" t="n"/>
      <c r="O593" s="20">
        <f>F593-IF(N593="",0,N593)</f>
        <v/>
      </c>
      <c r="P593" s="19" t="inlineStr">
        <is>
          <t>ja</t>
        </is>
      </c>
      <c r="Q593" s="19" t="n"/>
      <c r="R593" s="21" t="n"/>
      <c r="S593" s="21" t="n">
        <v>0</v>
      </c>
      <c r="T593" s="19" t="inlineStr">
        <is>
          <t>Fix</t>
        </is>
      </c>
      <c r="U593" s="19" t="inlineStr">
        <is>
          <t>ok</t>
        </is>
      </c>
      <c r="V593" s="22">
        <f>O593*S593</f>
        <v/>
      </c>
      <c r="W593" s="16" t="inlineStr">
        <is>
          <t>nur Abholung</t>
        </is>
      </c>
      <c r="X593" s="16" t="inlineStr">
        <is>
          <t>F-712</t>
        </is>
      </c>
      <c r="Y593" s="19" t="inlineStr">
        <is>
          <t>nein</t>
        </is>
      </c>
      <c r="Z593" s="19" t="inlineStr">
        <is>
          <t>verfügbar</t>
        </is>
      </c>
      <c r="AA593" s="19" t="n"/>
      <c r="AB593" s="19" t="n"/>
      <c r="AC593" s="19" t="n"/>
      <c r="AD593" s="19" t="n"/>
      <c r="AE593" s="21" t="n"/>
      <c r="AF593" s="22">
        <f>IF(N593="","",N593*AE593)</f>
        <v/>
      </c>
      <c r="AG593" s="19" t="n"/>
      <c r="AH593" s="19" t="n"/>
      <c r="AI593" s="19" t="n"/>
      <c r="AJ593" s="19" t="n"/>
      <c r="AK593" s="19" t="n"/>
      <c r="AL593" s="19" t="n"/>
      <c r="AM593" s="18" t="n"/>
      <c r="AN593" s="23" t="inlineStr">
        <is>
          <t>Neu aus Fotos vom 12.10.2026 (ohne Post-it, zu verschenken).</t>
        </is>
      </c>
    </row>
    <row r="594" ht="98.8" customHeight="1">
      <c r="A594" s="16" t="n"/>
      <c r="B594" s="16" t="inlineStr">
        <is>
          <t>BU01-V17</t>
        </is>
      </c>
      <c r="C594" s="16" t="inlineStr">
        <is>
          <t>BU01</t>
        </is>
      </c>
      <c r="D594" s="16" t="inlineStr">
        <is>
          <t>Flur</t>
        </is>
      </c>
      <c r="E594" s="16" t="inlineStr">
        <is>
          <t>Spielzeugautos und Traktor</t>
        </is>
      </c>
      <c r="F594" s="17" t="n">
        <v>1</v>
      </c>
      <c r="G594" s="18" t="inlineStr">
        <is>
          <t>Korb mit kleinen Spielzeugautos und Lkw, dazu ein großer Traktor aus Kunststoff.</t>
        </is>
      </c>
      <c r="H594" s="16" t="inlineStr">
        <is>
          <t>zu verschenken</t>
        </is>
      </c>
      <c r="I594" s="16" t="n"/>
      <c r="J594" s="16" t="inlineStr">
        <is>
          <t>C</t>
        </is>
      </c>
      <c r="K594" s="16" t="inlineStr">
        <is>
          <t>Konvolut</t>
        </is>
      </c>
      <c r="L594" s="19" t="n"/>
      <c r="M594" s="16" t="inlineStr">
        <is>
          <t>gebraucht</t>
        </is>
      </c>
      <c r="N594" s="17" t="n"/>
      <c r="O594" s="20">
        <f>F594-IF(N594="",0,N594)</f>
        <v/>
      </c>
      <c r="P594" s="19" t="inlineStr">
        <is>
          <t>ja</t>
        </is>
      </c>
      <c r="Q594" s="19" t="n"/>
      <c r="R594" s="21" t="n"/>
      <c r="S594" s="21" t="n">
        <v>0</v>
      </c>
      <c r="T594" s="19" t="inlineStr">
        <is>
          <t>Fix</t>
        </is>
      </c>
      <c r="U594" s="19" t="inlineStr">
        <is>
          <t>ok</t>
        </is>
      </c>
      <c r="V594" s="22">
        <f>O594*S594</f>
        <v/>
      </c>
      <c r="W594" s="16" t="inlineStr">
        <is>
          <t>nur Abholung</t>
        </is>
      </c>
      <c r="X594" s="16" t="inlineStr">
        <is>
          <t>F-713</t>
        </is>
      </c>
      <c r="Y594" s="19" t="inlineStr">
        <is>
          <t>nein</t>
        </is>
      </c>
      <c r="Z594" s="19" t="inlineStr">
        <is>
          <t>verfügbar</t>
        </is>
      </c>
      <c r="AA594" s="19" t="n"/>
      <c r="AB594" s="19" t="n"/>
      <c r="AC594" s="19" t="n"/>
      <c r="AD594" s="19" t="n"/>
      <c r="AE594" s="21" t="n"/>
      <c r="AF594" s="22">
        <f>IF(N594="","",N594*AE594)</f>
        <v/>
      </c>
      <c r="AG594" s="19" t="n"/>
      <c r="AH594" s="19" t="n"/>
      <c r="AI594" s="19" t="n"/>
      <c r="AJ594" s="19" t="n"/>
      <c r="AK594" s="19" t="n"/>
      <c r="AL594" s="19" t="n"/>
      <c r="AM594" s="18" t="n"/>
      <c r="AN594" s="23" t="inlineStr">
        <is>
          <t>Neu aus Fotos vom 12.10.2026 (ohne Post-it, zu verschenken).</t>
        </is>
      </c>
    </row>
    <row r="595" ht="98.8" customHeight="1">
      <c r="A595" s="16" t="n"/>
      <c r="B595" s="16" t="inlineStr">
        <is>
          <t>BU01-V18</t>
        </is>
      </c>
      <c r="C595" s="16" t="inlineStr">
        <is>
          <t>BU01</t>
        </is>
      </c>
      <c r="D595" s="16" t="inlineStr">
        <is>
          <t>Flur</t>
        </is>
      </c>
      <c r="E595" s="16" t="inlineStr">
        <is>
          <t>Holzklammern und Kokosschalen</t>
        </is>
      </c>
      <c r="F595" s="17" t="n">
        <v>1</v>
      </c>
      <c r="G595" s="18" t="inlineStr">
        <is>
          <t>Box mit Holz-Wäscheklammern und Glas mit Kokosschalen zum Basteln.</t>
        </is>
      </c>
      <c r="H595" s="16" t="inlineStr">
        <is>
          <t>zu verschenken</t>
        </is>
      </c>
      <c r="I595" s="16" t="n"/>
      <c r="J595" s="16" t="inlineStr">
        <is>
          <t>C</t>
        </is>
      </c>
      <c r="K595" s="16" t="inlineStr">
        <is>
          <t>Konvolut</t>
        </is>
      </c>
      <c r="L595" s="19" t="n"/>
      <c r="M595" s="16" t="inlineStr">
        <is>
          <t>gebraucht</t>
        </is>
      </c>
      <c r="N595" s="17" t="n"/>
      <c r="O595" s="20">
        <f>F595-IF(N595="",0,N595)</f>
        <v/>
      </c>
      <c r="P595" s="19" t="inlineStr">
        <is>
          <t>ja</t>
        </is>
      </c>
      <c r="Q595" s="19" t="n"/>
      <c r="R595" s="21" t="n"/>
      <c r="S595" s="21" t="n">
        <v>0</v>
      </c>
      <c r="T595" s="19" t="inlineStr">
        <is>
          <t>Fix</t>
        </is>
      </c>
      <c r="U595" s="19" t="inlineStr">
        <is>
          <t>ok</t>
        </is>
      </c>
      <c r="V595" s="22">
        <f>O595*S595</f>
        <v/>
      </c>
      <c r="W595" s="16" t="inlineStr">
        <is>
          <t>nur Abholung</t>
        </is>
      </c>
      <c r="X595" s="16" t="inlineStr">
        <is>
          <t>F-714</t>
        </is>
      </c>
      <c r="Y595" s="19" t="inlineStr">
        <is>
          <t>nein</t>
        </is>
      </c>
      <c r="Z595" s="19" t="inlineStr">
        <is>
          <t>verfügbar</t>
        </is>
      </c>
      <c r="AA595" s="19" t="n"/>
      <c r="AB595" s="19" t="n"/>
      <c r="AC595" s="19" t="n"/>
      <c r="AD595" s="19" t="n"/>
      <c r="AE595" s="21" t="n"/>
      <c r="AF595" s="22">
        <f>IF(N595="","",N595*AE595)</f>
        <v/>
      </c>
      <c r="AG595" s="19" t="n"/>
      <c r="AH595" s="19" t="n"/>
      <c r="AI595" s="19" t="n"/>
      <c r="AJ595" s="19" t="n"/>
      <c r="AK595" s="19" t="n"/>
      <c r="AL595" s="19" t="n"/>
      <c r="AM595" s="18" t="n"/>
      <c r="AN595" s="23" t="inlineStr">
        <is>
          <t>Neu aus Fotos vom 12.10.2026 (ohne Post-it, zu verschenken).</t>
        </is>
      </c>
    </row>
    <row r="596" ht="98.8" customHeight="1">
      <c r="A596" s="16" t="n"/>
      <c r="B596" s="16" t="inlineStr">
        <is>
          <t>BU01-V19</t>
        </is>
      </c>
      <c r="C596" s="16" t="inlineStr">
        <is>
          <t>BU01</t>
        </is>
      </c>
      <c r="D596" s="16" t="inlineStr">
        <is>
          <t>Flur</t>
        </is>
      </c>
      <c r="E596" s="16" t="inlineStr">
        <is>
          <t>Regenmacher aus Holz</t>
        </is>
      </c>
      <c r="F596" s="17" t="n">
        <v>1</v>
      </c>
      <c r="G596" s="18" t="inlineStr">
        <is>
          <t>Kugel-Rasselturm aus Holz mit bunten Kugeln.</t>
        </is>
      </c>
      <c r="H596" s="16" t="inlineStr">
        <is>
          <t>zu verschenken</t>
        </is>
      </c>
      <c r="I596" s="16" t="n"/>
      <c r="J596" s="16" t="inlineStr">
        <is>
          <t>C</t>
        </is>
      </c>
      <c r="K596" s="16" t="inlineStr">
        <is>
          <t>Stück</t>
        </is>
      </c>
      <c r="L596" s="19" t="n"/>
      <c r="M596" s="16" t="inlineStr">
        <is>
          <t>gebraucht</t>
        </is>
      </c>
      <c r="N596" s="17" t="n"/>
      <c r="O596" s="20">
        <f>F596-IF(N596="",0,N596)</f>
        <v/>
      </c>
      <c r="P596" s="19" t="inlineStr">
        <is>
          <t>ja</t>
        </is>
      </c>
      <c r="Q596" s="19" t="n"/>
      <c r="R596" s="21" t="n"/>
      <c r="S596" s="21" t="n">
        <v>0</v>
      </c>
      <c r="T596" s="19" t="inlineStr">
        <is>
          <t>Fix</t>
        </is>
      </c>
      <c r="U596" s="19" t="inlineStr">
        <is>
          <t>ok</t>
        </is>
      </c>
      <c r="V596" s="22">
        <f>O596*S596</f>
        <v/>
      </c>
      <c r="W596" s="16" t="inlineStr">
        <is>
          <t>nur Abholung</t>
        </is>
      </c>
      <c r="X596" s="16" t="inlineStr">
        <is>
          <t>F-715</t>
        </is>
      </c>
      <c r="Y596" s="19" t="inlineStr">
        <is>
          <t>nein</t>
        </is>
      </c>
      <c r="Z596" s="19" t="inlineStr">
        <is>
          <t>verfügbar</t>
        </is>
      </c>
      <c r="AA596" s="19" t="n"/>
      <c r="AB596" s="19" t="n"/>
      <c r="AC596" s="19" t="n"/>
      <c r="AD596" s="19" t="n"/>
      <c r="AE596" s="21" t="n"/>
      <c r="AF596" s="22">
        <f>IF(N596="","",N596*AE596)</f>
        <v/>
      </c>
      <c r="AG596" s="19" t="n"/>
      <c r="AH596" s="19" t="n"/>
      <c r="AI596" s="19" t="n"/>
      <c r="AJ596" s="19" t="n"/>
      <c r="AK596" s="19" t="n"/>
      <c r="AL596" s="19" t="n"/>
      <c r="AM596" s="18" t="n"/>
      <c r="AN596" s="23" t="inlineStr">
        <is>
          <t>Neu aus Fotos vom 12.10.2026 (ohne Post-it, zu verschenken).</t>
        </is>
      </c>
    </row>
    <row r="597" ht="98.8" customHeight="1">
      <c r="A597" s="16" t="n"/>
      <c r="B597" s="16" t="inlineStr">
        <is>
          <t>BU01-V20</t>
        </is>
      </c>
      <c r="C597" s="16" t="inlineStr">
        <is>
          <t>BU01</t>
        </is>
      </c>
      <c r="D597" s="16" t="inlineStr">
        <is>
          <t>Flur</t>
        </is>
      </c>
      <c r="E597" s="16" t="inlineStr">
        <is>
          <t>Buch Geschichten aus Schmunzeldorf</t>
        </is>
      </c>
      <c r="F597" s="17" t="n">
        <v>1</v>
      </c>
      <c r="G597" s="18" t="inlineStr">
        <is>
          <t>„Die schönsten Geschichten aus Schmunzeldorf“.</t>
        </is>
      </c>
      <c r="H597" s="16" t="inlineStr">
        <is>
          <t>zu verschenken</t>
        </is>
      </c>
      <c r="I597" s="16" t="n"/>
      <c r="J597" s="16" t="inlineStr">
        <is>
          <t>C</t>
        </is>
      </c>
      <c r="K597" s="16" t="inlineStr">
        <is>
          <t>Stück</t>
        </is>
      </c>
      <c r="L597" s="19" t="n"/>
      <c r="M597" s="16" t="inlineStr">
        <is>
          <t>gebraucht</t>
        </is>
      </c>
      <c r="N597" s="17" t="n"/>
      <c r="O597" s="20">
        <f>F597-IF(N597="",0,N597)</f>
        <v/>
      </c>
      <c r="P597" s="19" t="inlineStr">
        <is>
          <t>ja</t>
        </is>
      </c>
      <c r="Q597" s="19" t="n"/>
      <c r="R597" s="21" t="n"/>
      <c r="S597" s="21" t="n">
        <v>0</v>
      </c>
      <c r="T597" s="19" t="inlineStr">
        <is>
          <t>Fix</t>
        </is>
      </c>
      <c r="U597" s="19" t="inlineStr">
        <is>
          <t>ok</t>
        </is>
      </c>
      <c r="V597" s="22">
        <f>O597*S597</f>
        <v/>
      </c>
      <c r="W597" s="16" t="inlineStr">
        <is>
          <t>nur Abholung</t>
        </is>
      </c>
      <c r="X597" s="16" t="inlineStr">
        <is>
          <t>F-716</t>
        </is>
      </c>
      <c r="Y597" s="19" t="inlineStr">
        <is>
          <t>nein</t>
        </is>
      </c>
      <c r="Z597" s="19" t="inlineStr">
        <is>
          <t>verfügbar</t>
        </is>
      </c>
      <c r="AA597" s="19" t="n"/>
      <c r="AB597" s="19" t="n"/>
      <c r="AC597" s="19" t="n"/>
      <c r="AD597" s="19" t="n"/>
      <c r="AE597" s="21" t="n"/>
      <c r="AF597" s="22">
        <f>IF(N597="","",N597*AE597)</f>
        <v/>
      </c>
      <c r="AG597" s="19" t="n"/>
      <c r="AH597" s="19" t="n"/>
      <c r="AI597" s="19" t="n"/>
      <c r="AJ597" s="19" t="n"/>
      <c r="AK597" s="19" t="n"/>
      <c r="AL597" s="19" t="n"/>
      <c r="AM597" s="18" t="n"/>
      <c r="AN597" s="23" t="inlineStr">
        <is>
          <t>Neu aus Fotos vom 12.10.2026 (ohne Post-it, zu verschenken).</t>
        </is>
      </c>
    </row>
    <row r="598" ht="98.8" customHeight="1">
      <c r="A598" s="16" t="n"/>
      <c r="B598" s="16" t="inlineStr">
        <is>
          <t>BU04-V01</t>
        </is>
      </c>
      <c r="C598" s="16" t="inlineStr">
        <is>
          <t>BU04</t>
        </is>
      </c>
      <c r="D598" s="16" t="inlineStr">
        <is>
          <t>Gruppenraum</t>
        </is>
      </c>
      <c r="E598" s="16" t="inlineStr">
        <is>
          <t>Krokodil, Klopfspiel, Korkplatten</t>
        </is>
      </c>
      <c r="F598" s="17" t="n">
        <v>1</v>
      </c>
      <c r="G598" s="18" t="inlineStr">
        <is>
          <t>Krokodil aus Stoff, Box mit Teilen eines Holz-Nagel-/Klopfspiels und Korkplatten.</t>
        </is>
      </c>
      <c r="H598" s="16" t="inlineStr">
        <is>
          <t>zu verschenken</t>
        </is>
      </c>
      <c r="I598" s="16" t="n"/>
      <c r="J598" s="16" t="inlineStr">
        <is>
          <t>C</t>
        </is>
      </c>
      <c r="K598" s="16" t="inlineStr">
        <is>
          <t>Konvolut</t>
        </is>
      </c>
      <c r="L598" s="19" t="n"/>
      <c r="M598" s="16" t="inlineStr">
        <is>
          <t>gebraucht</t>
        </is>
      </c>
      <c r="N598" s="17" t="n"/>
      <c r="O598" s="20">
        <f>F598-IF(N598="",0,N598)</f>
        <v/>
      </c>
      <c r="P598" s="19" t="inlineStr">
        <is>
          <t>ja</t>
        </is>
      </c>
      <c r="Q598" s="19" t="n"/>
      <c r="R598" s="21" t="n"/>
      <c r="S598" s="21" t="n">
        <v>0</v>
      </c>
      <c r="T598" s="19" t="inlineStr">
        <is>
          <t>Fix</t>
        </is>
      </c>
      <c r="U598" s="19" t="inlineStr">
        <is>
          <t>ok</t>
        </is>
      </c>
      <c r="V598" s="22">
        <f>O598*S598</f>
        <v/>
      </c>
      <c r="W598" s="16" t="inlineStr">
        <is>
          <t>nur Abholung</t>
        </is>
      </c>
      <c r="X598" s="16" t="inlineStr">
        <is>
          <t>F-729</t>
        </is>
      </c>
      <c r="Y598" s="19" t="inlineStr">
        <is>
          <t>nein</t>
        </is>
      </c>
      <c r="Z598" s="19" t="inlineStr">
        <is>
          <t>verfügbar</t>
        </is>
      </c>
      <c r="AA598" s="19" t="n"/>
      <c r="AB598" s="19" t="n"/>
      <c r="AC598" s="19" t="n"/>
      <c r="AD598" s="19" t="n"/>
      <c r="AE598" s="21" t="n"/>
      <c r="AF598" s="22">
        <f>IF(N598="","",N598*AE598)</f>
        <v/>
      </c>
      <c r="AG598" s="19" t="n"/>
      <c r="AH598" s="19" t="n"/>
      <c r="AI598" s="19" t="n"/>
      <c r="AJ598" s="19" t="n"/>
      <c r="AK598" s="19" t="n"/>
      <c r="AL598" s="19" t="n"/>
      <c r="AM598" s="18" t="n"/>
      <c r="AN598" s="23" t="inlineStr">
        <is>
          <t>Neu aus Fotos vom 12.10.2026 (ohne Post-it, zu verschenken).</t>
        </is>
      </c>
    </row>
    <row r="599" ht="98.8" customHeight="1">
      <c r="A599" s="16" t="n"/>
      <c r="B599" s="16" t="inlineStr">
        <is>
          <t>BU04-V02</t>
        </is>
      </c>
      <c r="C599" s="16" t="inlineStr">
        <is>
          <t>BU04</t>
        </is>
      </c>
      <c r="D599" s="16" t="inlineStr">
        <is>
          <t>Gruppenraum</t>
        </is>
      </c>
      <c r="E599" s="16" t="inlineStr">
        <is>
          <t>Straßenmalkreide</t>
        </is>
      </c>
      <c r="F599" s="17" t="n">
        <v>1</v>
      </c>
      <c r="G599" s="18" t="inlineStr">
        <is>
          <t>Eimer und Box mit Straßenmalkreide.</t>
        </is>
      </c>
      <c r="H599" s="16" t="inlineStr">
        <is>
          <t>zu verschenken</t>
        </is>
      </c>
      <c r="I599" s="16" t="n"/>
      <c r="J599" s="16" t="inlineStr">
        <is>
          <t>C</t>
        </is>
      </c>
      <c r="K599" s="16" t="inlineStr">
        <is>
          <t>Konvolut</t>
        </is>
      </c>
      <c r="L599" s="19" t="n"/>
      <c r="M599" s="16" t="inlineStr">
        <is>
          <t>gebraucht</t>
        </is>
      </c>
      <c r="N599" s="17" t="n"/>
      <c r="O599" s="20">
        <f>F599-IF(N599="",0,N599)</f>
        <v/>
      </c>
      <c r="P599" s="19" t="inlineStr">
        <is>
          <t>ja</t>
        </is>
      </c>
      <c r="Q599" s="19" t="n"/>
      <c r="R599" s="21" t="n"/>
      <c r="S599" s="21" t="n">
        <v>0</v>
      </c>
      <c r="T599" s="19" t="inlineStr">
        <is>
          <t>Fix</t>
        </is>
      </c>
      <c r="U599" s="19" t="inlineStr">
        <is>
          <t>ok</t>
        </is>
      </c>
      <c r="V599" s="22">
        <f>O599*S599</f>
        <v/>
      </c>
      <c r="W599" s="16" t="inlineStr">
        <is>
          <t>nur Abholung</t>
        </is>
      </c>
      <c r="X599" s="16" t="inlineStr">
        <is>
          <t>F-730</t>
        </is>
      </c>
      <c r="Y599" s="19" t="inlineStr">
        <is>
          <t>nein</t>
        </is>
      </c>
      <c r="Z599" s="19" t="inlineStr">
        <is>
          <t>verfügbar</t>
        </is>
      </c>
      <c r="AA599" s="19" t="n"/>
      <c r="AB599" s="19" t="n"/>
      <c r="AC599" s="19" t="n"/>
      <c r="AD599" s="19" t="n"/>
      <c r="AE599" s="21" t="n"/>
      <c r="AF599" s="22">
        <f>IF(N599="","",N599*AE599)</f>
        <v/>
      </c>
      <c r="AG599" s="19" t="n"/>
      <c r="AH599" s="19" t="n"/>
      <c r="AI599" s="19" t="n"/>
      <c r="AJ599" s="19" t="n"/>
      <c r="AK599" s="19" t="n"/>
      <c r="AL599" s="19" t="n"/>
      <c r="AM599" s="18" t="n"/>
      <c r="AN599" s="23" t="inlineStr">
        <is>
          <t>Neu aus Fotos vom 12.10.2026 (ohne Post-it, zu verschenken).</t>
        </is>
      </c>
    </row>
    <row r="600" ht="98.8" customHeight="1">
      <c r="A600" s="16" t="n"/>
      <c r="B600" s="16" t="inlineStr">
        <is>
          <t>BU04-V03</t>
        </is>
      </c>
      <c r="C600" s="16" t="inlineStr">
        <is>
          <t>BU04</t>
        </is>
      </c>
      <c r="D600" s="16" t="inlineStr">
        <is>
          <t>Gruppenraum</t>
        </is>
      </c>
      <c r="E600" s="16" t="inlineStr">
        <is>
          <t>3 Paw-Patrol-Spiele</t>
        </is>
      </c>
      <c r="F600" s="17" t="n">
        <v>1</v>
      </c>
      <c r="G600" s="18" t="inlineStr">
        <is>
          <t>Zahlenpuzzle, „Learn the colours“, „Schnapp dir die Karte“.</t>
        </is>
      </c>
      <c r="H600" s="16" t="inlineStr">
        <is>
          <t>zu verschenken</t>
        </is>
      </c>
      <c r="I600" s="16" t="n"/>
      <c r="J600" s="16" t="inlineStr">
        <is>
          <t>C</t>
        </is>
      </c>
      <c r="K600" s="16" t="inlineStr">
        <is>
          <t>Konvolut</t>
        </is>
      </c>
      <c r="L600" s="19" t="n"/>
      <c r="M600" s="16" t="inlineStr">
        <is>
          <t>gebraucht</t>
        </is>
      </c>
      <c r="N600" s="17" t="n"/>
      <c r="O600" s="20">
        <f>F600-IF(N600="",0,N600)</f>
        <v/>
      </c>
      <c r="P600" s="19" t="inlineStr">
        <is>
          <t>ja</t>
        </is>
      </c>
      <c r="Q600" s="19" t="n"/>
      <c r="R600" s="21" t="n"/>
      <c r="S600" s="21" t="n">
        <v>0</v>
      </c>
      <c r="T600" s="19" t="inlineStr">
        <is>
          <t>Fix</t>
        </is>
      </c>
      <c r="U600" s="19" t="inlineStr">
        <is>
          <t>ok</t>
        </is>
      </c>
      <c r="V600" s="22">
        <f>O600*S600</f>
        <v/>
      </c>
      <c r="W600" s="16" t="inlineStr">
        <is>
          <t>nur Abholung</t>
        </is>
      </c>
      <c r="X600" s="16" t="inlineStr">
        <is>
          <t>F-731</t>
        </is>
      </c>
      <c r="Y600" s="19" t="inlineStr">
        <is>
          <t>nein</t>
        </is>
      </c>
      <c r="Z600" s="19" t="inlineStr">
        <is>
          <t>verfügbar</t>
        </is>
      </c>
      <c r="AA600" s="19" t="n"/>
      <c r="AB600" s="19" t="n"/>
      <c r="AC600" s="19" t="n"/>
      <c r="AD600" s="19" t="n"/>
      <c r="AE600" s="21" t="n"/>
      <c r="AF600" s="22">
        <f>IF(N600="","",N600*AE600)</f>
        <v/>
      </c>
      <c r="AG600" s="19" t="n"/>
      <c r="AH600" s="19" t="n"/>
      <c r="AI600" s="19" t="n"/>
      <c r="AJ600" s="19" t="n"/>
      <c r="AK600" s="19" t="n"/>
      <c r="AL600" s="19" t="n"/>
      <c r="AM600" s="18" t="n"/>
      <c r="AN600" s="23" t="inlineStr">
        <is>
          <t>Neu aus Fotos vom 12.10.2026 (ohne Post-it, zu verschenken).</t>
        </is>
      </c>
    </row>
    <row r="601" ht="98.8" customHeight="1">
      <c r="A601" s="16" t="n"/>
      <c r="B601" s="16" t="inlineStr">
        <is>
          <t>BU04-V04</t>
        </is>
      </c>
      <c r="C601" s="16" t="inlineStr">
        <is>
          <t>BU04</t>
        </is>
      </c>
      <c r="D601" s="16" t="inlineStr">
        <is>
          <t>Gruppenraum</t>
        </is>
      </c>
      <c r="E601" s="16" t="inlineStr">
        <is>
          <t>Aqua Doodle XXL</t>
        </is>
      </c>
      <c r="F601" s="17" t="n">
        <v>1</v>
      </c>
      <c r="G601" s="18" t="inlineStr">
        <is>
          <t>Ravensburger ministeps Aqua Doodle XXL, Malmatte mit Wasser, ab 18 Monaten.</t>
        </is>
      </c>
      <c r="H601" s="16" t="inlineStr">
        <is>
          <t>zu verschenken</t>
        </is>
      </c>
      <c r="I601" s="16" t="n"/>
      <c r="J601" s="16" t="inlineStr">
        <is>
          <t>C</t>
        </is>
      </c>
      <c r="K601" s="16" t="inlineStr">
        <is>
          <t>Konvolut</t>
        </is>
      </c>
      <c r="L601" s="19" t="n"/>
      <c r="M601" s="16" t="inlineStr">
        <is>
          <t>gebraucht</t>
        </is>
      </c>
      <c r="N601" s="17" t="n"/>
      <c r="O601" s="20">
        <f>F601-IF(N601="",0,N601)</f>
        <v/>
      </c>
      <c r="P601" s="19" t="inlineStr">
        <is>
          <t>ja</t>
        </is>
      </c>
      <c r="Q601" s="19" t="n"/>
      <c r="R601" s="21" t="n"/>
      <c r="S601" s="21" t="n">
        <v>0</v>
      </c>
      <c r="T601" s="19" t="inlineStr">
        <is>
          <t>Fix</t>
        </is>
      </c>
      <c r="U601" s="19" t="inlineStr">
        <is>
          <t>ok</t>
        </is>
      </c>
      <c r="V601" s="22">
        <f>O601*S601</f>
        <v/>
      </c>
      <c r="W601" s="16" t="inlineStr">
        <is>
          <t>nur Abholung</t>
        </is>
      </c>
      <c r="X601" s="16" t="inlineStr">
        <is>
          <t>F-732</t>
        </is>
      </c>
      <c r="Y601" s="19" t="inlineStr">
        <is>
          <t>nein</t>
        </is>
      </c>
      <c r="Z601" s="19" t="inlineStr">
        <is>
          <t>verfügbar</t>
        </is>
      </c>
      <c r="AA601" s="19" t="n"/>
      <c r="AB601" s="19" t="n"/>
      <c r="AC601" s="19" t="n"/>
      <c r="AD601" s="19" t="n"/>
      <c r="AE601" s="21" t="n"/>
      <c r="AF601" s="22">
        <f>IF(N601="","",N601*AE601)</f>
        <v/>
      </c>
      <c r="AG601" s="19" t="n"/>
      <c r="AH601" s="19" t="n"/>
      <c r="AI601" s="19" t="n"/>
      <c r="AJ601" s="19" t="n"/>
      <c r="AK601" s="19" t="n"/>
      <c r="AL601" s="19" t="n"/>
      <c r="AM601" s="18" t="n"/>
      <c r="AN601" s="23" t="inlineStr">
        <is>
          <t>Neu aus Fotos vom 12.10.2026 (ohne Post-it, zu verschenken).</t>
        </is>
      </c>
    </row>
    <row r="602" ht="98.8" customHeight="1">
      <c r="A602" s="16" t="n"/>
      <c r="B602" s="16" t="inlineStr">
        <is>
          <t>BU04-V05</t>
        </is>
      </c>
      <c r="C602" s="16" t="inlineStr">
        <is>
          <t>BU04</t>
        </is>
      </c>
      <c r="D602" s="16" t="inlineStr">
        <is>
          <t>Gruppenraum</t>
        </is>
      </c>
      <c r="E602" s="16" t="inlineStr">
        <is>
          <t>4 Bilderbücher</t>
        </is>
      </c>
      <c r="F602" s="17" t="n">
        <v>1</v>
      </c>
      <c r="G602" s="18" t="inlineStr">
        <is>
          <t>„Herr Schwarz &amp; Frau Weiss“, „Sachen suchen – Auf dem Bauernhof“, „Schwarzer Kater, weiße Katze“, „Knopf auf, Knopf zu“.</t>
        </is>
      </c>
      <c r="H602" s="16" t="inlineStr">
        <is>
          <t>zu verschenken</t>
        </is>
      </c>
      <c r="I602" s="16" t="n"/>
      <c r="J602" s="16" t="inlineStr">
        <is>
          <t>C</t>
        </is>
      </c>
      <c r="K602" s="16" t="inlineStr">
        <is>
          <t>Konvolut</t>
        </is>
      </c>
      <c r="L602" s="19" t="n"/>
      <c r="M602" s="16" t="inlineStr">
        <is>
          <t>gebraucht</t>
        </is>
      </c>
      <c r="N602" s="17" t="n"/>
      <c r="O602" s="20">
        <f>F602-IF(N602="",0,N602)</f>
        <v/>
      </c>
      <c r="P602" s="19" t="inlineStr">
        <is>
          <t>ja</t>
        </is>
      </c>
      <c r="Q602" s="19" t="n"/>
      <c r="R602" s="21" t="n"/>
      <c r="S602" s="21" t="n">
        <v>0</v>
      </c>
      <c r="T602" s="19" t="inlineStr">
        <is>
          <t>Fix</t>
        </is>
      </c>
      <c r="U602" s="19" t="inlineStr">
        <is>
          <t>ok</t>
        </is>
      </c>
      <c r="V602" s="22">
        <f>O602*S602</f>
        <v/>
      </c>
      <c r="W602" s="16" t="inlineStr">
        <is>
          <t>nur Abholung</t>
        </is>
      </c>
      <c r="X602" s="16" t="inlineStr">
        <is>
          <t>F-733</t>
        </is>
      </c>
      <c r="Y602" s="19" t="inlineStr">
        <is>
          <t>nein</t>
        </is>
      </c>
      <c r="Z602" s="19" t="inlineStr">
        <is>
          <t>verfügbar</t>
        </is>
      </c>
      <c r="AA602" s="19" t="n"/>
      <c r="AB602" s="19" t="n"/>
      <c r="AC602" s="19" t="n"/>
      <c r="AD602" s="19" t="n"/>
      <c r="AE602" s="21" t="n"/>
      <c r="AF602" s="22">
        <f>IF(N602="","",N602*AE602)</f>
        <v/>
      </c>
      <c r="AG602" s="19" t="n"/>
      <c r="AH602" s="19" t="n"/>
      <c r="AI602" s="19" t="n"/>
      <c r="AJ602" s="19" t="n"/>
      <c r="AK602" s="19" t="n"/>
      <c r="AL602" s="19" t="n"/>
      <c r="AM602" s="18" t="n"/>
      <c r="AN602" s="23" t="inlineStr">
        <is>
          <t>Neu aus Fotos vom 12.10.2026 (ohne Post-it, zu verschenken).</t>
        </is>
      </c>
    </row>
    <row r="603" ht="98.8" customHeight="1">
      <c r="A603" s="16" t="n"/>
      <c r="B603" s="16" t="inlineStr">
        <is>
          <t>BU04-V06</t>
        </is>
      </c>
      <c r="C603" s="16" t="inlineStr">
        <is>
          <t>BU04</t>
        </is>
      </c>
      <c r="D603" s="16" t="inlineStr">
        <is>
          <t>Gruppenraum</t>
        </is>
      </c>
      <c r="E603" s="16" t="inlineStr">
        <is>
          <t>Große Holz-Stapelwürfel</t>
        </is>
      </c>
      <c r="F603" s="17" t="n">
        <v>1</v>
      </c>
      <c r="G603" s="18" t="inlineStr">
        <is>
          <t>Ca. 28 große Holzklötze zum Stapeln.</t>
        </is>
      </c>
      <c r="H603" s="16" t="inlineStr">
        <is>
          <t>zu verschenken</t>
        </is>
      </c>
      <c r="I603" s="16" t="n"/>
      <c r="J603" s="16" t="inlineStr">
        <is>
          <t>C</t>
        </is>
      </c>
      <c r="K603" s="16" t="inlineStr">
        <is>
          <t>Konvolut</t>
        </is>
      </c>
      <c r="L603" s="19" t="n"/>
      <c r="M603" s="16" t="inlineStr">
        <is>
          <t>gebraucht</t>
        </is>
      </c>
      <c r="N603" s="17" t="n"/>
      <c r="O603" s="20">
        <f>F603-IF(N603="",0,N603)</f>
        <v/>
      </c>
      <c r="P603" s="19" t="inlineStr">
        <is>
          <t>ja</t>
        </is>
      </c>
      <c r="Q603" s="19" t="n"/>
      <c r="R603" s="21" t="n"/>
      <c r="S603" s="21" t="n">
        <v>0</v>
      </c>
      <c r="T603" s="19" t="inlineStr">
        <is>
          <t>Fix</t>
        </is>
      </c>
      <c r="U603" s="19" t="inlineStr">
        <is>
          <t>ok</t>
        </is>
      </c>
      <c r="V603" s="22">
        <f>O603*S603</f>
        <v/>
      </c>
      <c r="W603" s="16" t="inlineStr">
        <is>
          <t>nur Abholung</t>
        </is>
      </c>
      <c r="X603" s="16" t="inlineStr">
        <is>
          <t>F-734</t>
        </is>
      </c>
      <c r="Y603" s="19" t="inlineStr">
        <is>
          <t>nein</t>
        </is>
      </c>
      <c r="Z603" s="19" t="inlineStr">
        <is>
          <t>verfügbar</t>
        </is>
      </c>
      <c r="AA603" s="19" t="n"/>
      <c r="AB603" s="19" t="n"/>
      <c r="AC603" s="19" t="n"/>
      <c r="AD603" s="19" t="n"/>
      <c r="AE603" s="21" t="n"/>
      <c r="AF603" s="22">
        <f>IF(N603="","",N603*AE603)</f>
        <v/>
      </c>
      <c r="AG603" s="19" t="n"/>
      <c r="AH603" s="19" t="n"/>
      <c r="AI603" s="19" t="n"/>
      <c r="AJ603" s="19" t="n"/>
      <c r="AK603" s="19" t="n"/>
      <c r="AL603" s="19" t="n"/>
      <c r="AM603" s="18" t="n"/>
      <c r="AN603" s="23" t="inlineStr">
        <is>
          <t>Neu aus Fotos vom 12.10.2026 (ohne Post-it, zu verschenken).</t>
        </is>
      </c>
    </row>
    <row r="604" ht="98.8" customHeight="1">
      <c r="A604" s="16" t="n"/>
      <c r="B604" s="16" t="inlineStr">
        <is>
          <t>NU04-V01</t>
        </is>
      </c>
      <c r="C604" s="16" t="inlineStr">
        <is>
          <t>NU04</t>
        </is>
      </c>
      <c r="D604" s="16" t="inlineStr">
        <is>
          <t>Schlafraum</t>
        </is>
      </c>
      <c r="E604" s="16" t="inlineStr">
        <is>
          <t>11 Rahmenpuzzles</t>
        </is>
      </c>
      <c r="F604" s="17" t="n">
        <v>1</v>
      </c>
      <c r="G604" s="18" t="inlineStr">
        <is>
          <t>11 Ravensburger-Rahmenpuzzles und andere, ab 3 Jahren.</t>
        </is>
      </c>
      <c r="H604" s="16" t="inlineStr">
        <is>
          <t>zu verschenken</t>
        </is>
      </c>
      <c r="I604" s="16" t="n"/>
      <c r="J604" s="16" t="inlineStr">
        <is>
          <t>C</t>
        </is>
      </c>
      <c r="K604" s="16" t="inlineStr">
        <is>
          <t>Konvolut</t>
        </is>
      </c>
      <c r="L604" s="19" t="n"/>
      <c r="M604" s="16" t="inlineStr">
        <is>
          <t>gebraucht</t>
        </is>
      </c>
      <c r="N604" s="17" t="n"/>
      <c r="O604" s="20">
        <f>F604-IF(N604="",0,N604)</f>
        <v/>
      </c>
      <c r="P604" s="19" t="inlineStr">
        <is>
          <t>ja</t>
        </is>
      </c>
      <c r="Q604" s="19" t="n"/>
      <c r="R604" s="21" t="n"/>
      <c r="S604" s="21" t="n">
        <v>0</v>
      </c>
      <c r="T604" s="19" t="inlineStr">
        <is>
          <t>Fix</t>
        </is>
      </c>
      <c r="U604" s="19" t="inlineStr">
        <is>
          <t>ok</t>
        </is>
      </c>
      <c r="V604" s="22">
        <f>O604*S604</f>
        <v/>
      </c>
      <c r="W604" s="16" t="inlineStr">
        <is>
          <t>nur Abholung</t>
        </is>
      </c>
      <c r="X604" s="16" t="inlineStr">
        <is>
          <t>F-741</t>
        </is>
      </c>
      <c r="Y604" s="19" t="inlineStr">
        <is>
          <t>nein</t>
        </is>
      </c>
      <c r="Z604" s="19" t="inlineStr">
        <is>
          <t>verfügbar</t>
        </is>
      </c>
      <c r="AA604" s="19" t="n"/>
      <c r="AB604" s="19" t="n"/>
      <c r="AC604" s="19" t="n"/>
      <c r="AD604" s="19" t="n"/>
      <c r="AE604" s="21" t="n"/>
      <c r="AF604" s="22">
        <f>IF(N604="","",N604*AE604)</f>
        <v/>
      </c>
      <c r="AG604" s="19" t="n"/>
      <c r="AH604" s="19" t="n"/>
      <c r="AI604" s="19" t="n"/>
      <c r="AJ604" s="19" t="n"/>
      <c r="AK604" s="19" t="n"/>
      <c r="AL604" s="19" t="n"/>
      <c r="AM604" s="18" t="n"/>
      <c r="AN604" s="23" t="inlineStr">
        <is>
          <t>Neu aus Fotos vom 12.10.2026 (ohne Post-it, zu verschenken).</t>
        </is>
      </c>
    </row>
    <row r="605" ht="98.8" customHeight="1">
      <c r="A605" s="16" t="n"/>
      <c r="B605" s="16" t="inlineStr">
        <is>
          <t>NU04-V02</t>
        </is>
      </c>
      <c r="C605" s="16" t="inlineStr">
        <is>
          <t>NU04</t>
        </is>
      </c>
      <c r="D605" s="16" t="inlineStr">
        <is>
          <t>Schlafraum</t>
        </is>
      </c>
      <c r="E605" s="16" t="inlineStr">
        <is>
          <t>Forschungsset mit Mikroskop und Lupen</t>
        </is>
      </c>
      <c r="F605" s="17" t="n">
        <v>1</v>
      </c>
      <c r="G605" s="18" t="inlineStr">
        <is>
          <t>Kiste mit Mikroskop, Lupen, Becherlupen und Anschauungsmaterial in Gläsern.</t>
        </is>
      </c>
      <c r="H605" s="16" t="inlineStr">
        <is>
          <t>zu verschenken</t>
        </is>
      </c>
      <c r="I605" s="16" t="n"/>
      <c r="J605" s="16" t="inlineStr">
        <is>
          <t>C</t>
        </is>
      </c>
      <c r="K605" s="16" t="inlineStr">
        <is>
          <t>Konvolut</t>
        </is>
      </c>
      <c r="L605" s="19" t="n"/>
      <c r="M605" s="16" t="inlineStr">
        <is>
          <t>gebraucht</t>
        </is>
      </c>
      <c r="N605" s="17" t="n"/>
      <c r="O605" s="20">
        <f>F605-IF(N605="",0,N605)</f>
        <v/>
      </c>
      <c r="P605" s="19" t="inlineStr">
        <is>
          <t>ja</t>
        </is>
      </c>
      <c r="Q605" s="19" t="n"/>
      <c r="R605" s="21" t="n"/>
      <c r="S605" s="21" t="n">
        <v>0</v>
      </c>
      <c r="T605" s="19" t="inlineStr">
        <is>
          <t>Fix</t>
        </is>
      </c>
      <c r="U605" s="19" t="inlineStr">
        <is>
          <t>ok</t>
        </is>
      </c>
      <c r="V605" s="22">
        <f>O605*S605</f>
        <v/>
      </c>
      <c r="W605" s="16" t="inlineStr">
        <is>
          <t>nur Abholung</t>
        </is>
      </c>
      <c r="X605" s="16" t="inlineStr">
        <is>
          <t>F-742</t>
        </is>
      </c>
      <c r="Y605" s="19" t="inlineStr">
        <is>
          <t>nein</t>
        </is>
      </c>
      <c r="Z605" s="19" t="inlineStr">
        <is>
          <t>verfügbar</t>
        </is>
      </c>
      <c r="AA605" s="19" t="n"/>
      <c r="AB605" s="19" t="n"/>
      <c r="AC605" s="19" t="n"/>
      <c r="AD605" s="19" t="n"/>
      <c r="AE605" s="21" t="n"/>
      <c r="AF605" s="22">
        <f>IF(N605="","",N605*AE605)</f>
        <v/>
      </c>
      <c r="AG605" s="19" t="n"/>
      <c r="AH605" s="19" t="n"/>
      <c r="AI605" s="19" t="n"/>
      <c r="AJ605" s="19" t="n"/>
      <c r="AK605" s="19" t="n"/>
      <c r="AL605" s="19" t="n"/>
      <c r="AM605" s="18" t="n"/>
      <c r="AN605" s="23" t="inlineStr">
        <is>
          <t>Neu aus Fotos vom 12.10.2026 (ohne Post-it, zu verschenken).</t>
        </is>
      </c>
    </row>
    <row r="606" ht="98.8" customHeight="1">
      <c r="A606" s="16" t="n"/>
      <c r="B606" s="16" t="inlineStr">
        <is>
          <t>NU04-V03</t>
        </is>
      </c>
      <c r="C606" s="16" t="inlineStr">
        <is>
          <t>NU04</t>
        </is>
      </c>
      <c r="D606" s="16" t="inlineStr">
        <is>
          <t>Schlafraum</t>
        </is>
      </c>
      <c r="E606" s="16" t="inlineStr">
        <is>
          <t>4 Spiele für 3 bis 6 Jahre</t>
        </is>
      </c>
      <c r="F606" s="17" t="n">
        <v>1</v>
      </c>
      <c r="G606" s="18" t="inlineStr">
        <is>
          <t>Zicke Zacke Hühnerkacke, Tempo kleine Schnecke, Tiere füttern, Mein erster Bauernhof.</t>
        </is>
      </c>
      <c r="H606" s="16" t="inlineStr">
        <is>
          <t>zu verschenken</t>
        </is>
      </c>
      <c r="I606" s="16" t="n"/>
      <c r="J606" s="16" t="inlineStr">
        <is>
          <t>C</t>
        </is>
      </c>
      <c r="K606" s="16" t="inlineStr">
        <is>
          <t>Konvolut</t>
        </is>
      </c>
      <c r="L606" s="19" t="n"/>
      <c r="M606" s="16" t="inlineStr">
        <is>
          <t>gebraucht</t>
        </is>
      </c>
      <c r="N606" s="17" t="n"/>
      <c r="O606" s="20">
        <f>F606-IF(N606="",0,N606)</f>
        <v/>
      </c>
      <c r="P606" s="19" t="inlineStr">
        <is>
          <t>ja</t>
        </is>
      </c>
      <c r="Q606" s="19" t="n"/>
      <c r="R606" s="21" t="n"/>
      <c r="S606" s="21" t="n">
        <v>0</v>
      </c>
      <c r="T606" s="19" t="inlineStr">
        <is>
          <t>Fix</t>
        </is>
      </c>
      <c r="U606" s="19" t="inlineStr">
        <is>
          <t>ok</t>
        </is>
      </c>
      <c r="V606" s="22">
        <f>O606*S606</f>
        <v/>
      </c>
      <c r="W606" s="16" t="inlineStr">
        <is>
          <t>nur Abholung</t>
        </is>
      </c>
      <c r="X606" s="16" t="inlineStr">
        <is>
          <t>F-743</t>
        </is>
      </c>
      <c r="Y606" s="19" t="inlineStr">
        <is>
          <t>nein</t>
        </is>
      </c>
      <c r="Z606" s="19" t="inlineStr">
        <is>
          <t>verfügbar</t>
        </is>
      </c>
      <c r="AA606" s="19" t="n"/>
      <c r="AB606" s="19" t="n"/>
      <c r="AC606" s="19" t="n"/>
      <c r="AD606" s="19" t="n"/>
      <c r="AE606" s="21" t="n"/>
      <c r="AF606" s="22">
        <f>IF(N606="","",N606*AE606)</f>
        <v/>
      </c>
      <c r="AG606" s="19" t="n"/>
      <c r="AH606" s="19" t="n"/>
      <c r="AI606" s="19" t="n"/>
      <c r="AJ606" s="19" t="n"/>
      <c r="AK606" s="19" t="n"/>
      <c r="AL606" s="19" t="n"/>
      <c r="AM606" s="18" t="n"/>
      <c r="AN606" s="23" t="inlineStr">
        <is>
          <t>Neu aus Fotos vom 12.10.2026 (ohne Post-it, zu verschenken).</t>
        </is>
      </c>
    </row>
    <row r="607" ht="98.8" customHeight="1">
      <c r="A607" s="16" t="n"/>
      <c r="B607" s="16" t="inlineStr">
        <is>
          <t>NE04-V01</t>
        </is>
      </c>
      <c r="C607" s="16" t="inlineStr">
        <is>
          <t>NE04</t>
        </is>
      </c>
      <c r="D607" s="16" t="inlineStr">
        <is>
          <t>Krippenschlafraum</t>
        </is>
      </c>
      <c r="E607" s="16" t="inlineStr">
        <is>
          <t>Kinderkopfkissen 50 x 40 cm</t>
        </is>
      </c>
      <c r="F607" s="17" t="n">
        <v>34</v>
      </c>
      <c r="G607" s="18" t="inlineStr">
        <is>
          <t>Kinderkopfkissen 50 x 40 cm, nicht gewaschen.</t>
        </is>
      </c>
      <c r="H607" s="16" t="inlineStr">
        <is>
          <t>zu verschenken</t>
        </is>
      </c>
      <c r="I607" s="16" t="n"/>
      <c r="J607" s="16" t="inlineStr">
        <is>
          <t>C</t>
        </is>
      </c>
      <c r="K607" s="16" t="inlineStr">
        <is>
          <t>Stück</t>
        </is>
      </c>
      <c r="L607" s="19" t="n"/>
      <c r="M607" s="16" t="inlineStr">
        <is>
          <t>gebraucht</t>
        </is>
      </c>
      <c r="N607" s="17" t="n"/>
      <c r="O607" s="20">
        <f>F607-IF(N607="",0,N607)</f>
        <v/>
      </c>
      <c r="P607" s="19" t="inlineStr">
        <is>
          <t>ja</t>
        </is>
      </c>
      <c r="Q607" s="19" t="n"/>
      <c r="R607" s="21" t="n"/>
      <c r="S607" s="21" t="n">
        <v>0</v>
      </c>
      <c r="T607" s="19" t="inlineStr">
        <is>
          <t>Fix</t>
        </is>
      </c>
      <c r="U607" s="19" t="inlineStr">
        <is>
          <t>ok</t>
        </is>
      </c>
      <c r="V607" s="22">
        <f>O607*S607</f>
        <v/>
      </c>
      <c r="W607" s="16" t="inlineStr">
        <is>
          <t>nur Abholung</t>
        </is>
      </c>
      <c r="X607" s="16" t="n"/>
      <c r="Y607" s="19" t="inlineStr">
        <is>
          <t>nein</t>
        </is>
      </c>
      <c r="Z607" s="19" t="inlineStr">
        <is>
          <t>verfügbar</t>
        </is>
      </c>
      <c r="AA607" s="19" t="n"/>
      <c r="AB607" s="19" t="n"/>
      <c r="AC607" s="19" t="n"/>
      <c r="AD607" s="19" t="n"/>
      <c r="AE607" s="21" t="n"/>
      <c r="AF607" s="22">
        <f>IF(N607="","",N607*AE607)</f>
        <v/>
      </c>
      <c r="AG607" s="19" t="n"/>
      <c r="AH607" s="19" t="n"/>
      <c r="AI607" s="19" t="n"/>
      <c r="AJ607" s="19" t="n"/>
      <c r="AK607" s="19" t="n"/>
      <c r="AL607" s="19" t="n"/>
      <c r="AM607" s="18" t="inlineStr">
        <is>
          <t>Bis zu 34 Stück vorhanden.</t>
        </is>
      </c>
      <c r="AN607" s="23" t="inlineStr">
        <is>
          <t>Neu aus Fotos vom 12.10.2026 (ohne Post-it, zu verschenken).</t>
        </is>
      </c>
    </row>
    <row r="608" ht="98.8" customHeight="1">
      <c r="A608" s="16" t="n"/>
      <c r="B608" s="16" t="inlineStr">
        <is>
          <t>NE04-V02</t>
        </is>
      </c>
      <c r="C608" s="16" t="inlineStr">
        <is>
          <t>NE04</t>
        </is>
      </c>
      <c r="D608" s="16" t="inlineStr">
        <is>
          <t>Krippenschlafraum</t>
        </is>
      </c>
      <c r="E608" s="16" t="inlineStr">
        <is>
          <t>Kinderbettdecken 130 x 90 cm</t>
        </is>
      </c>
      <c r="F608" s="17" t="n">
        <v>31</v>
      </c>
      <c r="G608" s="18" t="inlineStr">
        <is>
          <t>Kinderbettdecken 130 x 90 cm, nicht gewaschen.</t>
        </is>
      </c>
      <c r="H608" s="16" t="inlineStr">
        <is>
          <t>zu verschenken</t>
        </is>
      </c>
      <c r="I608" s="16" t="n"/>
      <c r="J608" s="16" t="inlineStr">
        <is>
          <t>C</t>
        </is>
      </c>
      <c r="K608" s="16" t="inlineStr">
        <is>
          <t>Stück</t>
        </is>
      </c>
      <c r="L608" s="19" t="n"/>
      <c r="M608" s="16" t="inlineStr">
        <is>
          <t>gebraucht</t>
        </is>
      </c>
      <c r="N608" s="17" t="n"/>
      <c r="O608" s="20">
        <f>F608-IF(N608="",0,N608)</f>
        <v/>
      </c>
      <c r="P608" s="19" t="inlineStr">
        <is>
          <t>ja</t>
        </is>
      </c>
      <c r="Q608" s="19" t="n"/>
      <c r="R608" s="21" t="n"/>
      <c r="S608" s="21" t="n">
        <v>0</v>
      </c>
      <c r="T608" s="19" t="inlineStr">
        <is>
          <t>Fix</t>
        </is>
      </c>
      <c r="U608" s="19" t="inlineStr">
        <is>
          <t>ok</t>
        </is>
      </c>
      <c r="V608" s="22">
        <f>O608*S608</f>
        <v/>
      </c>
      <c r="W608" s="16" t="inlineStr">
        <is>
          <t>nur Abholung</t>
        </is>
      </c>
      <c r="X608" s="16" t="n"/>
      <c r="Y608" s="19" t="inlineStr">
        <is>
          <t>nein</t>
        </is>
      </c>
      <c r="Z608" s="19" t="inlineStr">
        <is>
          <t>verfügbar</t>
        </is>
      </c>
      <c r="AA608" s="19" t="n"/>
      <c r="AB608" s="19" t="n"/>
      <c r="AC608" s="19" t="n"/>
      <c r="AD608" s="19" t="n"/>
      <c r="AE608" s="21" t="n"/>
      <c r="AF608" s="22">
        <f>IF(N608="","",N608*AE608)</f>
        <v/>
      </c>
      <c r="AG608" s="19" t="n"/>
      <c r="AH608" s="19" t="n"/>
      <c r="AI608" s="19" t="n"/>
      <c r="AJ608" s="19" t="n"/>
      <c r="AK608" s="19" t="n"/>
      <c r="AL608" s="19" t="n"/>
      <c r="AM608" s="18" t="inlineStr">
        <is>
          <t>Bis zu 31 Stück vorhanden.</t>
        </is>
      </c>
      <c r="AN608" s="23" t="inlineStr">
        <is>
          <t>Neu aus Fotos vom 12.10.2026 (ohne Post-it, zu verschenken).</t>
        </is>
      </c>
    </row>
    <row r="609" ht="98.8" customHeight="1">
      <c r="A609" s="16" t="n"/>
      <c r="B609" s="16" t="inlineStr">
        <is>
          <t>GA01-19</t>
        </is>
      </c>
      <c r="C609" s="16" t="inlineStr">
        <is>
          <t>GA01</t>
        </is>
      </c>
      <c r="D609" s="16" t="inlineStr">
        <is>
          <t>Garten</t>
        </is>
      </c>
      <c r="E609" s="16" t="inlineStr">
        <is>
          <t>Kinderrutsche blau mit Holzgestell</t>
        </is>
      </c>
      <c r="F609" s="17" t="n">
        <v>1</v>
      </c>
      <c r="G609" s="18" t="inlineStr">
        <is>
          <t>Wellenrutsche aus Kunststoff, blau, mit Holzgestell und Podest zum Hinaufsteigen.</t>
        </is>
      </c>
      <c r="H609" s="16" t="inlineStr">
        <is>
          <t>Garten</t>
        </is>
      </c>
      <c r="I609" s="16" t="n"/>
      <c r="J609" s="16" t="inlineStr">
        <is>
          <t>B</t>
        </is>
      </c>
      <c r="K609" s="16" t="inlineStr">
        <is>
          <t>Stück</t>
        </is>
      </c>
      <c r="L609" s="19" t="n"/>
      <c r="M609" s="16" t="inlineStr">
        <is>
          <t>gebraucht</t>
        </is>
      </c>
      <c r="N609" s="17" t="n"/>
      <c r="O609" s="20">
        <f>F609-IF(N609="",0,N609)</f>
        <v/>
      </c>
      <c r="P609" s="19" t="inlineStr">
        <is>
          <t>ja</t>
        </is>
      </c>
      <c r="Q609" s="19" t="n"/>
      <c r="R609" s="21" t="n"/>
      <c r="S609" s="21" t="n">
        <v>90</v>
      </c>
      <c r="T609" s="19" t="inlineStr">
        <is>
          <t>Fix</t>
        </is>
      </c>
      <c r="U609" s="19" t="inlineStr">
        <is>
          <t>ok</t>
        </is>
      </c>
      <c r="V609" s="22">
        <f>O609*S609</f>
        <v/>
      </c>
      <c r="W609" s="16" t="inlineStr">
        <is>
          <t>nur Abholung</t>
        </is>
      </c>
      <c r="X609" s="16" t="inlineStr">
        <is>
          <t>F-747</t>
        </is>
      </c>
      <c r="Y609" s="19" t="inlineStr">
        <is>
          <t>ja</t>
        </is>
      </c>
      <c r="Z609" s="19" t="inlineStr">
        <is>
          <t>verfügbar</t>
        </is>
      </c>
      <c r="AA609" s="19" t="n"/>
      <c r="AB609" s="19" t="n"/>
      <c r="AC609" s="19" t="n"/>
      <c r="AD609" s="19" t="n"/>
      <c r="AE609" s="21" t="n"/>
      <c r="AF609" s="22">
        <f>IF(N609="","",N609*AE609)</f>
        <v/>
      </c>
      <c r="AG609" s="19" t="n"/>
      <c r="AH609" s="19" t="n"/>
      <c r="AI609" s="19" t="n"/>
      <c r="AJ609" s="19" t="n"/>
      <c r="AK609" s="19" t="n"/>
      <c r="AL609" s="19" t="n"/>
      <c r="AM609" s="18" t="inlineStr">
        <is>
          <t>Abbau und Abtransport durch den Käufer.</t>
        </is>
      </c>
      <c r="AN609" s="23" t="inlineStr">
        <is>
          <t>Neu aus Word/Fotos vom 14.10.2026. Preis geschätzt.</t>
        </is>
      </c>
    </row>
    <row r="610" ht="98.8" customHeight="1">
      <c r="A610" s="16" t="n"/>
      <c r="B610" s="16" t="inlineStr">
        <is>
          <t>GA01-20</t>
        </is>
      </c>
      <c r="C610" s="16" t="inlineStr">
        <is>
          <t>GA01</t>
        </is>
      </c>
      <c r="D610" s="16" t="inlineStr">
        <is>
          <t>Garten</t>
        </is>
      </c>
      <c r="E610" s="16" t="inlineStr">
        <is>
          <t>Holz-Spielhaus creme mit Halbtür</t>
        </is>
      </c>
      <c r="F610" s="17" t="n">
        <v>1</v>
      </c>
      <c r="G610" s="18" t="inlineStr">
        <is>
          <t>Spielhaus aus Holz für den Garten, cremefarben mit weißen Kanten, Halbtür und Dachpappe.</t>
        </is>
      </c>
      <c r="H610" s="16" t="inlineStr">
        <is>
          <t>Garten</t>
        </is>
      </c>
      <c r="I610" s="16" t="n"/>
      <c r="J610" s="16" t="inlineStr">
        <is>
          <t>B</t>
        </is>
      </c>
      <c r="K610" s="16" t="inlineStr">
        <is>
          <t>Stück</t>
        </is>
      </c>
      <c r="L610" s="19" t="n"/>
      <c r="M610" s="16" t="inlineStr">
        <is>
          <t>gebraucht</t>
        </is>
      </c>
      <c r="N610" s="17" t="n">
        <v>1</v>
      </c>
      <c r="O610" s="20">
        <f>F610-IF(N610="",0,N610)</f>
        <v/>
      </c>
      <c r="P610" s="19" t="inlineStr">
        <is>
          <t>ja</t>
        </is>
      </c>
      <c r="Q610" s="19" t="n"/>
      <c r="R610" s="21" t="n"/>
      <c r="S610" s="21" t="n">
        <v>150</v>
      </c>
      <c r="T610" s="19" t="inlineStr">
        <is>
          <t>Fix</t>
        </is>
      </c>
      <c r="U610" s="19" t="inlineStr">
        <is>
          <t>ok</t>
        </is>
      </c>
      <c r="V610" s="22">
        <f>O610*S610</f>
        <v/>
      </c>
      <c r="W610" s="16" t="inlineStr">
        <is>
          <t>nur Abholung</t>
        </is>
      </c>
      <c r="X610" s="16" t="inlineStr">
        <is>
          <t>F-748</t>
        </is>
      </c>
      <c r="Y610" s="19" t="inlineStr">
        <is>
          <t>ja</t>
        </is>
      </c>
      <c r="Z610" s="19" t="inlineStr">
        <is>
          <t>verkauft</t>
        </is>
      </c>
      <c r="AA610" s="19" t="n"/>
      <c r="AB610" s="19" t="n"/>
      <c r="AC610" s="19" t="inlineStr">
        <is>
          <t>Webkatalog</t>
        </is>
      </c>
      <c r="AD610" s="19" t="n"/>
      <c r="AE610" s="21" t="n">
        <v>150</v>
      </c>
      <c r="AF610" s="22">
        <f>IF(N610="","",N610*AE610)</f>
        <v/>
      </c>
      <c r="AG610" s="19" t="inlineStr">
        <is>
          <t>16.10.2026</t>
        </is>
      </c>
      <c r="AH610" s="19" t="inlineStr">
        <is>
          <t>Aljona Dura</t>
        </is>
      </c>
      <c r="AI610" s="19" t="inlineStr">
        <is>
          <t>4000137</t>
        </is>
      </c>
      <c r="AJ610" s="19" t="inlineStr">
        <is>
          <t>bezahlt</t>
        </is>
      </c>
      <c r="AK610" s="19" t="n"/>
      <c r="AL610" s="19" t="inlineStr">
        <is>
          <t>abgeholt 19.10.2026</t>
        </is>
      </c>
      <c r="AM610" s="18" t="inlineStr">
        <is>
          <t>Abbau und Abtransport durch den Käufer.</t>
        </is>
      </c>
      <c r="AN610" s="23" t="inlineStr">
        <is>
          <t>Neu 14.10.2026. Preis von der Nutzerin vereinbart; Interessent vorhanden – Nutzerin reserviert direkt nach dem Import.</t>
        </is>
      </c>
    </row>
    <row r="611" ht="98.8" customHeight="1">
      <c r="A611" s="16" t="n"/>
      <c r="B611" s="16" t="inlineStr">
        <is>
          <t>GA01-21</t>
        </is>
      </c>
      <c r="C611" s="16" t="inlineStr">
        <is>
          <t>GA01</t>
        </is>
      </c>
      <c r="D611" s="16" t="inlineStr">
        <is>
          <t>Garten</t>
        </is>
      </c>
      <c r="E611" s="16" t="inlineStr">
        <is>
          <t>Holz-Spielhaus weiß mit Fensterläden</t>
        </is>
      </c>
      <c r="F611" s="17" t="n">
        <v>1</v>
      </c>
      <c r="G611" s="18" t="inlineStr">
        <is>
          <t>Großes Spielhaus aus Holz, weiß mit schwarzen Fensterläden und Tür, Sprossenfenster mit Vorhängen, Blumenkästen und Holzterrasse.</t>
        </is>
      </c>
      <c r="H611" s="16" t="inlineStr">
        <is>
          <t>Garten</t>
        </is>
      </c>
      <c r="I611" s="16" t="n"/>
      <c r="J611" s="16" t="inlineStr">
        <is>
          <t>A</t>
        </is>
      </c>
      <c r="K611" s="16" t="inlineStr">
        <is>
          <t>Stück</t>
        </is>
      </c>
      <c r="L611" s="19" t="n"/>
      <c r="M611" s="16" t="inlineStr">
        <is>
          <t>gebraucht</t>
        </is>
      </c>
      <c r="N611" s="17" t="n"/>
      <c r="O611" s="20">
        <f>F611-IF(N611="",0,N611)</f>
        <v/>
      </c>
      <c r="P611" s="19" t="inlineStr">
        <is>
          <t>ja</t>
        </is>
      </c>
      <c r="Q611" s="19" t="n"/>
      <c r="R611" s="21" t="n"/>
      <c r="S611" s="21" t="n">
        <v>350</v>
      </c>
      <c r="T611" s="19" t="inlineStr">
        <is>
          <t>VHB</t>
        </is>
      </c>
      <c r="U611" s="19" t="inlineStr">
        <is>
          <t>ok</t>
        </is>
      </c>
      <c r="V611" s="22">
        <f>O611*S611</f>
        <v/>
      </c>
      <c r="W611" s="16" t="inlineStr">
        <is>
          <t>nur Abholung</t>
        </is>
      </c>
      <c r="X611" s="16" t="inlineStr">
        <is>
          <t>F-749</t>
        </is>
      </c>
      <c r="Y611" s="19" t="inlineStr">
        <is>
          <t>ja</t>
        </is>
      </c>
      <c r="Z611" s="19" t="inlineStr">
        <is>
          <t>reserviert</t>
        </is>
      </c>
      <c r="AA611" s="19" t="n"/>
      <c r="AB611" s="19" t="n"/>
      <c r="AC611" s="19" t="inlineStr">
        <is>
          <t>Webkatalog</t>
        </is>
      </c>
      <c r="AD611" s="19" t="inlineStr">
        <is>
          <t>Eugen</t>
        </is>
      </c>
      <c r="AE611" s="21" t="n"/>
      <c r="AF611" s="22">
        <f>IF(N611="","",N611*AE611)</f>
        <v/>
      </c>
      <c r="AG611" s="19" t="n"/>
      <c r="AH611" s="19" t="n"/>
      <c r="AI611" s="19" t="n"/>
      <c r="AJ611" s="19" t="n"/>
      <c r="AK611" s="19" t="n"/>
      <c r="AL611" s="19" t="inlineStr">
        <is>
          <t>10.12.2026 08:00</t>
        </is>
      </c>
      <c r="AM611" s="18" t="inlineStr">
        <is>
          <t>Abbau und Abtransport durch den Käufer.</t>
        </is>
      </c>
      <c r="AN611" s="23" t="inlineStr">
        <is>
          <t>Neu 14.10.2026. Preis von der Nutzerin vereinbart; Interessent vorhanden – Nutzerin reserviert direkt nach dem Import.</t>
        </is>
      </c>
    </row>
    <row r="612" ht="98.8" customHeight="1">
      <c r="A612" s="16" t="n"/>
      <c r="B612" s="16" t="inlineStr">
        <is>
          <t>NU01-23</t>
        </is>
      </c>
      <c r="C612" s="16" t="inlineStr">
        <is>
          <t>NU01</t>
        </is>
      </c>
      <c r="D612" s="16" t="inlineStr">
        <is>
          <t>Eingang und Elternlounge</t>
        </is>
      </c>
      <c r="E612" s="16" t="inlineStr">
        <is>
          <t>Christbaumkugeln rot, 2 Kartons</t>
        </is>
      </c>
      <c r="F612" s="17" t="n">
        <v>1</v>
      </c>
      <c r="G612" s="18" t="inlineStr">
        <is>
          <t>Zwei Kartons rote Christbaumkugeln in verschiedenen Größen und Oberflächen, ein Karton ca. ¾ gefüllt. Karton 40 × 44 × 25 cm.</t>
        </is>
      </c>
      <c r="H612" s="16" t="inlineStr">
        <is>
          <t>Deko</t>
        </is>
      </c>
      <c r="I612" s="16" t="n"/>
      <c r="J612" s="16" t="inlineStr">
        <is>
          <t>C</t>
        </is>
      </c>
      <c r="K612" s="16" t="inlineStr">
        <is>
          <t>Set</t>
        </is>
      </c>
      <c r="L612" s="19" t="n"/>
      <c r="M612" s="16" t="inlineStr">
        <is>
          <t>gebraucht</t>
        </is>
      </c>
      <c r="N612" s="17" t="n"/>
      <c r="O612" s="20">
        <f>F612-IF(N612="",0,N612)</f>
        <v/>
      </c>
      <c r="P612" s="19" t="inlineStr">
        <is>
          <t>ja</t>
        </is>
      </c>
      <c r="Q612" s="19" t="n"/>
      <c r="R612" s="21" t="n"/>
      <c r="S612" s="21" t="n">
        <v>45</v>
      </c>
      <c r="T612" s="19" t="inlineStr">
        <is>
          <t>Fix</t>
        </is>
      </c>
      <c r="U612" s="19" t="inlineStr">
        <is>
          <t>ok</t>
        </is>
      </c>
      <c r="V612" s="22">
        <f>O612*S612</f>
        <v/>
      </c>
      <c r="W612" s="16" t="inlineStr">
        <is>
          <t>nur Abholung</t>
        </is>
      </c>
      <c r="X612" s="16" t="inlineStr">
        <is>
          <t>F-775</t>
        </is>
      </c>
      <c r="Y612" s="19" t="inlineStr">
        <is>
          <t>ja</t>
        </is>
      </c>
      <c r="Z612" s="19" t="inlineStr">
        <is>
          <t>verfügbar</t>
        </is>
      </c>
      <c r="AA612" s="19" t="n"/>
      <c r="AB612" s="19" t="inlineStr">
        <is>
          <t>Weihnachten</t>
        </is>
      </c>
      <c r="AC612" s="19" t="n"/>
      <c r="AD612" s="19" t="n"/>
      <c r="AE612" s="21" t="n"/>
      <c r="AF612" s="22">
        <f>IF(N612="","",N612*AE612)</f>
        <v/>
      </c>
      <c r="AG612" s="19" t="n"/>
      <c r="AH612" s="19" t="n"/>
      <c r="AI612" s="19" t="n"/>
      <c r="AJ612" s="19" t="n"/>
      <c r="AK612" s="19" t="n"/>
      <c r="AL612" s="19" t="n"/>
      <c r="AM612" s="18" t="inlineStr">
        <is>
          <t>Nur beide Kartons zusammen.</t>
        </is>
      </c>
      <c r="AN612" s="23" t="inlineStr">
        <is>
          <t>Neu aus Word/Fotos vom 14.10.2026. Preis geschätzt.</t>
        </is>
      </c>
    </row>
    <row r="613" ht="98.8" customHeight="1">
      <c r="A613" s="16" t="n"/>
      <c r="B613" s="16" t="inlineStr">
        <is>
          <t>NU01-24</t>
        </is>
      </c>
      <c r="C613" s="16" t="inlineStr">
        <is>
          <t>NU01</t>
        </is>
      </c>
      <c r="D613" s="16" t="inlineStr">
        <is>
          <t>Eingang und Elternlounge</t>
        </is>
      </c>
      <c r="E613" s="16" t="inlineStr">
        <is>
          <t>IKEA Vinterfint Christbaumkugeln rot</t>
        </is>
      </c>
      <c r="F613" s="17" t="n">
        <v>3</v>
      </c>
      <c r="G613" s="18" t="inlineStr">
        <is>
          <t>Christbaumkugeln rot glänzend, je Karton 20 Kugeln; 2 Kartons originalverpackt.</t>
        </is>
      </c>
      <c r="H613" s="16" t="inlineStr">
        <is>
          <t>Deko</t>
        </is>
      </c>
      <c r="I613" s="16" t="n"/>
      <c r="J613" s="16" t="inlineStr">
        <is>
          <t>C</t>
        </is>
      </c>
      <c r="K613" s="16" t="inlineStr">
        <is>
          <t>Karton</t>
        </is>
      </c>
      <c r="L613" s="19" t="n"/>
      <c r="M613" s="16" t="inlineStr">
        <is>
          <t>gebraucht</t>
        </is>
      </c>
      <c r="N613" s="17" t="n"/>
      <c r="O613" s="20">
        <f>F613-IF(N613="",0,N613)</f>
        <v/>
      </c>
      <c r="P613" s="19" t="inlineStr">
        <is>
          <t>entfällt</t>
        </is>
      </c>
      <c r="Q613" s="19" t="n"/>
      <c r="R613" s="21" t="n"/>
      <c r="S613" s="24" t="n">
        <v>6</v>
      </c>
      <c r="T613" s="19" t="inlineStr">
        <is>
          <t>Fix</t>
        </is>
      </c>
      <c r="U613" s="25" t="inlineStr">
        <is>
          <t>offen</t>
        </is>
      </c>
      <c r="V613" s="22">
        <f>O613*S613</f>
        <v/>
      </c>
      <c r="W613" s="16" t="inlineStr">
        <is>
          <t>nur Abholung</t>
        </is>
      </c>
      <c r="X613" s="16" t="inlineStr">
        <is>
          <t>F-750</t>
        </is>
      </c>
      <c r="Y613" s="19" t="inlineStr">
        <is>
          <t>nein</t>
        </is>
      </c>
      <c r="Z613" s="19" t="inlineStr">
        <is>
          <t>verfügbar</t>
        </is>
      </c>
      <c r="AA613" s="19" t="inlineStr">
        <is>
          <t>IKEA</t>
        </is>
      </c>
      <c r="AB613" s="19" t="inlineStr">
        <is>
          <t>Weihnachten</t>
        </is>
      </c>
      <c r="AC613" s="19" t="n"/>
      <c r="AD613" s="19" t="n"/>
      <c r="AE613" s="21" t="n"/>
      <c r="AF613" s="22">
        <f>IF(N613="","",N613*AE613)</f>
        <v/>
      </c>
      <c r="AG613" s="19" t="n"/>
      <c r="AH613" s="19" t="n"/>
      <c r="AI613" s="19" t="n"/>
      <c r="AJ613" s="19" t="n"/>
      <c r="AK613" s="19" t="n"/>
      <c r="AL613" s="19" t="n"/>
      <c r="AM613" s="18" t="inlineStr">
        <is>
          <t>Preis je Karton (20 Kugeln).</t>
        </is>
      </c>
      <c r="AN613" s="23" t="inlineStr">
        <is>
          <t>Neu aus Word/Fotos vom 14.10.2026. Preis geschätzt.</t>
        </is>
      </c>
    </row>
    <row r="614" ht="98.8" customHeight="1">
      <c r="A614" s="16" t="n"/>
      <c r="B614" s="16" t="inlineStr">
        <is>
          <t>NU01-25</t>
        </is>
      </c>
      <c r="C614" s="16" t="inlineStr">
        <is>
          <t>NU01</t>
        </is>
      </c>
      <c r="D614" s="16" t="inlineStr">
        <is>
          <t>Eingang und Elternlounge</t>
        </is>
      </c>
      <c r="E614" s="16" t="inlineStr">
        <is>
          <t>30 samtige Christbaumkugeln rot</t>
        </is>
      </c>
      <c r="F614" s="17" t="n">
        <v>1</v>
      </c>
      <c r="G614" s="18" t="inlineStr">
        <is>
          <t>Karton mit 30 roten Christbaumkugeln mit Samtoberfläche, Durchmesser ca. 10 cm.</t>
        </is>
      </c>
      <c r="H614" s="16" t="inlineStr">
        <is>
          <t>Deko</t>
        </is>
      </c>
      <c r="I614" s="16" t="n"/>
      <c r="J614" s="16" t="inlineStr">
        <is>
          <t>C</t>
        </is>
      </c>
      <c r="K614" s="16" t="inlineStr">
        <is>
          <t>Set</t>
        </is>
      </c>
      <c r="L614" s="19" t="n"/>
      <c r="M614" s="16" t="inlineStr">
        <is>
          <t>gebraucht</t>
        </is>
      </c>
      <c r="N614" s="17" t="n"/>
      <c r="O614" s="20">
        <f>F614-IF(N614="",0,N614)</f>
        <v/>
      </c>
      <c r="P614" s="19" t="inlineStr">
        <is>
          <t>entfällt</t>
        </is>
      </c>
      <c r="Q614" s="19" t="n"/>
      <c r="R614" s="21" t="n"/>
      <c r="S614" s="24" t="n">
        <v>15</v>
      </c>
      <c r="T614" s="19" t="inlineStr">
        <is>
          <t>Fix</t>
        </is>
      </c>
      <c r="U614" s="25" t="inlineStr">
        <is>
          <t>offen</t>
        </is>
      </c>
      <c r="V614" s="22">
        <f>O614*S614</f>
        <v/>
      </c>
      <c r="W614" s="16" t="inlineStr">
        <is>
          <t>nur Abholung</t>
        </is>
      </c>
      <c r="X614" s="16" t="inlineStr">
        <is>
          <t>F-752</t>
        </is>
      </c>
      <c r="Y614" s="19" t="inlineStr">
        <is>
          <t>nein</t>
        </is>
      </c>
      <c r="Z614" s="19" t="inlineStr">
        <is>
          <t>verfügbar</t>
        </is>
      </c>
      <c r="AA614" s="19" t="n"/>
      <c r="AB614" s="19" t="inlineStr">
        <is>
          <t>Weihnachten</t>
        </is>
      </c>
      <c r="AC614" s="19" t="n"/>
      <c r="AD614" s="19" t="n"/>
      <c r="AE614" s="21" t="n"/>
      <c r="AF614" s="22">
        <f>IF(N614="","",N614*AE614)</f>
        <v/>
      </c>
      <c r="AG614" s="19" t="n"/>
      <c r="AH614" s="19" t="n"/>
      <c r="AI614" s="19" t="n"/>
      <c r="AJ614" s="19" t="n"/>
      <c r="AK614" s="19" t="n"/>
      <c r="AL614" s="19" t="n"/>
      <c r="AM614" s="18" t="n"/>
      <c r="AN614" s="23" t="inlineStr">
        <is>
          <t>Neu aus Word/Fotos vom 14.10.2026. Preis geschätzt.</t>
        </is>
      </c>
    </row>
    <row r="615" ht="98.8" customHeight="1">
      <c r="A615" s="16" t="n"/>
      <c r="B615" s="16" t="inlineStr">
        <is>
          <t>NU01-26</t>
        </is>
      </c>
      <c r="C615" s="16" t="inlineStr">
        <is>
          <t>NU01</t>
        </is>
      </c>
      <c r="D615" s="16" t="inlineStr">
        <is>
          <t>Eingang und Elternlounge</t>
        </is>
      </c>
      <c r="E615" s="16" t="inlineStr">
        <is>
          <t>Transparente Kugeln mit roten Punkten</t>
        </is>
      </c>
      <c r="F615" s="17" t="n">
        <v>1</v>
      </c>
      <c r="G615" s="18" t="inlineStr">
        <is>
          <t>4 große und 9 kleine Christbaumkugeln aus Kunststoff, durchsichtig mit roten Punkten, dazu 2 Schneemann-Anhänger.</t>
        </is>
      </c>
      <c r="H615" s="16" t="inlineStr">
        <is>
          <t>Deko</t>
        </is>
      </c>
      <c r="I615" s="16" t="n"/>
      <c r="J615" s="16" t="inlineStr">
        <is>
          <t>C</t>
        </is>
      </c>
      <c r="K615" s="16" t="inlineStr">
        <is>
          <t>Set</t>
        </is>
      </c>
      <c r="L615" s="19" t="n"/>
      <c r="M615" s="16" t="inlineStr">
        <is>
          <t>gebraucht</t>
        </is>
      </c>
      <c r="N615" s="17" t="n"/>
      <c r="O615" s="20">
        <f>F615-IF(N615="",0,N615)</f>
        <v/>
      </c>
      <c r="P615" s="19" t="inlineStr">
        <is>
          <t>entfällt</t>
        </is>
      </c>
      <c r="Q615" s="19" t="n"/>
      <c r="R615" s="21" t="n"/>
      <c r="S615" s="24" t="n">
        <v>8</v>
      </c>
      <c r="T615" s="19" t="inlineStr">
        <is>
          <t>Fix</t>
        </is>
      </c>
      <c r="U615" s="25" t="inlineStr">
        <is>
          <t>offen</t>
        </is>
      </c>
      <c r="V615" s="22">
        <f>O615*S615</f>
        <v/>
      </c>
      <c r="W615" s="16" t="inlineStr">
        <is>
          <t>nur Abholung</t>
        </is>
      </c>
      <c r="X615" s="16" t="inlineStr">
        <is>
          <t>F-751</t>
        </is>
      </c>
      <c r="Y615" s="19" t="inlineStr">
        <is>
          <t>nein</t>
        </is>
      </c>
      <c r="Z615" s="19" t="inlineStr">
        <is>
          <t>verfügbar</t>
        </is>
      </c>
      <c r="AA615" s="19" t="n"/>
      <c r="AB615" s="19" t="inlineStr">
        <is>
          <t>Weihnachten</t>
        </is>
      </c>
      <c r="AC615" s="19" t="n"/>
      <c r="AD615" s="19" t="n"/>
      <c r="AE615" s="21" t="n"/>
      <c r="AF615" s="22">
        <f>IF(N615="","",N615*AE615)</f>
        <v/>
      </c>
      <c r="AG615" s="19" t="n"/>
      <c r="AH615" s="19" t="n"/>
      <c r="AI615" s="19" t="n"/>
      <c r="AJ615" s="19" t="n"/>
      <c r="AK615" s="19" t="n"/>
      <c r="AL615" s="19" t="n"/>
      <c r="AM615" s="18" t="n"/>
      <c r="AN615" s="23" t="inlineStr">
        <is>
          <t>Neu aus Word/Fotos vom 14.10.2026. Preis geschätzt.</t>
        </is>
      </c>
    </row>
    <row r="616" ht="98.8" customHeight="1">
      <c r="A616" s="16" t="n"/>
      <c r="B616" s="16" t="inlineStr">
        <is>
          <t>NU01-27</t>
        </is>
      </c>
      <c r="C616" s="16" t="inlineStr">
        <is>
          <t>NU01</t>
        </is>
      </c>
      <c r="D616" s="16" t="inlineStr">
        <is>
          <t>Eingang und Elternlounge</t>
        </is>
      </c>
      <c r="E616" s="16" t="inlineStr">
        <is>
          <t>Goldene Geschenk-Anhänger und Säckchen</t>
        </is>
      </c>
      <c r="F616" s="17" t="n">
        <v>1</v>
      </c>
      <c r="G616" s="18" t="inlineStr">
        <is>
          <t>22 Baumanhänger in Geschenkform gold, 2 Packungen Kunststoffsäckchen 14 × 27 cm, 2 Christbaumkugeln aus Kunststoff und 7 Geschenksäckchen gold 12 × 20 cm. Sowie eine Packung mit ungefalteten Baumanhängern / Geschenkformen</t>
        </is>
      </c>
      <c r="H616" s="16" t="inlineStr">
        <is>
          <t>Deko</t>
        </is>
      </c>
      <c r="I616" s="16" t="n"/>
      <c r="J616" s="16" t="inlineStr">
        <is>
          <t>C</t>
        </is>
      </c>
      <c r="K616" s="16" t="inlineStr">
        <is>
          <t>Set</t>
        </is>
      </c>
      <c r="L616" s="19" t="n"/>
      <c r="M616" s="16" t="inlineStr">
        <is>
          <t>gut</t>
        </is>
      </c>
      <c r="N616" s="17" t="n"/>
      <c r="O616" s="20">
        <f>F616-IF(N616="",0,N616)</f>
        <v/>
      </c>
      <c r="P616" s="19" t="inlineStr">
        <is>
          <t>ja</t>
        </is>
      </c>
      <c r="Q616" s="19" t="n"/>
      <c r="R616" s="21" t="n"/>
      <c r="S616" s="21" t="n">
        <v>10</v>
      </c>
      <c r="T616" s="19" t="inlineStr">
        <is>
          <t>Fix</t>
        </is>
      </c>
      <c r="U616" s="19" t="inlineStr">
        <is>
          <t>ok</t>
        </is>
      </c>
      <c r="V616" s="22">
        <f>O616*S616</f>
        <v/>
      </c>
      <c r="W616" s="16" t="inlineStr">
        <is>
          <t>nur Abholung</t>
        </is>
      </c>
      <c r="X616" s="16" t="inlineStr">
        <is>
          <t>F-753</t>
        </is>
      </c>
      <c r="Y616" s="19" t="inlineStr">
        <is>
          <t>ja</t>
        </is>
      </c>
      <c r="Z616" s="19" t="inlineStr">
        <is>
          <t>verfügbar</t>
        </is>
      </c>
      <c r="AA616" s="19" t="n"/>
      <c r="AB616" s="19" t="inlineStr">
        <is>
          <t>Weihnachten</t>
        </is>
      </c>
      <c r="AC616" s="19" t="n"/>
      <c r="AD616" s="19" t="n"/>
      <c r="AE616" s="21" t="n"/>
      <c r="AF616" s="22">
        <f>IF(N616="","",N616*AE616)</f>
        <v/>
      </c>
      <c r="AG616" s="19" t="n"/>
      <c r="AH616" s="19" t="n"/>
      <c r="AI616" s="19" t="n"/>
      <c r="AJ616" s="19" t="n"/>
      <c r="AK616" s="19" t="n"/>
      <c r="AL616" s="19" t="n"/>
      <c r="AM616" s="18" t="n"/>
      <c r="AN616" s="23" t="inlineStr">
        <is>
          <t>Neu aus Word/Fotos vom 14.10.2026. Preis geschätzt.</t>
        </is>
      </c>
    </row>
    <row r="617" ht="98.8" customHeight="1">
      <c r="A617" s="16" t="n"/>
      <c r="B617" s="16" t="inlineStr">
        <is>
          <t>NU01-28</t>
        </is>
      </c>
      <c r="C617" s="16" t="inlineStr">
        <is>
          <t>NU01</t>
        </is>
      </c>
      <c r="D617" s="16" t="inlineStr">
        <is>
          <t>Eingang und Elternlounge</t>
        </is>
      </c>
      <c r="E617" s="16" t="inlineStr">
        <is>
          <t>Dekotannen aus Wolle, 6 Stück</t>
        </is>
      </c>
      <c r="F617" s="17" t="n">
        <v>1</v>
      </c>
      <c r="G617" s="18" t="inlineStr">
        <is>
          <t>Dekotannen mit Wolle auf Holzfuß: 3 große grüne, 2 große weiße (ca. 66 cm) und 1 kleine grüne (ca. 51 cm). Nur als Gesamtset erhältlich; Kein Einzelverkauf</t>
        </is>
      </c>
      <c r="H617" s="16" t="inlineStr">
        <is>
          <t>Deko</t>
        </is>
      </c>
      <c r="I617" s="16" t="n"/>
      <c r="J617" s="16" t="inlineStr">
        <is>
          <t>B</t>
        </is>
      </c>
      <c r="K617" s="16" t="inlineStr">
        <is>
          <t>Set</t>
        </is>
      </c>
      <c r="L617" s="19" t="n"/>
      <c r="M617" s="16" t="inlineStr">
        <is>
          <t>gut</t>
        </is>
      </c>
      <c r="N617" s="17" t="n"/>
      <c r="O617" s="20">
        <f>F617-IF(N617="",0,N617)</f>
        <v/>
      </c>
      <c r="P617" s="19" t="inlineStr">
        <is>
          <t>ja</t>
        </is>
      </c>
      <c r="Q617" s="19" t="n"/>
      <c r="R617" s="21" t="n"/>
      <c r="S617" s="21" t="n">
        <v>30</v>
      </c>
      <c r="T617" s="19" t="inlineStr">
        <is>
          <t>Fix</t>
        </is>
      </c>
      <c r="U617" s="19" t="inlineStr">
        <is>
          <t>ok</t>
        </is>
      </c>
      <c r="V617" s="22">
        <f>O617*S617</f>
        <v/>
      </c>
      <c r="W617" s="16" t="inlineStr">
        <is>
          <t>nur Abholung</t>
        </is>
      </c>
      <c r="X617" s="16" t="inlineStr">
        <is>
          <t>F-754</t>
        </is>
      </c>
      <c r="Y617" s="19" t="inlineStr">
        <is>
          <t>ja</t>
        </is>
      </c>
      <c r="Z617" s="19" t="inlineStr">
        <is>
          <t>verfügbar</t>
        </is>
      </c>
      <c r="AA617" s="19" t="n"/>
      <c r="AB617" s="19" t="inlineStr">
        <is>
          <t>Weihnachten</t>
        </is>
      </c>
      <c r="AC617" s="19" t="n"/>
      <c r="AD617" s="19" t="n"/>
      <c r="AE617" s="21" t="n"/>
      <c r="AF617" s="22">
        <f>IF(N617="","",N617*AE617)</f>
        <v/>
      </c>
      <c r="AG617" s="19" t="n"/>
      <c r="AH617" s="19" t="n"/>
      <c r="AI617" s="19" t="n"/>
      <c r="AJ617" s="19" t="n"/>
      <c r="AK617" s="19" t="n"/>
      <c r="AL617" s="19" t="n"/>
      <c r="AM617" s="18" t="inlineStr">
        <is>
          <t>Nur als Set.</t>
        </is>
      </c>
      <c r="AN617" s="23" t="inlineStr">
        <is>
          <t>Neu aus Word/Fotos vom 14.10.2026. Preis geschätzt.</t>
        </is>
      </c>
    </row>
    <row r="618" ht="98.8" customHeight="1">
      <c r="A618" s="16" t="n"/>
      <c r="B618" s="16" t="inlineStr">
        <is>
          <t>NU01-29</t>
        </is>
      </c>
      <c r="C618" s="16" t="inlineStr">
        <is>
          <t>NU01</t>
        </is>
      </c>
      <c r="D618" s="16" t="inlineStr">
        <is>
          <t>Eingang und Elternlounge</t>
        </is>
      </c>
      <c r="E618" s="16" t="inlineStr">
        <is>
          <t>Laternen rot aus Metall</t>
        </is>
      </c>
      <c r="F618" s="17" t="n">
        <v>9</v>
      </c>
      <c r="G618" s="18" t="inlineStr">
        <is>
          <t>Teelicht-Laternen aus Metall, rot, mit Ausstanzungen (XMAS, Sterne, Herz), ca. 14 cm hoch. Preis pro Stück</t>
        </is>
      </c>
      <c r="H618" s="16" t="inlineStr">
        <is>
          <t>Deko</t>
        </is>
      </c>
      <c r="I618" s="16" t="n"/>
      <c r="J618" s="16" t="inlineStr">
        <is>
          <t>C</t>
        </is>
      </c>
      <c r="K618" s="16" t="inlineStr">
        <is>
          <t>Stück</t>
        </is>
      </c>
      <c r="L618" s="19" t="n"/>
      <c r="M618" s="16" t="inlineStr">
        <is>
          <t>gebraucht</t>
        </is>
      </c>
      <c r="N618" s="17" t="n"/>
      <c r="O618" s="20">
        <f>F618-IF(N618="",0,N618)</f>
        <v/>
      </c>
      <c r="P618" s="19" t="inlineStr">
        <is>
          <t>ja</t>
        </is>
      </c>
      <c r="Q618" s="19" t="n"/>
      <c r="R618" s="21" t="n"/>
      <c r="S618" s="21" t="n">
        <v>2</v>
      </c>
      <c r="T618" s="19" t="inlineStr">
        <is>
          <t>Fix</t>
        </is>
      </c>
      <c r="U618" s="19" t="inlineStr">
        <is>
          <t>ok</t>
        </is>
      </c>
      <c r="V618" s="22">
        <f>O618*S618</f>
        <v/>
      </c>
      <c r="W618" s="16" t="inlineStr">
        <is>
          <t>nur Abholung</t>
        </is>
      </c>
      <c r="X618" s="16" t="inlineStr">
        <is>
          <t>F-755</t>
        </is>
      </c>
      <c r="Y618" s="19" t="inlineStr">
        <is>
          <t>ja</t>
        </is>
      </c>
      <c r="Z618" s="19" t="inlineStr">
        <is>
          <t>verfügbar</t>
        </is>
      </c>
      <c r="AA618" s="19" t="n"/>
      <c r="AB618" s="19" t="inlineStr">
        <is>
          <t>Weihnachten</t>
        </is>
      </c>
      <c r="AC618" s="19" t="n"/>
      <c r="AD618" s="19" t="n"/>
      <c r="AE618" s="21" t="n"/>
      <c r="AF618" s="22">
        <f>IF(N618="","",N618*AE618)</f>
        <v/>
      </c>
      <c r="AG618" s="19" t="n"/>
      <c r="AH618" s="19" t="n"/>
      <c r="AI618" s="19" t="n"/>
      <c r="AJ618" s="19" t="n"/>
      <c r="AK618" s="19" t="n"/>
      <c r="AL618" s="19" t="n"/>
      <c r="AM618" s="18" t="inlineStr">
        <is>
          <t>Preis je Laterne.</t>
        </is>
      </c>
      <c r="AN618" s="23" t="inlineStr">
        <is>
          <t>Neu aus Word/Fotos vom 14.10.2026. Preis geschätzt.</t>
        </is>
      </c>
    </row>
    <row r="619" ht="98.8" customHeight="1">
      <c r="A619" s="16" t="n"/>
      <c r="B619" s="16" t="inlineStr">
        <is>
          <t>NU01-30</t>
        </is>
      </c>
      <c r="C619" s="16" t="inlineStr">
        <is>
          <t>NU01</t>
        </is>
      </c>
      <c r="D619" s="16" t="inlineStr">
        <is>
          <t>Eingang und Elternlounge</t>
        </is>
      </c>
      <c r="E619" s="16" t="inlineStr">
        <is>
          <t>Beerenkranz rot, ca. 30 cm</t>
        </is>
      </c>
      <c r="F619" s="17" t="n">
        <v>2</v>
      </c>
      <c r="G619" s="18" t="inlineStr">
        <is>
          <t>Gebundener Kranz mit roten Beeren, Durchmesser ca. 30 cm.</t>
        </is>
      </c>
      <c r="H619" s="16" t="inlineStr">
        <is>
          <t>Deko</t>
        </is>
      </c>
      <c r="I619" s="16" t="n"/>
      <c r="J619" s="16" t="inlineStr">
        <is>
          <t>C</t>
        </is>
      </c>
      <c r="K619" s="16" t="inlineStr">
        <is>
          <t>Stück</t>
        </is>
      </c>
      <c r="L619" s="19" t="n"/>
      <c r="M619" s="16" t="inlineStr">
        <is>
          <t>gebraucht</t>
        </is>
      </c>
      <c r="N619" s="17" t="n"/>
      <c r="O619" s="20">
        <f>F619-IF(N619="",0,N619)</f>
        <v/>
      </c>
      <c r="P619" s="19" t="inlineStr">
        <is>
          <t>entfällt</t>
        </is>
      </c>
      <c r="Q619" s="19" t="n"/>
      <c r="R619" s="21" t="n"/>
      <c r="S619" s="24" t="n">
        <v>8</v>
      </c>
      <c r="T619" s="19" t="inlineStr">
        <is>
          <t>Fix</t>
        </is>
      </c>
      <c r="U619" s="25" t="inlineStr">
        <is>
          <t>offen</t>
        </is>
      </c>
      <c r="V619" s="22">
        <f>O619*S619</f>
        <v/>
      </c>
      <c r="W619" s="16" t="inlineStr">
        <is>
          <t>nur Abholung</t>
        </is>
      </c>
      <c r="X619" s="16" t="inlineStr">
        <is>
          <t>F-756</t>
        </is>
      </c>
      <c r="Y619" s="19" t="inlineStr">
        <is>
          <t>nein</t>
        </is>
      </c>
      <c r="Z619" s="19" t="inlineStr">
        <is>
          <t>verfügbar</t>
        </is>
      </c>
      <c r="AA619" s="19" t="n"/>
      <c r="AB619" s="19" t="inlineStr">
        <is>
          <t>Weihnachten</t>
        </is>
      </c>
      <c r="AC619" s="19" t="n"/>
      <c r="AD619" s="19" t="n"/>
      <c r="AE619" s="21" t="n"/>
      <c r="AF619" s="22">
        <f>IF(N619="","",N619*AE619)</f>
        <v/>
      </c>
      <c r="AG619" s="19" t="n"/>
      <c r="AH619" s="19" t="n"/>
      <c r="AI619" s="19" t="n"/>
      <c r="AJ619" s="19" t="n"/>
      <c r="AK619" s="19" t="n"/>
      <c r="AL619" s="19" t="n"/>
      <c r="AM619" s="18" t="inlineStr">
        <is>
          <t>Preis je Kranz. Das Foto zeigt beide.</t>
        </is>
      </c>
      <c r="AN619" s="23" t="inlineStr">
        <is>
          <t>Neu aus Word/Fotos vom 14.10.2026. Preis geschätzt.</t>
        </is>
      </c>
    </row>
    <row r="620" ht="98.8" customHeight="1">
      <c r="A620" s="16" t="n"/>
      <c r="B620" s="16" t="inlineStr">
        <is>
          <t>NU01-31</t>
        </is>
      </c>
      <c r="C620" s="16" t="inlineStr">
        <is>
          <t>NU01</t>
        </is>
      </c>
      <c r="D620" s="16" t="inlineStr">
        <is>
          <t>Eingang und Elternlounge</t>
        </is>
      </c>
      <c r="E620" s="16" t="inlineStr">
        <is>
          <t>Kranz aus roten Kugeln, ca. 35 cm</t>
        </is>
      </c>
      <c r="F620" s="17" t="n">
        <v>1</v>
      </c>
      <c r="G620" s="18" t="inlineStr">
        <is>
          <t>Kranz aus Christbaumkugeln in Rot, Orange, Gold und Bordeaux, Durchmesser ca. 35 cm.</t>
        </is>
      </c>
      <c r="H620" s="16" t="inlineStr">
        <is>
          <t>Deko</t>
        </is>
      </c>
      <c r="I620" s="16" t="n"/>
      <c r="J620" s="16" t="inlineStr">
        <is>
          <t>C</t>
        </is>
      </c>
      <c r="K620" s="16" t="inlineStr">
        <is>
          <t>Stück</t>
        </is>
      </c>
      <c r="L620" s="19" t="n"/>
      <c r="M620" s="16" t="inlineStr">
        <is>
          <t>gut</t>
        </is>
      </c>
      <c r="N620" s="17" t="n"/>
      <c r="O620" s="20">
        <f>F620-IF(N620="",0,N620)</f>
        <v/>
      </c>
      <c r="P620" s="19" t="inlineStr">
        <is>
          <t>ja</t>
        </is>
      </c>
      <c r="Q620" s="19" t="n"/>
      <c r="R620" s="21" t="n"/>
      <c r="S620" s="21" t="n">
        <v>10</v>
      </c>
      <c r="T620" s="19" t="inlineStr">
        <is>
          <t>Fix</t>
        </is>
      </c>
      <c r="U620" s="19" t="inlineStr">
        <is>
          <t>ok</t>
        </is>
      </c>
      <c r="V620" s="22">
        <f>O620*S620</f>
        <v/>
      </c>
      <c r="W620" s="16" t="inlineStr">
        <is>
          <t>nur Abholung</t>
        </is>
      </c>
      <c r="X620" s="16" t="inlineStr">
        <is>
          <t>F-757</t>
        </is>
      </c>
      <c r="Y620" s="19" t="inlineStr">
        <is>
          <t>ja</t>
        </is>
      </c>
      <c r="Z620" s="19" t="inlineStr">
        <is>
          <t>verfügbar</t>
        </is>
      </c>
      <c r="AA620" s="19" t="n"/>
      <c r="AB620" s="19" t="inlineStr">
        <is>
          <t>Weihnachten</t>
        </is>
      </c>
      <c r="AC620" s="19" t="n"/>
      <c r="AD620" s="19" t="n"/>
      <c r="AE620" s="21" t="n"/>
      <c r="AF620" s="22">
        <f>IF(N620="","",N620*AE620)</f>
        <v/>
      </c>
      <c r="AG620" s="19" t="n"/>
      <c r="AH620" s="19" t="n"/>
      <c r="AI620" s="19" t="n"/>
      <c r="AJ620" s="19" t="n"/>
      <c r="AK620" s="19" t="n"/>
      <c r="AL620" s="19" t="n"/>
      <c r="AM620" s="18" t="n"/>
      <c r="AN620" s="23" t="inlineStr">
        <is>
          <t>Neu aus Word/Fotos vom 14.10.2026. Preis geschätzt.</t>
        </is>
      </c>
    </row>
    <row r="621" ht="98.8" customHeight="1">
      <c r="A621" s="16" t="n"/>
      <c r="B621" s="16" t="inlineStr">
        <is>
          <t>NU01-32</t>
        </is>
      </c>
      <c r="C621" s="16" t="inlineStr">
        <is>
          <t>NU01</t>
        </is>
      </c>
      <c r="D621" s="16" t="inlineStr">
        <is>
          <t>Eingang und Elternlounge</t>
        </is>
      </c>
      <c r="E621" s="16" t="inlineStr">
        <is>
          <t>Kranz mit Beleuchtung, ca. 40 cm</t>
        </is>
      </c>
      <c r="F621" s="17" t="n">
        <v>1</v>
      </c>
      <c r="G621" s="18" t="inlineStr">
        <is>
          <t>Zweigkranz mit Kugeln, Glitzersternen und Lichterkette (Batterie), Durchmesser ca. 40 cm.</t>
        </is>
      </c>
      <c r="H621" s="16" t="inlineStr">
        <is>
          <t>Deko</t>
        </is>
      </c>
      <c r="I621" s="16" t="n"/>
      <c r="J621" s="16" t="inlineStr">
        <is>
          <t>C</t>
        </is>
      </c>
      <c r="K621" s="16" t="inlineStr">
        <is>
          <t>Stück</t>
        </is>
      </c>
      <c r="L621" s="19" t="n"/>
      <c r="M621" s="16" t="inlineStr">
        <is>
          <t>gebraucht</t>
        </is>
      </c>
      <c r="N621" s="17" t="n"/>
      <c r="O621" s="20">
        <f>F621-IF(N621="",0,N621)</f>
        <v/>
      </c>
      <c r="P621" s="19" t="inlineStr">
        <is>
          <t>entfällt</t>
        </is>
      </c>
      <c r="Q621" s="19" t="n"/>
      <c r="R621" s="21" t="n"/>
      <c r="S621" s="24" t="n">
        <v>12</v>
      </c>
      <c r="T621" s="19" t="inlineStr">
        <is>
          <t>Fix</t>
        </is>
      </c>
      <c r="U621" s="25" t="inlineStr">
        <is>
          <t>offen</t>
        </is>
      </c>
      <c r="V621" s="22">
        <f>O621*S621</f>
        <v/>
      </c>
      <c r="W621" s="16" t="inlineStr">
        <is>
          <t>nur Abholung</t>
        </is>
      </c>
      <c r="X621" s="16" t="inlineStr">
        <is>
          <t>F-759</t>
        </is>
      </c>
      <c r="Y621" s="19" t="inlineStr">
        <is>
          <t>nein</t>
        </is>
      </c>
      <c r="Z621" s="19" t="inlineStr">
        <is>
          <t>verfügbar</t>
        </is>
      </c>
      <c r="AA621" s="19" t="n"/>
      <c r="AB621" s="19" t="inlineStr">
        <is>
          <t>Weihnachten</t>
        </is>
      </c>
      <c r="AC621" s="19" t="n"/>
      <c r="AD621" s="19" t="n"/>
      <c r="AE621" s="21" t="n"/>
      <c r="AF621" s="22">
        <f>IF(N621="","",N621*AE621)</f>
        <v/>
      </c>
      <c r="AG621" s="19" t="n"/>
      <c r="AH621" s="19" t="n"/>
      <c r="AI621" s="19" t="n"/>
      <c r="AJ621" s="19" t="n"/>
      <c r="AK621" s="19" t="n"/>
      <c r="AL621" s="19" t="n"/>
      <c r="AM621" s="18" t="n"/>
      <c r="AN621" s="23" t="inlineStr">
        <is>
          <t>Neu aus Word/Fotos vom 14.10.2026. Preis geschätzt.</t>
        </is>
      </c>
    </row>
    <row r="622" ht="98.8" customHeight="1">
      <c r="A622" s="16" t="n"/>
      <c r="B622" s="16" t="inlineStr">
        <is>
          <t>NU01-33</t>
        </is>
      </c>
      <c r="C622" s="16" t="inlineStr">
        <is>
          <t>NU01</t>
        </is>
      </c>
      <c r="D622" s="16" t="inlineStr">
        <is>
          <t>Eingang und Elternlounge</t>
        </is>
      </c>
      <c r="E622" s="16" t="inlineStr">
        <is>
          <t>Zapfenkranz mit Glocken, ca. 35 cm</t>
        </is>
      </c>
      <c r="F622" s="17" t="n">
        <v>1</v>
      </c>
      <c r="G622" s="18" t="inlineStr">
        <is>
          <t>Kranz aus Tannenzapfen mit Glöckchen, leicht weiß gekalkt, Durchmesser ca. 35 cm.</t>
        </is>
      </c>
      <c r="H622" s="16" t="inlineStr">
        <is>
          <t>Deko</t>
        </is>
      </c>
      <c r="I622" s="16" t="n"/>
      <c r="J622" s="16" t="inlineStr">
        <is>
          <t>C</t>
        </is>
      </c>
      <c r="K622" s="16" t="inlineStr">
        <is>
          <t>Stück</t>
        </is>
      </c>
      <c r="L622" s="19" t="n"/>
      <c r="M622" s="16" t="inlineStr">
        <is>
          <t>gebraucht</t>
        </is>
      </c>
      <c r="N622" s="17" t="n"/>
      <c r="O622" s="20">
        <f>F622-IF(N622="",0,N622)</f>
        <v/>
      </c>
      <c r="P622" s="19" t="inlineStr">
        <is>
          <t>entfällt</t>
        </is>
      </c>
      <c r="Q622" s="19" t="n"/>
      <c r="R622" s="21" t="n"/>
      <c r="S622" s="24" t="n">
        <v>10</v>
      </c>
      <c r="T622" s="19" t="inlineStr">
        <is>
          <t>Fix</t>
        </is>
      </c>
      <c r="U622" s="25" t="inlineStr">
        <is>
          <t>offen</t>
        </is>
      </c>
      <c r="V622" s="22">
        <f>O622*S622</f>
        <v/>
      </c>
      <c r="W622" s="16" t="inlineStr">
        <is>
          <t>nur Abholung</t>
        </is>
      </c>
      <c r="X622" s="16" t="inlineStr">
        <is>
          <t>F-758</t>
        </is>
      </c>
      <c r="Y622" s="19" t="inlineStr">
        <is>
          <t>nein</t>
        </is>
      </c>
      <c r="Z622" s="19" t="inlineStr">
        <is>
          <t>verfügbar</t>
        </is>
      </c>
      <c r="AA622" s="19" t="n"/>
      <c r="AB622" s="19" t="inlineStr">
        <is>
          <t>Weihnachten</t>
        </is>
      </c>
      <c r="AC622" s="19" t="n"/>
      <c r="AD622" s="19" t="n"/>
      <c r="AE622" s="21" t="n"/>
      <c r="AF622" s="22">
        <f>IF(N622="","",N622*AE622)</f>
        <v/>
      </c>
      <c r="AG622" s="19" t="n"/>
      <c r="AH622" s="19" t="n"/>
      <c r="AI622" s="19" t="n"/>
      <c r="AJ622" s="19" t="n"/>
      <c r="AK622" s="19" t="n"/>
      <c r="AL622" s="19" t="n"/>
      <c r="AM622" s="18" t="n"/>
      <c r="AN622" s="23" t="inlineStr">
        <is>
          <t>Neu aus Word/Fotos vom 14.10.2026. Preis geschätzt.</t>
        </is>
      </c>
    </row>
    <row r="623" ht="98.8" customHeight="1">
      <c r="A623" s="16" t="n"/>
      <c r="B623" s="16" t="inlineStr">
        <is>
          <t>NU01-34</t>
        </is>
      </c>
      <c r="C623" s="16" t="inlineStr">
        <is>
          <t>NU01</t>
        </is>
      </c>
      <c r="D623" s="16" t="inlineStr">
        <is>
          <t>Eingang und Elternlounge</t>
        </is>
      </c>
      <c r="E623" s="16" t="inlineStr">
        <is>
          <t>Holzengel mit Teelichthaltern</t>
        </is>
      </c>
      <c r="F623" s="17" t="n">
        <v>1</v>
      </c>
      <c r="G623" s="18" t="inlineStr">
        <is>
          <t>Holzengel mit Gipsflügeln (ca. 43 cm), 4 Teelichthalter aus Baumstamm (ca. 3 cm) und 3 Teelichthalter mit Hirschkopf (ca. 4 cm). Im Set erhältlich</t>
        </is>
      </c>
      <c r="H623" s="16" t="inlineStr">
        <is>
          <t>Deko</t>
        </is>
      </c>
      <c r="I623" s="16" t="n"/>
      <c r="J623" s="16" t="inlineStr">
        <is>
          <t>C</t>
        </is>
      </c>
      <c r="K623" s="16" t="inlineStr">
        <is>
          <t>Set</t>
        </is>
      </c>
      <c r="L623" s="19" t="n"/>
      <c r="M623" s="16" t="inlineStr">
        <is>
          <t>gut</t>
        </is>
      </c>
      <c r="N623" s="17" t="n"/>
      <c r="O623" s="20">
        <f>F623-IF(N623="",0,N623)</f>
        <v/>
      </c>
      <c r="P623" s="19" t="inlineStr">
        <is>
          <t>ja</t>
        </is>
      </c>
      <c r="Q623" s="19" t="n"/>
      <c r="R623" s="21" t="n"/>
      <c r="S623" s="21" t="n">
        <v>15</v>
      </c>
      <c r="T623" s="19" t="inlineStr">
        <is>
          <t>Fix</t>
        </is>
      </c>
      <c r="U623" s="19" t="inlineStr">
        <is>
          <t>ok</t>
        </is>
      </c>
      <c r="V623" s="22">
        <f>O623*S623</f>
        <v/>
      </c>
      <c r="W623" s="16" t="inlineStr">
        <is>
          <t>nur Abholung</t>
        </is>
      </c>
      <c r="X623" s="16" t="inlineStr">
        <is>
          <t>F-760</t>
        </is>
      </c>
      <c r="Y623" s="19" t="inlineStr">
        <is>
          <t>ja</t>
        </is>
      </c>
      <c r="Z623" s="19" t="inlineStr">
        <is>
          <t>verfügbar</t>
        </is>
      </c>
      <c r="AA623" s="19" t="n"/>
      <c r="AB623" s="19" t="inlineStr">
        <is>
          <t>Weihnachten</t>
        </is>
      </c>
      <c r="AC623" s="19" t="n"/>
      <c r="AD623" s="19" t="n"/>
      <c r="AE623" s="21" t="n"/>
      <c r="AF623" s="22">
        <f>IF(N623="","",N623*AE623)</f>
        <v/>
      </c>
      <c r="AG623" s="19" t="n"/>
      <c r="AH623" s="19" t="n"/>
      <c r="AI623" s="19" t="n"/>
      <c r="AJ623" s="19" t="n"/>
      <c r="AK623" s="19" t="n"/>
      <c r="AL623" s="19" t="n"/>
      <c r="AM623" s="18" t="n"/>
      <c r="AN623" s="23" t="inlineStr">
        <is>
          <t>Neu aus Word/Fotos vom 14.10.2026. Preis geschätzt.</t>
        </is>
      </c>
    </row>
    <row r="624" ht="98.8" customHeight="1">
      <c r="A624" s="16" t="n"/>
      <c r="B624" s="16" t="inlineStr">
        <is>
          <t>NU01-35</t>
        </is>
      </c>
      <c r="C624" s="16" t="inlineStr">
        <is>
          <t>NU01</t>
        </is>
      </c>
      <c r="D624" s="16" t="inlineStr">
        <is>
          <t>Eingang und Elternlounge</t>
        </is>
      </c>
      <c r="E624" s="16" t="inlineStr">
        <is>
          <t>Dekotannen schwarze Wolle, 6 Stück</t>
        </is>
      </c>
      <c r="F624" s="17" t="n">
        <v>1</v>
      </c>
      <c r="G624" s="18" t="inlineStr">
        <is>
          <t>Dekotannen aus Holz mit schwarzer Wolle: 5 × ca. 30 cm und 1 × ca. 24 cm. Nur im Set erhältlich</t>
        </is>
      </c>
      <c r="H624" s="16" t="inlineStr">
        <is>
          <t>Deko</t>
        </is>
      </c>
      <c r="I624" s="16" t="n"/>
      <c r="J624" s="16" t="inlineStr">
        <is>
          <t>C</t>
        </is>
      </c>
      <c r="K624" s="16" t="inlineStr">
        <is>
          <t>Set</t>
        </is>
      </c>
      <c r="L624" s="19" t="n"/>
      <c r="M624" s="16" t="inlineStr">
        <is>
          <t>gut</t>
        </is>
      </c>
      <c r="N624" s="17" t="n"/>
      <c r="O624" s="20">
        <f>F624-IF(N624="",0,N624)</f>
        <v/>
      </c>
      <c r="P624" s="19" t="inlineStr">
        <is>
          <t>ja</t>
        </is>
      </c>
      <c r="Q624" s="19" t="n"/>
      <c r="R624" s="21" t="n"/>
      <c r="S624" s="21" t="n">
        <v>18</v>
      </c>
      <c r="T624" s="19" t="inlineStr">
        <is>
          <t>Fix</t>
        </is>
      </c>
      <c r="U624" s="19" t="inlineStr">
        <is>
          <t>ok</t>
        </is>
      </c>
      <c r="V624" s="22">
        <f>O624*S624</f>
        <v/>
      </c>
      <c r="W624" s="16" t="inlineStr">
        <is>
          <t>nur Abholung</t>
        </is>
      </c>
      <c r="X624" s="16" t="n"/>
      <c r="Y624" s="19" t="inlineStr">
        <is>
          <t>nein</t>
        </is>
      </c>
      <c r="Z624" s="19" t="inlineStr">
        <is>
          <t>verfügbar</t>
        </is>
      </c>
      <c r="AA624" s="19" t="n"/>
      <c r="AB624" s="19" t="inlineStr">
        <is>
          <t>Weihnachten</t>
        </is>
      </c>
      <c r="AC624" s="19" t="n"/>
      <c r="AD624" s="19" t="n"/>
      <c r="AE624" s="21" t="n"/>
      <c r="AF624" s="22">
        <f>IF(N624="","",N624*AE624)</f>
        <v/>
      </c>
      <c r="AG624" s="19" t="n"/>
      <c r="AH624" s="19" t="n"/>
      <c r="AI624" s="19" t="n"/>
      <c r="AJ624" s="19" t="n"/>
      <c r="AK624" s="19" t="n"/>
      <c r="AL624" s="19" t="n"/>
      <c r="AM624" s="18" t="inlineStr">
        <is>
          <t>Nur als Set.</t>
        </is>
      </c>
      <c r="AN624" s="23" t="inlineStr">
        <is>
          <t>Neu aus Word/Fotos vom 14.10.2026. Preis geschätzt.</t>
        </is>
      </c>
    </row>
    <row r="625" ht="98.8" customHeight="1">
      <c r="A625" s="16" t="n"/>
      <c r="B625" s="16" t="inlineStr">
        <is>
          <t>NU01-36</t>
        </is>
      </c>
      <c r="C625" s="16" t="inlineStr">
        <is>
          <t>NU01</t>
        </is>
      </c>
      <c r="D625" s="16" t="inlineStr">
        <is>
          <t>Eingang und Elternlounge</t>
        </is>
      </c>
      <c r="E625" s="16" t="inlineStr">
        <is>
          <t>Dekotannen graue Wolle, 4 Stück</t>
        </is>
      </c>
      <c r="F625" s="17" t="n">
        <v>1</v>
      </c>
      <c r="G625" s="18" t="inlineStr">
        <is>
          <t>Dekotannen aus Holz mit hell- und dunkelgrauer Wolle auf Baumscheibe: 1 × ca. 43 cm, 3 × ca. 34 cm. 1 Tanne leicht schief - wie auf dem Foto ersichtlich Nur im Set erhältlich</t>
        </is>
      </c>
      <c r="H625" s="16" t="inlineStr">
        <is>
          <t>Deko</t>
        </is>
      </c>
      <c r="I625" s="16" t="n"/>
      <c r="J625" s="16" t="inlineStr">
        <is>
          <t>C</t>
        </is>
      </c>
      <c r="K625" s="16" t="inlineStr">
        <is>
          <t>Set</t>
        </is>
      </c>
      <c r="L625" s="19" t="n"/>
      <c r="M625" s="16" t="inlineStr">
        <is>
          <t>gebraucht</t>
        </is>
      </c>
      <c r="N625" s="17" t="n"/>
      <c r="O625" s="20">
        <f>F625-IF(N625="",0,N625)</f>
        <v/>
      </c>
      <c r="P625" s="19" t="inlineStr">
        <is>
          <t>ja</t>
        </is>
      </c>
      <c r="Q625" s="19" t="n"/>
      <c r="R625" s="21" t="n"/>
      <c r="S625" s="21" t="n">
        <v>15</v>
      </c>
      <c r="T625" s="19" t="inlineStr">
        <is>
          <t>Fix</t>
        </is>
      </c>
      <c r="U625" s="19" t="inlineStr">
        <is>
          <t>ok</t>
        </is>
      </c>
      <c r="V625" s="22">
        <f>O625*S625</f>
        <v/>
      </c>
      <c r="W625" s="16" t="inlineStr">
        <is>
          <t>nur Abholung</t>
        </is>
      </c>
      <c r="X625" s="16" t="inlineStr">
        <is>
          <t>F-761</t>
        </is>
      </c>
      <c r="Y625" s="19" t="inlineStr">
        <is>
          <t>ja</t>
        </is>
      </c>
      <c r="Z625" s="19" t="inlineStr">
        <is>
          <t>verfügbar</t>
        </is>
      </c>
      <c r="AA625" s="19" t="n"/>
      <c r="AB625" s="19" t="inlineStr">
        <is>
          <t>Weihnachten</t>
        </is>
      </c>
      <c r="AC625" s="19" t="n"/>
      <c r="AD625" s="19" t="n"/>
      <c r="AE625" s="21" t="n"/>
      <c r="AF625" s="22">
        <f>IF(N625="","",N625*AE625)</f>
        <v/>
      </c>
      <c r="AG625" s="19" t="n"/>
      <c r="AH625" s="19" t="n"/>
      <c r="AI625" s="19" t="n"/>
      <c r="AJ625" s="19" t="n"/>
      <c r="AK625" s="19" t="n"/>
      <c r="AL625" s="19" t="n"/>
      <c r="AM625" s="18" t="inlineStr">
        <is>
          <t>Nur als Set.</t>
        </is>
      </c>
      <c r="AN625" s="23" t="inlineStr">
        <is>
          <t>Neu aus Word/Fotos vom 14.10.2026. Preis geschätzt.</t>
        </is>
      </c>
    </row>
    <row r="626" ht="98.8" customHeight="1">
      <c r="A626" s="16" t="n"/>
      <c r="B626" s="16" t="inlineStr">
        <is>
          <t>NU01-37</t>
        </is>
      </c>
      <c r="C626" s="16" t="inlineStr">
        <is>
          <t>NU01</t>
        </is>
      </c>
      <c r="D626" s="16" t="inlineStr">
        <is>
          <t>Eingang und Elternlounge</t>
        </is>
      </c>
      <c r="E626" s="16" t="inlineStr">
        <is>
          <t>Dekotannen Jute, 2 Stück</t>
        </is>
      </c>
      <c r="F626" s="17" t="n">
        <v>1</v>
      </c>
      <c r="G626" s="18" t="inlineStr">
        <is>
          <t>Dekotannen aus Holz mit brauner Jute auf Baumscheibe, je ca. 34 cm hoch. Nur im Set erhältlich</t>
        </is>
      </c>
      <c r="H626" s="16" t="inlineStr">
        <is>
          <t>Deko</t>
        </is>
      </c>
      <c r="I626" s="16" t="n"/>
      <c r="J626" s="16" t="inlineStr">
        <is>
          <t>C</t>
        </is>
      </c>
      <c r="K626" s="16" t="inlineStr">
        <is>
          <t>Set</t>
        </is>
      </c>
      <c r="L626" s="19" t="n"/>
      <c r="M626" s="16" t="inlineStr">
        <is>
          <t>gut</t>
        </is>
      </c>
      <c r="N626" s="17" t="n"/>
      <c r="O626" s="20">
        <f>F626-IF(N626="",0,N626)</f>
        <v/>
      </c>
      <c r="P626" s="19" t="inlineStr">
        <is>
          <t>ja</t>
        </is>
      </c>
      <c r="Q626" s="19" t="n"/>
      <c r="R626" s="21" t="n"/>
      <c r="S626" s="21" t="n">
        <v>8</v>
      </c>
      <c r="T626" s="19" t="inlineStr">
        <is>
          <t>Fix</t>
        </is>
      </c>
      <c r="U626" s="19" t="inlineStr">
        <is>
          <t>ok</t>
        </is>
      </c>
      <c r="V626" s="22">
        <f>O626*S626</f>
        <v/>
      </c>
      <c r="W626" s="16" t="inlineStr">
        <is>
          <t>nur Abholung</t>
        </is>
      </c>
      <c r="X626" s="16" t="inlineStr">
        <is>
          <t>F-762</t>
        </is>
      </c>
      <c r="Y626" s="19" t="inlineStr">
        <is>
          <t>ja</t>
        </is>
      </c>
      <c r="Z626" s="19" t="inlineStr">
        <is>
          <t>verfügbar</t>
        </is>
      </c>
      <c r="AA626" s="19" t="n"/>
      <c r="AB626" s="19" t="inlineStr">
        <is>
          <t>Weihnachten</t>
        </is>
      </c>
      <c r="AC626" s="19" t="n"/>
      <c r="AD626" s="19" t="n"/>
      <c r="AE626" s="21" t="n"/>
      <c r="AF626" s="22">
        <f>IF(N626="","",N626*AE626)</f>
        <v/>
      </c>
      <c r="AG626" s="19" t="n"/>
      <c r="AH626" s="19" t="n"/>
      <c r="AI626" s="19" t="n"/>
      <c r="AJ626" s="19" t="n"/>
      <c r="AK626" s="19" t="n"/>
      <c r="AL626" s="19" t="n"/>
      <c r="AM626" s="18" t="n"/>
      <c r="AN626" s="23" t="inlineStr">
        <is>
          <t>Neu aus Word/Fotos vom 14.10.2026. Preis geschätzt.</t>
        </is>
      </c>
    </row>
    <row r="627" ht="98.8" customHeight="1">
      <c r="A627" s="16" t="n"/>
      <c r="B627" s="16" t="inlineStr">
        <is>
          <t>NU01-38</t>
        </is>
      </c>
      <c r="C627" s="16" t="inlineStr">
        <is>
          <t>NU01</t>
        </is>
      </c>
      <c r="D627" s="16" t="inlineStr">
        <is>
          <t>Eingang und Elternlounge</t>
        </is>
      </c>
      <c r="E627" s="16" t="inlineStr">
        <is>
          <t>Metallic-Dekoration</t>
        </is>
      </c>
      <c r="F627" s="17" t="n">
        <v>1</v>
      </c>
      <c r="G627" s="18" t="inlineStr">
        <is>
          <t>6 Stück Metallic-Dekoration (Fransen) originalverpackt, Neupreis: 9,99 pro Stück ca. 30 cm lang, dazu 1 Silber-Deko.</t>
        </is>
      </c>
      <c r="H627" s="16" t="inlineStr">
        <is>
          <t>Deko</t>
        </is>
      </c>
      <c r="I627" s="16" t="n"/>
      <c r="J627" s="16" t="inlineStr">
        <is>
          <t>C</t>
        </is>
      </c>
      <c r="K627" s="16" t="inlineStr">
        <is>
          <t>Set</t>
        </is>
      </c>
      <c r="L627" s="19" t="n"/>
      <c r="M627" s="16" t="inlineStr">
        <is>
          <t>neuwertig</t>
        </is>
      </c>
      <c r="N627" s="17" t="n"/>
      <c r="O627" s="20">
        <f>F627-IF(N627="",0,N627)</f>
        <v/>
      </c>
      <c r="P627" s="19" t="inlineStr">
        <is>
          <t>ja</t>
        </is>
      </c>
      <c r="Q627" s="19" t="n"/>
      <c r="R627" s="21" t="n"/>
      <c r="S627" s="21" t="n">
        <v>10</v>
      </c>
      <c r="T627" s="19" t="inlineStr">
        <is>
          <t>Fix</t>
        </is>
      </c>
      <c r="U627" s="19" t="inlineStr">
        <is>
          <t>ok</t>
        </is>
      </c>
      <c r="V627" s="22">
        <f>O627*S627</f>
        <v/>
      </c>
      <c r="W627" s="16" t="inlineStr">
        <is>
          <t>nur Abholung</t>
        </is>
      </c>
      <c r="X627" s="16" t="inlineStr">
        <is>
          <t>F-763</t>
        </is>
      </c>
      <c r="Y627" s="19" t="inlineStr">
        <is>
          <t>ja</t>
        </is>
      </c>
      <c r="Z627" s="19" t="inlineStr">
        <is>
          <t>verfügbar</t>
        </is>
      </c>
      <c r="AA627" s="19" t="n"/>
      <c r="AB627" s="19" t="inlineStr">
        <is>
          <t>Weihnachten</t>
        </is>
      </c>
      <c r="AC627" s="19" t="n"/>
      <c r="AD627" s="19" t="n"/>
      <c r="AE627" s="21" t="n"/>
      <c r="AF627" s="22">
        <f>IF(N627="","",N627*AE627)</f>
        <v/>
      </c>
      <c r="AG627" s="19" t="n"/>
      <c r="AH627" s="19" t="n"/>
      <c r="AI627" s="19" t="n"/>
      <c r="AJ627" s="19" t="n"/>
      <c r="AK627" s="19" t="n"/>
      <c r="AL627" s="19" t="n"/>
      <c r="AM627" s="18" t="inlineStr">
        <is>
          <t>Nur als Set.</t>
        </is>
      </c>
      <c r="AN627" s="23" t="inlineStr">
        <is>
          <t>Neu aus Word/Fotos vom 14.10.2026. Preis geschätzt.</t>
        </is>
      </c>
    </row>
    <row r="628" ht="98.8" customHeight="1">
      <c r="A628" s="16" t="n"/>
      <c r="B628" s="16" t="inlineStr">
        <is>
          <t>NU01-39</t>
        </is>
      </c>
      <c r="C628" s="16" t="inlineStr">
        <is>
          <t>NU01</t>
        </is>
      </c>
      <c r="D628" s="16" t="inlineStr">
        <is>
          <t>Eingang und Elternlounge</t>
        </is>
      </c>
      <c r="E628" s="16" t="inlineStr">
        <is>
          <t>Casa Deco Weihnachtslaterne</t>
        </is>
      </c>
      <c r="F628" s="17" t="n">
        <v>2</v>
      </c>
      <c r="G628" s="18" t="inlineStr">
        <is>
          <t>Weihnachtslaterne aus Metall im Vintage-Stil, weiß, mit Glasfront, im Originalkarton.</t>
        </is>
      </c>
      <c r="H628" s="16" t="inlineStr">
        <is>
          <t>Deko</t>
        </is>
      </c>
      <c r="I628" s="16" t="n"/>
      <c r="J628" s="16" t="inlineStr">
        <is>
          <t>C</t>
        </is>
      </c>
      <c r="K628" s="16" t="inlineStr">
        <is>
          <t>Stück</t>
        </is>
      </c>
      <c r="L628" s="19" t="n"/>
      <c r="M628" s="16" t="inlineStr">
        <is>
          <t>neuwertig</t>
        </is>
      </c>
      <c r="N628" s="17" t="n"/>
      <c r="O628" s="20">
        <f>F628-IF(N628="",0,N628)</f>
        <v/>
      </c>
      <c r="P628" s="19" t="inlineStr">
        <is>
          <t>ja</t>
        </is>
      </c>
      <c r="Q628" s="19" t="n"/>
      <c r="R628" s="21" t="n"/>
      <c r="S628" s="21" t="n">
        <v>10</v>
      </c>
      <c r="T628" s="19" t="inlineStr">
        <is>
          <t>Fix</t>
        </is>
      </c>
      <c r="U628" s="19" t="inlineStr">
        <is>
          <t>ok</t>
        </is>
      </c>
      <c r="V628" s="22">
        <f>O628*S628</f>
        <v/>
      </c>
      <c r="W628" s="16" t="inlineStr">
        <is>
          <t>nur Abholung</t>
        </is>
      </c>
      <c r="X628" s="16" t="inlineStr">
        <is>
          <t>F-764</t>
        </is>
      </c>
      <c r="Y628" s="19" t="inlineStr">
        <is>
          <t>ja</t>
        </is>
      </c>
      <c r="Z628" s="19" t="inlineStr">
        <is>
          <t>verfügbar</t>
        </is>
      </c>
      <c r="AA628" s="19" t="inlineStr">
        <is>
          <t>Casa Deco</t>
        </is>
      </c>
      <c r="AB628" s="19" t="inlineStr">
        <is>
          <t>Weihnachten</t>
        </is>
      </c>
      <c r="AC628" s="19" t="n"/>
      <c r="AD628" s="19" t="n"/>
      <c r="AE628" s="21" t="n"/>
      <c r="AF628" s="22">
        <f>IF(N628="","",N628*AE628)</f>
        <v/>
      </c>
      <c r="AG628" s="19" t="n"/>
      <c r="AH628" s="19" t="n"/>
      <c r="AI628" s="19" t="n"/>
      <c r="AJ628" s="19" t="n"/>
      <c r="AK628" s="19" t="n"/>
      <c r="AL628" s="19" t="n"/>
      <c r="AM628" s="18" t="inlineStr">
        <is>
          <t>Preis je Laterne.</t>
        </is>
      </c>
      <c r="AN628" s="23" t="inlineStr">
        <is>
          <t>Neu aus Word/Fotos vom 14.10.2026. Preis geschätzt.</t>
        </is>
      </c>
    </row>
    <row r="629" ht="98.8" customHeight="1">
      <c r="A629" s="16" t="n"/>
      <c r="B629" s="16" t="inlineStr">
        <is>
          <t>NU01-40</t>
        </is>
      </c>
      <c r="C629" s="16" t="inlineStr">
        <is>
          <t>NU01</t>
        </is>
      </c>
      <c r="D629" s="16" t="inlineStr">
        <is>
          <t>Eingang und Elternlounge</t>
        </is>
      </c>
      <c r="E629" s="16" t="inlineStr">
        <is>
          <t>Engelskostüm für Kinder, Größe S</t>
        </is>
      </c>
      <c r="F629" s="17" t="n">
        <v>1</v>
      </c>
      <c r="G629" s="18" t="inlineStr">
        <is>
          <t>Kinderkostüm Engel (Kleid und Flügel), Größe Small, ungetragen in der Verpackung.</t>
        </is>
      </c>
      <c r="H629" s="16" t="inlineStr">
        <is>
          <t>Deko</t>
        </is>
      </c>
      <c r="I629" s="16" t="n"/>
      <c r="J629" s="16" t="inlineStr">
        <is>
          <t>C</t>
        </is>
      </c>
      <c r="K629" s="16" t="inlineStr">
        <is>
          <t>Stück</t>
        </is>
      </c>
      <c r="L629" s="19" t="n"/>
      <c r="M629" s="16" t="inlineStr">
        <is>
          <t>neuwertig</t>
        </is>
      </c>
      <c r="N629" s="17" t="n"/>
      <c r="O629" s="20">
        <f>F629-IF(N629="",0,N629)</f>
        <v/>
      </c>
      <c r="P629" s="19" t="inlineStr">
        <is>
          <t>ja</t>
        </is>
      </c>
      <c r="Q629" s="19" t="n"/>
      <c r="R629" s="21" t="n"/>
      <c r="S629" s="21" t="n">
        <v>8</v>
      </c>
      <c r="T629" s="19" t="inlineStr">
        <is>
          <t>Fix</t>
        </is>
      </c>
      <c r="U629" s="19" t="inlineStr">
        <is>
          <t>ok</t>
        </is>
      </c>
      <c r="V629" s="22">
        <f>O629*S629</f>
        <v/>
      </c>
      <c r="W629" s="16" t="inlineStr">
        <is>
          <t>nur Abholung</t>
        </is>
      </c>
      <c r="X629" s="16" t="inlineStr">
        <is>
          <t>F-765</t>
        </is>
      </c>
      <c r="Y629" s="19" t="inlineStr">
        <is>
          <t>ja</t>
        </is>
      </c>
      <c r="Z629" s="19" t="inlineStr">
        <is>
          <t>reserviert</t>
        </is>
      </c>
      <c r="AA629" s="19" t="n"/>
      <c r="AB629" s="19" t="inlineStr">
        <is>
          <t>Weihnachten</t>
        </is>
      </c>
      <c r="AC629" s="19" t="inlineStr">
        <is>
          <t>Webkatalog</t>
        </is>
      </c>
      <c r="AD629" s="19" t="inlineStr">
        <is>
          <t>Ricarda König</t>
        </is>
      </c>
      <c r="AE629" s="21" t="n"/>
      <c r="AF629" s="22">
        <f>IF(N629="","",N629*AE629)</f>
        <v/>
      </c>
      <c r="AG629" s="19" t="n"/>
      <c r="AH629" s="19" t="n"/>
      <c r="AI629" s="19" t="inlineStr">
        <is>
          <t>4000143</t>
        </is>
      </c>
      <c r="AJ629" s="19" t="n"/>
      <c r="AK629" s="19" t="n"/>
      <c r="AL629" s="19" t="inlineStr">
        <is>
          <t>16.11.2026 09:00</t>
        </is>
      </c>
      <c r="AM629" s="18" t="n"/>
      <c r="AN629" s="23" t="inlineStr">
        <is>
          <t>Neu aus Word/Fotos vom 14.10.2026. Preis geschätzt.</t>
        </is>
      </c>
    </row>
    <row r="630" ht="98.8" customHeight="1">
      <c r="A630" s="16" t="n"/>
      <c r="B630" s="16" t="inlineStr">
        <is>
          <t>NU01-41</t>
        </is>
      </c>
      <c r="C630" s="16" t="inlineStr">
        <is>
          <t>NU01</t>
        </is>
      </c>
      <c r="D630" s="16" t="inlineStr">
        <is>
          <t>Eingang und Elternlounge</t>
        </is>
      </c>
      <c r="E630" s="16" t="inlineStr">
        <is>
          <t>Samthirsch grün und Kerzenhalter Geweih</t>
        </is>
      </c>
      <c r="F630" s="17" t="n">
        <v>1</v>
      </c>
      <c r="G630" s="18" t="inlineStr">
        <is>
          <t>Dekohirsch mit grünem Samtbezug (ca. 45 cm hoch) und Kerzenhalter in Geweihform für 5 Kerzen (ca. 60 cm lang).</t>
        </is>
      </c>
      <c r="H630" s="16" t="inlineStr">
        <is>
          <t>Deko</t>
        </is>
      </c>
      <c r="I630" s="16" t="n"/>
      <c r="J630" s="16" t="inlineStr">
        <is>
          <t>C</t>
        </is>
      </c>
      <c r="K630" s="16" t="inlineStr">
        <is>
          <t>Set</t>
        </is>
      </c>
      <c r="L630" s="19" t="n"/>
      <c r="M630" s="16" t="inlineStr">
        <is>
          <t>gut</t>
        </is>
      </c>
      <c r="N630" s="17" t="n"/>
      <c r="O630" s="20">
        <f>F630-IF(N630="",0,N630)</f>
        <v/>
      </c>
      <c r="P630" s="19" t="inlineStr">
        <is>
          <t>ja</t>
        </is>
      </c>
      <c r="Q630" s="19" t="n"/>
      <c r="R630" s="21" t="n"/>
      <c r="S630" s="21" t="n">
        <v>20</v>
      </c>
      <c r="T630" s="19" t="inlineStr">
        <is>
          <t>Fix</t>
        </is>
      </c>
      <c r="U630" s="19" t="inlineStr">
        <is>
          <t>ok</t>
        </is>
      </c>
      <c r="V630" s="22">
        <f>O630*S630</f>
        <v/>
      </c>
      <c r="W630" s="16" t="inlineStr">
        <is>
          <t>nur Abholung</t>
        </is>
      </c>
      <c r="X630" s="16" t="inlineStr">
        <is>
          <t>F-744</t>
        </is>
      </c>
      <c r="Y630" s="19" t="inlineStr">
        <is>
          <t>ja</t>
        </is>
      </c>
      <c r="Z630" s="19" t="inlineStr">
        <is>
          <t>verfügbar</t>
        </is>
      </c>
      <c r="AA630" s="19" t="n"/>
      <c r="AB630" s="19" t="inlineStr">
        <is>
          <t>Weihnachten</t>
        </is>
      </c>
      <c r="AC630" s="19" t="n"/>
      <c r="AD630" s="19" t="n"/>
      <c r="AE630" s="21" t="n"/>
      <c r="AF630" s="22">
        <f>IF(N630="","",N630*AE630)</f>
        <v/>
      </c>
      <c r="AG630" s="19" t="n"/>
      <c r="AH630" s="19" t="n"/>
      <c r="AI630" s="19" t="n"/>
      <c r="AJ630" s="19" t="n"/>
      <c r="AK630" s="19" t="n"/>
      <c r="AL630" s="19" t="n"/>
      <c r="AM630" s="18" t="n"/>
      <c r="AN630" s="23" t="inlineStr">
        <is>
          <t>Neu aus Word/Fotos vom 14.10.2026. Preis geschätzt.</t>
        </is>
      </c>
    </row>
    <row r="631" ht="98.8" customHeight="1">
      <c r="A631" s="16" t="n"/>
      <c r="B631" s="16" t="inlineStr">
        <is>
          <t>NU01-42</t>
        </is>
      </c>
      <c r="C631" s="16" t="inlineStr">
        <is>
          <t>NU01</t>
        </is>
      </c>
      <c r="D631" s="16" t="inlineStr">
        <is>
          <t>Eingang und Elternlounge</t>
        </is>
      </c>
      <c r="E631" s="16" t="inlineStr">
        <is>
          <t>Wichtel-Set</t>
        </is>
      </c>
      <c r="F631" s="17" t="n">
        <v>1</v>
      </c>
      <c r="G631" s="18" t="inlineStr">
        <is>
          <t>6 schwarz-weiße Keramikwichtel (ca. 14 cm), 2 kleine rote Wichtel (ca. 20 cm) und 1 großer Wichtel (ca. 30 cm). Nur im Set erhältlich</t>
        </is>
      </c>
      <c r="H631" s="16" t="inlineStr">
        <is>
          <t>Deko</t>
        </is>
      </c>
      <c r="I631" s="16" t="n"/>
      <c r="J631" s="16" t="inlineStr">
        <is>
          <t>C</t>
        </is>
      </c>
      <c r="K631" s="16" t="inlineStr">
        <is>
          <t>Set</t>
        </is>
      </c>
      <c r="L631" s="19" t="n"/>
      <c r="M631" s="16" t="inlineStr">
        <is>
          <t>gut</t>
        </is>
      </c>
      <c r="N631" s="17" t="n"/>
      <c r="O631" s="20">
        <f>F631-IF(N631="",0,N631)</f>
        <v/>
      </c>
      <c r="P631" s="19" t="inlineStr">
        <is>
          <t>ja</t>
        </is>
      </c>
      <c r="Q631" s="19" t="n"/>
      <c r="R631" s="21" t="n"/>
      <c r="S631" s="21" t="n">
        <v>17</v>
      </c>
      <c r="T631" s="19" t="inlineStr">
        <is>
          <t>Fix</t>
        </is>
      </c>
      <c r="U631" s="19" t="inlineStr">
        <is>
          <t>ok</t>
        </is>
      </c>
      <c r="V631" s="22">
        <f>O631*S631</f>
        <v/>
      </c>
      <c r="W631" s="16" t="inlineStr">
        <is>
          <t>nur Abholung</t>
        </is>
      </c>
      <c r="X631" s="16" t="inlineStr">
        <is>
          <t>F-766</t>
        </is>
      </c>
      <c r="Y631" s="19" t="inlineStr">
        <is>
          <t>ja</t>
        </is>
      </c>
      <c r="Z631" s="19" t="inlineStr">
        <is>
          <t>verfügbar</t>
        </is>
      </c>
      <c r="AA631" s="19" t="n"/>
      <c r="AB631" s="19" t="inlineStr">
        <is>
          <t>Weihnachten</t>
        </is>
      </c>
      <c r="AC631" s="19" t="n"/>
      <c r="AD631" s="19" t="n"/>
      <c r="AE631" s="21" t="n"/>
      <c r="AF631" s="22">
        <f>IF(N631="","",N631*AE631)</f>
        <v/>
      </c>
      <c r="AG631" s="19" t="n"/>
      <c r="AH631" s="19" t="n"/>
      <c r="AI631" s="19" t="n"/>
      <c r="AJ631" s="19" t="n"/>
      <c r="AK631" s="19" t="n"/>
      <c r="AL631" s="19" t="n"/>
      <c r="AM631" s="18" t="inlineStr">
        <is>
          <t>Das Foto zeigt je eine Sorte.</t>
        </is>
      </c>
      <c r="AN631" s="23" t="inlineStr">
        <is>
          <t>Neu aus Word/Fotos vom 14.10.2026. Preis geschätzt.</t>
        </is>
      </c>
    </row>
    <row r="632" ht="98.8" customHeight="1">
      <c r="A632" s="16" t="n"/>
      <c r="B632" s="16" t="inlineStr">
        <is>
          <t>NU01-43</t>
        </is>
      </c>
      <c r="C632" s="16" t="inlineStr">
        <is>
          <t>NU01</t>
        </is>
      </c>
      <c r="D632" s="16" t="inlineStr">
        <is>
          <t>Eingang und Elternlounge</t>
        </is>
      </c>
      <c r="E632" s="16" t="inlineStr">
        <is>
          <t>Grinch-Set</t>
        </is>
      </c>
      <c r="F632" s="17" t="n">
        <v>1</v>
      </c>
      <c r="G632" s="18" t="inlineStr">
        <is>
          <t>2 Taschen (33 × 46 × 10 cm), 1 Bügelflasche, 8 Filzuntersetzer, 16 Pappbecher (6 davon originalverpackt) und 1 Kissenbezug Grinch (46 cm).</t>
        </is>
      </c>
      <c r="H632" s="16" t="inlineStr">
        <is>
          <t>Deko</t>
        </is>
      </c>
      <c r="I632" s="16" t="n"/>
      <c r="J632" s="16" t="inlineStr">
        <is>
          <t>C</t>
        </is>
      </c>
      <c r="K632" s="16" t="inlineStr">
        <is>
          <t>Set</t>
        </is>
      </c>
      <c r="L632" s="19" t="n"/>
      <c r="M632" s="16" t="inlineStr">
        <is>
          <t>gut</t>
        </is>
      </c>
      <c r="N632" s="17" t="n"/>
      <c r="O632" s="20">
        <f>F632-IF(N632="",0,N632)</f>
        <v/>
      </c>
      <c r="P632" s="19" t="inlineStr">
        <is>
          <t>ja</t>
        </is>
      </c>
      <c r="Q632" s="19" t="n"/>
      <c r="R632" s="21" t="n"/>
      <c r="S632" s="21" t="n">
        <v>10</v>
      </c>
      <c r="T632" s="19" t="inlineStr">
        <is>
          <t>Fix</t>
        </is>
      </c>
      <c r="U632" s="19" t="inlineStr">
        <is>
          <t>ok</t>
        </is>
      </c>
      <c r="V632" s="22">
        <f>O632*S632</f>
        <v/>
      </c>
      <c r="W632" s="16" t="inlineStr">
        <is>
          <t>nur Abholung</t>
        </is>
      </c>
      <c r="X632" s="16" t="inlineStr">
        <is>
          <t>F-767</t>
        </is>
      </c>
      <c r="Y632" s="19" t="inlineStr">
        <is>
          <t>ja</t>
        </is>
      </c>
      <c r="Z632" s="19" t="inlineStr">
        <is>
          <t>verfügbar</t>
        </is>
      </c>
      <c r="AA632" s="19" t="n"/>
      <c r="AB632" s="19" t="inlineStr">
        <is>
          <t>Weihnachten</t>
        </is>
      </c>
      <c r="AC632" s="19" t="n"/>
      <c r="AD632" s="19" t="n"/>
      <c r="AE632" s="21" t="n"/>
      <c r="AF632" s="22">
        <f>IF(N632="","",N632*AE632)</f>
        <v/>
      </c>
      <c r="AG632" s="19" t="n"/>
      <c r="AH632" s="19" t="n"/>
      <c r="AI632" s="19" t="n"/>
      <c r="AJ632" s="19" t="n"/>
      <c r="AK632" s="19" t="n"/>
      <c r="AL632" s="19" t="n"/>
      <c r="AM632" s="18" t="n"/>
      <c r="AN632" s="23" t="inlineStr">
        <is>
          <t>Neu aus Word/Fotos vom 14.10.2026. Preis geschätzt.</t>
        </is>
      </c>
    </row>
    <row r="633" ht="98.8" customHeight="1">
      <c r="A633" s="16" t="n"/>
      <c r="B633" s="16" t="inlineStr">
        <is>
          <t>NU01-44</t>
        </is>
      </c>
      <c r="C633" s="16" t="inlineStr">
        <is>
          <t>NU01</t>
        </is>
      </c>
      <c r="D633" s="16" t="inlineStr">
        <is>
          <t>Eingang und Elternlounge</t>
        </is>
      </c>
      <c r="E633" s="16" t="inlineStr">
        <is>
          <t>IKEA Vinter 2020 Christbaumkugeln</t>
        </is>
      </c>
      <c r="F633" s="17" t="n">
        <v>1</v>
      </c>
      <c r="G633" s="18" t="inlineStr">
        <is>
          <t>IKEA Vinter 2020, zwei Packungen Christbaumkugeln weiß-gold, originalverpackt.</t>
        </is>
      </c>
      <c r="H633" s="16" t="inlineStr">
        <is>
          <t>Deko</t>
        </is>
      </c>
      <c r="I633" s="16" t="n"/>
      <c r="J633" s="16" t="inlineStr">
        <is>
          <t>C</t>
        </is>
      </c>
      <c r="K633" s="16" t="inlineStr">
        <is>
          <t>Set</t>
        </is>
      </c>
      <c r="L633" s="19" t="n"/>
      <c r="M633" s="16" t="inlineStr">
        <is>
          <t>neuwertig</t>
        </is>
      </c>
      <c r="N633" s="17" t="n"/>
      <c r="O633" s="20">
        <f>F633-IF(N633="",0,N633)</f>
        <v/>
      </c>
      <c r="P633" s="19" t="inlineStr">
        <is>
          <t>ja</t>
        </is>
      </c>
      <c r="Q633" s="19" t="n"/>
      <c r="R633" s="21" t="n"/>
      <c r="S633" s="21" t="n">
        <v>5</v>
      </c>
      <c r="T633" s="19" t="inlineStr">
        <is>
          <t>Fix</t>
        </is>
      </c>
      <c r="U633" s="19" t="inlineStr">
        <is>
          <t>ok</t>
        </is>
      </c>
      <c r="V633" s="22">
        <f>O633*S633</f>
        <v/>
      </c>
      <c r="W633" s="16" t="inlineStr">
        <is>
          <t>nur Abholung</t>
        </is>
      </c>
      <c r="X633" s="16" t="inlineStr">
        <is>
          <t>F-768</t>
        </is>
      </c>
      <c r="Y633" s="19" t="inlineStr">
        <is>
          <t>ja</t>
        </is>
      </c>
      <c r="Z633" s="19" t="inlineStr">
        <is>
          <t>verfügbar</t>
        </is>
      </c>
      <c r="AA633" s="19" t="inlineStr">
        <is>
          <t>IKEA</t>
        </is>
      </c>
      <c r="AB633" s="19" t="inlineStr">
        <is>
          <t>Weihnachten</t>
        </is>
      </c>
      <c r="AC633" s="19" t="n"/>
      <c r="AD633" s="19" t="n"/>
      <c r="AE633" s="21" t="n"/>
      <c r="AF633" s="22">
        <f>IF(N633="","",N633*AE633)</f>
        <v/>
      </c>
      <c r="AG633" s="19" t="n"/>
      <c r="AH633" s="19" t="n"/>
      <c r="AI633" s="19" t="n"/>
      <c r="AJ633" s="19" t="n"/>
      <c r="AK633" s="19" t="n"/>
      <c r="AL633" s="19" t="n"/>
      <c r="AM633" s="18" t="n"/>
      <c r="AN633" s="23" t="inlineStr">
        <is>
          <t>Neu aus Word/Fotos vom 14.10.2026. Preis geschätzt.</t>
        </is>
      </c>
    </row>
    <row r="634" ht="98.8" customHeight="1">
      <c r="A634" s="16" t="n"/>
      <c r="B634" s="16" t="inlineStr">
        <is>
          <t>NU01-45</t>
        </is>
      </c>
      <c r="C634" s="16" t="inlineStr">
        <is>
          <t>NU01</t>
        </is>
      </c>
      <c r="D634" s="16" t="inlineStr">
        <is>
          <t>Eingang und Elternlounge</t>
        </is>
      </c>
      <c r="E634" s="16" t="inlineStr">
        <is>
          <t>Schneespray, 5 Dosen</t>
        </is>
      </c>
      <c r="F634" s="17" t="n">
        <v>1</v>
      </c>
      <c r="G634" s="18" t="inlineStr">
        <is>
          <t>4 Dosen Schneespray (blau) und 1 Dose Snow Spray (rot), ungebraucht. Nur als gesamtes abzugeben</t>
        </is>
      </c>
      <c r="H634" s="16" t="inlineStr">
        <is>
          <t>Deko</t>
        </is>
      </c>
      <c r="I634" s="16" t="n"/>
      <c r="J634" s="16" t="inlineStr">
        <is>
          <t>C</t>
        </is>
      </c>
      <c r="K634" s="16" t="inlineStr">
        <is>
          <t>Set</t>
        </is>
      </c>
      <c r="L634" s="19" t="n"/>
      <c r="M634" s="16" t="inlineStr">
        <is>
          <t>neuwertig</t>
        </is>
      </c>
      <c r="N634" s="17" t="n"/>
      <c r="O634" s="20">
        <f>F634-IF(N634="",0,N634)</f>
        <v/>
      </c>
      <c r="P634" s="19" t="inlineStr">
        <is>
          <t>ja</t>
        </is>
      </c>
      <c r="Q634" s="19" t="n"/>
      <c r="R634" s="21" t="n"/>
      <c r="S634" s="21" t="n">
        <v>6</v>
      </c>
      <c r="T634" s="19" t="inlineStr">
        <is>
          <t>Fix</t>
        </is>
      </c>
      <c r="U634" s="19" t="inlineStr">
        <is>
          <t>ok</t>
        </is>
      </c>
      <c r="V634" s="22">
        <f>O634*S634</f>
        <v/>
      </c>
      <c r="W634" s="16" t="inlineStr">
        <is>
          <t>nur Abholung</t>
        </is>
      </c>
      <c r="X634" s="16" t="inlineStr">
        <is>
          <t>F-769</t>
        </is>
      </c>
      <c r="Y634" s="19" t="inlineStr">
        <is>
          <t>ja</t>
        </is>
      </c>
      <c r="Z634" s="19" t="inlineStr">
        <is>
          <t>verfügbar</t>
        </is>
      </c>
      <c r="AA634" s="19" t="n"/>
      <c r="AB634" s="19" t="inlineStr">
        <is>
          <t>Weihnachten</t>
        </is>
      </c>
      <c r="AC634" s="19" t="n"/>
      <c r="AD634" s="19" t="n"/>
      <c r="AE634" s="21" t="n"/>
      <c r="AF634" s="22">
        <f>IF(N634="","",N634*AE634)</f>
        <v/>
      </c>
      <c r="AG634" s="19" t="n"/>
      <c r="AH634" s="19" t="n"/>
      <c r="AI634" s="19" t="n"/>
      <c r="AJ634" s="19" t="n"/>
      <c r="AK634" s="19" t="n"/>
      <c r="AL634" s="19" t="n"/>
      <c r="AM634" s="18" t="inlineStr">
        <is>
          <t>Nur als Set.</t>
        </is>
      </c>
      <c r="AN634" s="23" t="inlineStr">
        <is>
          <t>Neu aus Word/Fotos vom 14.10.2026. Preis geschätzt.</t>
        </is>
      </c>
    </row>
    <row r="635" ht="98.8" customHeight="1">
      <c r="A635" s="16" t="n"/>
      <c r="B635" s="16" t="inlineStr">
        <is>
          <t>NU01-46</t>
        </is>
      </c>
      <c r="C635" s="16" t="inlineStr">
        <is>
          <t>NU01</t>
        </is>
      </c>
      <c r="D635" s="16" t="inlineStr">
        <is>
          <t>Eingang und Elternlounge</t>
        </is>
      </c>
      <c r="E635" s="16" t="inlineStr">
        <is>
          <t>Casa Deco LED-Lichterkette Holzhäuschen</t>
        </is>
      </c>
      <c r="F635" s="17" t="n">
        <v>2</v>
      </c>
      <c r="G635" s="18" t="inlineStr">
        <is>
          <t>LED-Lichterkette mit 10 Holzhäuschen, warmweiß, für innen, im Karton, ohne Batterien.</t>
        </is>
      </c>
      <c r="H635" s="16" t="inlineStr">
        <is>
          <t>Deko</t>
        </is>
      </c>
      <c r="I635" s="16" t="n"/>
      <c r="J635" s="16" t="inlineStr">
        <is>
          <t>C</t>
        </is>
      </c>
      <c r="K635" s="16" t="inlineStr">
        <is>
          <t>Stück</t>
        </is>
      </c>
      <c r="L635" s="19" t="n"/>
      <c r="M635" s="16" t="inlineStr">
        <is>
          <t>gut</t>
        </is>
      </c>
      <c r="N635" s="17" t="n"/>
      <c r="O635" s="20">
        <f>F635-IF(N635="",0,N635)</f>
        <v/>
      </c>
      <c r="P635" s="19" t="inlineStr">
        <is>
          <t>ja</t>
        </is>
      </c>
      <c r="Q635" s="19" t="n"/>
      <c r="R635" s="21" t="n"/>
      <c r="S635" s="21" t="n">
        <v>5</v>
      </c>
      <c r="T635" s="19" t="inlineStr">
        <is>
          <t>Fix</t>
        </is>
      </c>
      <c r="U635" s="19" t="inlineStr">
        <is>
          <t>ok</t>
        </is>
      </c>
      <c r="V635" s="22">
        <f>O635*S635</f>
        <v/>
      </c>
      <c r="W635" s="16" t="inlineStr">
        <is>
          <t>nur Abholung</t>
        </is>
      </c>
      <c r="X635" s="16" t="inlineStr">
        <is>
          <t>F-770</t>
        </is>
      </c>
      <c r="Y635" s="19" t="inlineStr">
        <is>
          <t>ja</t>
        </is>
      </c>
      <c r="Z635" s="19" t="inlineStr">
        <is>
          <t>verfügbar</t>
        </is>
      </c>
      <c r="AA635" s="19" t="inlineStr">
        <is>
          <t>Casa Deco</t>
        </is>
      </c>
      <c r="AB635" s="19" t="inlineStr">
        <is>
          <t>Weihnachten</t>
        </is>
      </c>
      <c r="AC635" s="19" t="n"/>
      <c r="AD635" s="19" t="n"/>
      <c r="AE635" s="21" t="n"/>
      <c r="AF635" s="22">
        <f>IF(N635="","",N635*AE635)</f>
        <v/>
      </c>
      <c r="AG635" s="19" t="n"/>
      <c r="AH635" s="19" t="n"/>
      <c r="AI635" s="19" t="n"/>
      <c r="AJ635" s="19" t="n"/>
      <c r="AK635" s="19" t="n"/>
      <c r="AL635" s="19" t="n"/>
      <c r="AM635" s="18" t="inlineStr">
        <is>
          <t>Preis je Lichterkette.</t>
        </is>
      </c>
      <c r="AN635" s="23" t="inlineStr">
        <is>
          <t>Neu aus Word/Fotos vom 14.10.2026. Preis geschätzt.</t>
        </is>
      </c>
    </row>
    <row r="636" ht="98.8" customHeight="1">
      <c r="A636" s="16" t="n"/>
      <c r="B636" s="16" t="inlineStr">
        <is>
          <t>NU01-47</t>
        </is>
      </c>
      <c r="C636" s="16" t="inlineStr">
        <is>
          <t>NU01</t>
        </is>
      </c>
      <c r="D636" s="16" t="inlineStr">
        <is>
          <t>Eingang und Elternlounge</t>
        </is>
      </c>
      <c r="E636" s="16" t="inlineStr">
        <is>
          <t>Stabkerzen rot, 5 Stück</t>
        </is>
      </c>
      <c r="F636" s="17" t="n">
        <v>1</v>
      </c>
      <c r="G636" s="18" t="inlineStr">
        <is>
          <t>5 rote Stabkerzen, ca. 34 cm hoch, Durchmesser ca. 2 cm.</t>
        </is>
      </c>
      <c r="H636" s="16" t="inlineStr">
        <is>
          <t>Deko</t>
        </is>
      </c>
      <c r="I636" s="16" t="n"/>
      <c r="J636" s="16" t="inlineStr">
        <is>
          <t>C</t>
        </is>
      </c>
      <c r="K636" s="16" t="inlineStr">
        <is>
          <t>Set</t>
        </is>
      </c>
      <c r="L636" s="19" t="n"/>
      <c r="M636" s="16" t="inlineStr">
        <is>
          <t>neuwertig</t>
        </is>
      </c>
      <c r="N636" s="17" t="n"/>
      <c r="O636" s="20">
        <f>F636-IF(N636="",0,N636)</f>
        <v/>
      </c>
      <c r="P636" s="19" t="inlineStr">
        <is>
          <t>ja</t>
        </is>
      </c>
      <c r="Q636" s="19" t="n"/>
      <c r="R636" s="21" t="n"/>
      <c r="S636" s="21" t="n">
        <v>4</v>
      </c>
      <c r="T636" s="19" t="inlineStr">
        <is>
          <t>Fix</t>
        </is>
      </c>
      <c r="U636" s="19" t="inlineStr">
        <is>
          <t>ok</t>
        </is>
      </c>
      <c r="V636" s="22">
        <f>O636*S636</f>
        <v/>
      </c>
      <c r="W636" s="16" t="inlineStr">
        <is>
          <t>nur Abholung</t>
        </is>
      </c>
      <c r="X636" s="16" t="inlineStr">
        <is>
          <t>F-771</t>
        </is>
      </c>
      <c r="Y636" s="19" t="inlineStr">
        <is>
          <t>ja</t>
        </is>
      </c>
      <c r="Z636" s="19" t="inlineStr">
        <is>
          <t>verfügbar</t>
        </is>
      </c>
      <c r="AA636" s="19" t="n"/>
      <c r="AB636" s="19" t="inlineStr">
        <is>
          <t>Weihnachten</t>
        </is>
      </c>
      <c r="AC636" s="19" t="n"/>
      <c r="AD636" s="19" t="n"/>
      <c r="AE636" s="21" t="n"/>
      <c r="AF636" s="22">
        <f>IF(N636="","",N636*AE636)</f>
        <v/>
      </c>
      <c r="AG636" s="19" t="n"/>
      <c r="AH636" s="19" t="n"/>
      <c r="AI636" s="19" t="n"/>
      <c r="AJ636" s="19" t="n"/>
      <c r="AK636" s="19" t="n"/>
      <c r="AL636" s="19" t="n"/>
      <c r="AM636" s="18" t="inlineStr">
        <is>
          <t>Nur alle zusammen.</t>
        </is>
      </c>
      <c r="AN636" s="23" t="inlineStr">
        <is>
          <t>Neu aus Word/Fotos vom 14.10.2026. Preis geschätzt.</t>
        </is>
      </c>
    </row>
    <row r="637" ht="98.8" customHeight="1">
      <c r="A637" s="16" t="n"/>
      <c r="B637" s="16" t="inlineStr">
        <is>
          <t>NU01-48</t>
        </is>
      </c>
      <c r="C637" s="16" t="inlineStr">
        <is>
          <t>NU01</t>
        </is>
      </c>
      <c r="D637" s="16" t="inlineStr">
        <is>
          <t>Eingang und Elternlounge</t>
        </is>
      </c>
      <c r="E637" s="16" t="inlineStr">
        <is>
          <t>Leuchterkerzen rot, Karton</t>
        </is>
      </c>
      <c r="F637" s="17" t="n">
        <v>1</v>
      </c>
      <c r="G637" s="18" t="inlineStr">
        <is>
          <t>Fast voller Karton rote Leuchterkerzen (Gala, tropffrei).</t>
        </is>
      </c>
      <c r="H637" s="16" t="inlineStr">
        <is>
          <t>Deko</t>
        </is>
      </c>
      <c r="I637" s="16" t="n"/>
      <c r="J637" s="16" t="inlineStr">
        <is>
          <t>C</t>
        </is>
      </c>
      <c r="K637" s="16" t="inlineStr">
        <is>
          <t>Set</t>
        </is>
      </c>
      <c r="L637" s="19" t="n"/>
      <c r="M637" s="16" t="inlineStr">
        <is>
          <t>neuwertig</t>
        </is>
      </c>
      <c r="N637" s="17" t="n"/>
      <c r="O637" s="20">
        <f>F637-IF(N637="",0,N637)</f>
        <v/>
      </c>
      <c r="P637" s="19" t="inlineStr">
        <is>
          <t>ja</t>
        </is>
      </c>
      <c r="Q637" s="19" t="n"/>
      <c r="R637" s="21" t="n"/>
      <c r="S637" s="21" t="n">
        <v>10</v>
      </c>
      <c r="T637" s="19" t="inlineStr">
        <is>
          <t>Fix</t>
        </is>
      </c>
      <c r="U637" s="19" t="inlineStr">
        <is>
          <t>ok</t>
        </is>
      </c>
      <c r="V637" s="22">
        <f>O637*S637</f>
        <v/>
      </c>
      <c r="W637" s="16" t="inlineStr">
        <is>
          <t>nur Abholung</t>
        </is>
      </c>
      <c r="X637" s="16" t="inlineStr">
        <is>
          <t>F-772</t>
        </is>
      </c>
      <c r="Y637" s="19" t="inlineStr">
        <is>
          <t>ja</t>
        </is>
      </c>
      <c r="Z637" s="19" t="inlineStr">
        <is>
          <t>verfügbar</t>
        </is>
      </c>
      <c r="AA637" s="19" t="n"/>
      <c r="AB637" s="19" t="inlineStr">
        <is>
          <t>Weihnachten</t>
        </is>
      </c>
      <c r="AC637" s="19" t="n"/>
      <c r="AD637" s="19" t="n"/>
      <c r="AE637" s="21" t="n"/>
      <c r="AF637" s="22">
        <f>IF(N637="","",N637*AE637)</f>
        <v/>
      </c>
      <c r="AG637" s="19" t="n"/>
      <c r="AH637" s="19" t="n"/>
      <c r="AI637" s="19" t="n"/>
      <c r="AJ637" s="19" t="n"/>
      <c r="AK637" s="19" t="n"/>
      <c r="AL637" s="19" t="n"/>
      <c r="AM637" s="18" t="n"/>
      <c r="AN637" s="23" t="inlineStr">
        <is>
          <t>Neu aus Word/Fotos vom 14.10.2026. Preis geschätzt.</t>
        </is>
      </c>
    </row>
    <row r="638" ht="98.8" customHeight="1">
      <c r="A638" s="16" t="n"/>
      <c r="B638" s="16" t="inlineStr">
        <is>
          <t>NU01-49</t>
        </is>
      </c>
      <c r="C638" s="16" t="inlineStr">
        <is>
          <t>NU01</t>
        </is>
      </c>
      <c r="D638" s="16" t="inlineStr">
        <is>
          <t>Eingang und Elternlounge</t>
        </is>
      </c>
      <c r="E638" s="16" t="inlineStr">
        <is>
          <t>IKEA Glimma Teelichter</t>
        </is>
      </c>
      <c r="F638" s="17" t="n">
        <v>1</v>
      </c>
      <c r="G638" s="18" t="inlineStr">
        <is>
          <t>Packung IKEA Glimma Teelichter (100 Stück, 1 fehlt).</t>
        </is>
      </c>
      <c r="H638" s="16" t="inlineStr">
        <is>
          <t>Deko</t>
        </is>
      </c>
      <c r="I638" s="16" t="n"/>
      <c r="J638" s="16" t="inlineStr">
        <is>
          <t>C</t>
        </is>
      </c>
      <c r="K638" s="16" t="inlineStr">
        <is>
          <t>Set</t>
        </is>
      </c>
      <c r="L638" s="19" t="n"/>
      <c r="M638" s="16" t="inlineStr">
        <is>
          <t>neuwertig</t>
        </is>
      </c>
      <c r="N638" s="17" t="n"/>
      <c r="O638" s="20">
        <f>F638-IF(N638="",0,N638)</f>
        <v/>
      </c>
      <c r="P638" s="19" t="inlineStr">
        <is>
          <t>entfällt</t>
        </is>
      </c>
      <c r="Q638" s="19" t="n"/>
      <c r="R638" s="21" t="n"/>
      <c r="S638" s="24" t="n">
        <v>3</v>
      </c>
      <c r="T638" s="19" t="inlineStr">
        <is>
          <t>Fix</t>
        </is>
      </c>
      <c r="U638" s="25" t="inlineStr">
        <is>
          <t>offen</t>
        </is>
      </c>
      <c r="V638" s="22">
        <f>O638*S638</f>
        <v/>
      </c>
      <c r="W638" s="16" t="inlineStr">
        <is>
          <t>nur Abholung</t>
        </is>
      </c>
      <c r="X638" s="16" t="inlineStr">
        <is>
          <t>F-773</t>
        </is>
      </c>
      <c r="Y638" s="19" t="inlineStr">
        <is>
          <t>nein</t>
        </is>
      </c>
      <c r="Z638" s="19" t="inlineStr">
        <is>
          <t>verfügbar</t>
        </is>
      </c>
      <c r="AA638" s="19" t="inlineStr">
        <is>
          <t>IKEA</t>
        </is>
      </c>
      <c r="AB638" s="19" t="inlineStr">
        <is>
          <t>Weihnachten</t>
        </is>
      </c>
      <c r="AC638" s="19" t="n"/>
      <c r="AD638" s="19" t="n"/>
      <c r="AE638" s="21" t="n"/>
      <c r="AF638" s="22">
        <f>IF(N638="","",N638*AE638)</f>
        <v/>
      </c>
      <c r="AG638" s="19" t="n"/>
      <c r="AH638" s="19" t="n"/>
      <c r="AI638" s="19" t="n"/>
      <c r="AJ638" s="19" t="n"/>
      <c r="AK638" s="19" t="n"/>
      <c r="AL638" s="19" t="n"/>
      <c r="AM638" s="18" t="n"/>
      <c r="AN638" s="23" t="inlineStr">
        <is>
          <t>Neu aus Word/Fotos vom 14.10.2026. Preis geschätzt.</t>
        </is>
      </c>
    </row>
    <row r="639" ht="98.8" customHeight="1">
      <c r="A639" s="16" t="n"/>
      <c r="B639" s="16" t="inlineStr">
        <is>
          <t>NU01-50</t>
        </is>
      </c>
      <c r="C639" s="16" t="inlineStr">
        <is>
          <t>NU01</t>
        </is>
      </c>
      <c r="D639" s="16" t="inlineStr">
        <is>
          <t>Eingang und Elternlounge</t>
        </is>
      </c>
      <c r="E639" s="16" t="inlineStr">
        <is>
          <t>Christbaumkugeln silber, Karton</t>
        </is>
      </c>
      <c r="F639" s="17" t="n">
        <v>1</v>
      </c>
      <c r="G639" s="18" t="inlineStr">
        <is>
          <t>Karton mit silbernen Christbaumkugeln in verschiedenen Größen und Oberflächen, dazu Kordel.</t>
        </is>
      </c>
      <c r="H639" s="16" t="inlineStr">
        <is>
          <t>Deko</t>
        </is>
      </c>
      <c r="I639" s="16" t="n"/>
      <c r="J639" s="16" t="inlineStr">
        <is>
          <t>C</t>
        </is>
      </c>
      <c r="K639" s="16" t="inlineStr">
        <is>
          <t>Set</t>
        </is>
      </c>
      <c r="L639" s="19" t="n"/>
      <c r="M639" s="16" t="inlineStr">
        <is>
          <t>gut</t>
        </is>
      </c>
      <c r="N639" s="17" t="n"/>
      <c r="O639" s="20">
        <f>F639-IF(N639="",0,N639)</f>
        <v/>
      </c>
      <c r="P639" s="19" t="inlineStr">
        <is>
          <t>ja</t>
        </is>
      </c>
      <c r="Q639" s="19" t="n"/>
      <c r="R639" s="21" t="n"/>
      <c r="S639" s="21" t="n">
        <v>10</v>
      </c>
      <c r="T639" s="19" t="inlineStr">
        <is>
          <t>Fix</t>
        </is>
      </c>
      <c r="U639" s="19" t="inlineStr">
        <is>
          <t>ok</t>
        </is>
      </c>
      <c r="V639" s="22">
        <f>O639*S639</f>
        <v/>
      </c>
      <c r="W639" s="16" t="inlineStr">
        <is>
          <t>nur Abholung</t>
        </is>
      </c>
      <c r="X639" s="16" t="inlineStr">
        <is>
          <t>F-774</t>
        </is>
      </c>
      <c r="Y639" s="19" t="inlineStr">
        <is>
          <t>ja</t>
        </is>
      </c>
      <c r="Z639" s="19" t="inlineStr">
        <is>
          <t>verfügbar</t>
        </is>
      </c>
      <c r="AA639" s="19" t="n"/>
      <c r="AB639" s="19" t="inlineStr">
        <is>
          <t>Weihnachten</t>
        </is>
      </c>
      <c r="AC639" s="19" t="n"/>
      <c r="AD639" s="19" t="n"/>
      <c r="AE639" s="21" t="n"/>
      <c r="AF639" s="22">
        <f>IF(N639="","",N639*AE639)</f>
        <v/>
      </c>
      <c r="AG639" s="19" t="n"/>
      <c r="AH639" s="19" t="n"/>
      <c r="AI639" s="19" t="n"/>
      <c r="AJ639" s="19" t="n"/>
      <c r="AK639" s="19" t="n"/>
      <c r="AL639" s="19" t="n"/>
      <c r="AM639" s="18" t="n"/>
      <c r="AN639" s="23" t="inlineStr">
        <is>
          <t>Neu aus Word/Fotos vom 14.10.2026. Preis geschätzt.</t>
        </is>
      </c>
    </row>
    <row r="640" ht="98.8" customHeight="1">
      <c r="A640" s="16" t="n"/>
      <c r="B640" s="16" t="inlineStr">
        <is>
          <t>NU01-51</t>
        </is>
      </c>
      <c r="C640" s="16" t="inlineStr">
        <is>
          <t>NU01</t>
        </is>
      </c>
      <c r="D640" s="16" t="inlineStr">
        <is>
          <t>Eingang und Elternlounge</t>
        </is>
      </c>
      <c r="E640" s="16" t="inlineStr">
        <is>
          <t>Holztannen und Holzstern</t>
        </is>
      </c>
      <c r="F640" s="17" t="n">
        <v>1</v>
      </c>
      <c r="G640" s="18" t="inlineStr">
        <is>
          <t>2 Tannenbäume aus Holzleisten (ca. 40 cm hoch) und 1 Stern aus Holzleisten (ca. 40 cm Durchmesser).</t>
        </is>
      </c>
      <c r="H640" s="16" t="inlineStr">
        <is>
          <t>Deko</t>
        </is>
      </c>
      <c r="I640" s="16" t="n"/>
      <c r="J640" s="16" t="inlineStr">
        <is>
          <t>C</t>
        </is>
      </c>
      <c r="K640" s="16" t="inlineStr">
        <is>
          <t>Set</t>
        </is>
      </c>
      <c r="L640" s="19" t="n"/>
      <c r="M640" s="16" t="inlineStr">
        <is>
          <t>gut</t>
        </is>
      </c>
      <c r="N640" s="17" t="n"/>
      <c r="O640" s="20">
        <f>F640-IF(N640="",0,N640)</f>
        <v/>
      </c>
      <c r="P640" s="19" t="inlineStr">
        <is>
          <t>ja</t>
        </is>
      </c>
      <c r="Q640" s="19" t="n"/>
      <c r="R640" s="21" t="n"/>
      <c r="S640" s="21" t="n">
        <v>10</v>
      </c>
      <c r="T640" s="19" t="inlineStr">
        <is>
          <t>Fix</t>
        </is>
      </c>
      <c r="U640" s="19" t="inlineStr">
        <is>
          <t>ok</t>
        </is>
      </c>
      <c r="V640" s="22">
        <f>O640*S640</f>
        <v/>
      </c>
      <c r="W640" s="16" t="inlineStr">
        <is>
          <t>nur Abholung</t>
        </is>
      </c>
      <c r="X640" s="16" t="inlineStr">
        <is>
          <t>F-776</t>
        </is>
      </c>
      <c r="Y640" s="19" t="inlineStr">
        <is>
          <t>ja</t>
        </is>
      </c>
      <c r="Z640" s="19" t="inlineStr">
        <is>
          <t>verfügbar</t>
        </is>
      </c>
      <c r="AA640" s="19" t="n"/>
      <c r="AB640" s="19" t="inlineStr">
        <is>
          <t>Weihnachten</t>
        </is>
      </c>
      <c r="AC640" s="19" t="n"/>
      <c r="AD640" s="19" t="n"/>
      <c r="AE640" s="21" t="n"/>
      <c r="AF640" s="22">
        <f>IF(N640="","",N640*AE640)</f>
        <v/>
      </c>
      <c r="AG640" s="19" t="n"/>
      <c r="AH640" s="19" t="n"/>
      <c r="AI640" s="19" t="n"/>
      <c r="AJ640" s="19" t="n"/>
      <c r="AK640" s="19" t="n"/>
      <c r="AL640" s="19" t="n"/>
      <c r="AM640" s="18" t="inlineStr">
        <is>
          <t>Nur als Set.</t>
        </is>
      </c>
      <c r="AN640" s="23" t="inlineStr">
        <is>
          <t>Neu aus Word/Fotos vom 14.10.2026. Preis geschätzt.</t>
        </is>
      </c>
    </row>
    <row r="641" ht="98.8" customHeight="1">
      <c r="A641" s="16" t="n"/>
      <c r="B641" s="16" t="inlineStr">
        <is>
          <t>NU01-52</t>
        </is>
      </c>
      <c r="C641" s="16" t="inlineStr">
        <is>
          <t>NU01</t>
        </is>
      </c>
      <c r="D641" s="16" t="inlineStr">
        <is>
          <t>Eingang und Elternlounge</t>
        </is>
      </c>
      <c r="E641" s="16" t="inlineStr">
        <is>
          <t>Leuchtstern, ca. 30 cm</t>
        </is>
      </c>
      <c r="F641" s="17" t="n">
        <v>2</v>
      </c>
      <c r="G641" s="18" t="inlineStr">
        <is>
          <t>Leuchtstern aus Draht mit LEDs und Batteriekasten, ca. 30 cm.</t>
        </is>
      </c>
      <c r="H641" s="16" t="inlineStr">
        <is>
          <t>Deko</t>
        </is>
      </c>
      <c r="I641" s="16" t="n"/>
      <c r="J641" s="16" t="inlineStr">
        <is>
          <t>C</t>
        </is>
      </c>
      <c r="K641" s="16" t="inlineStr">
        <is>
          <t>Stück</t>
        </is>
      </c>
      <c r="L641" s="19" t="n"/>
      <c r="M641" s="16" t="inlineStr">
        <is>
          <t>gut</t>
        </is>
      </c>
      <c r="N641" s="17" t="n"/>
      <c r="O641" s="20">
        <f>F641-IF(N641="",0,N641)</f>
        <v/>
      </c>
      <c r="P641" s="19" t="inlineStr">
        <is>
          <t>ja</t>
        </is>
      </c>
      <c r="Q641" s="19" t="n"/>
      <c r="R641" s="21" t="n"/>
      <c r="S641" s="21" t="n">
        <v>6</v>
      </c>
      <c r="T641" s="19" t="inlineStr">
        <is>
          <t>Fix</t>
        </is>
      </c>
      <c r="U641" s="19" t="inlineStr">
        <is>
          <t>ok</t>
        </is>
      </c>
      <c r="V641" s="22">
        <f>O641*S641</f>
        <v/>
      </c>
      <c r="W641" s="16" t="inlineStr">
        <is>
          <t>nur Abholung</t>
        </is>
      </c>
      <c r="X641" s="16" t="inlineStr">
        <is>
          <t>F-777</t>
        </is>
      </c>
      <c r="Y641" s="19" t="inlineStr">
        <is>
          <t>ja</t>
        </is>
      </c>
      <c r="Z641" s="19" t="inlineStr">
        <is>
          <t>verfügbar</t>
        </is>
      </c>
      <c r="AA641" s="19" t="n"/>
      <c r="AB641" s="19" t="inlineStr">
        <is>
          <t>Weihnachten</t>
        </is>
      </c>
      <c r="AC641" s="19" t="n"/>
      <c r="AD641" s="19" t="n"/>
      <c r="AE641" s="21" t="n"/>
      <c r="AF641" s="22">
        <f>IF(N641="","",N641*AE641)</f>
        <v/>
      </c>
      <c r="AG641" s="19" t="n"/>
      <c r="AH641" s="19" t="n"/>
      <c r="AI641" s="19" t="n"/>
      <c r="AJ641" s="19" t="n"/>
      <c r="AK641" s="19" t="n"/>
      <c r="AL641" s="19" t="n"/>
      <c r="AM641" s="18" t="inlineStr">
        <is>
          <t>Preis je Stern.</t>
        </is>
      </c>
      <c r="AN641" s="23" t="inlineStr">
        <is>
          <t>Neu aus Word/Fotos vom 14.10.2026. Preis geschätzt.</t>
        </is>
      </c>
    </row>
    <row r="642" ht="98.8" customHeight="1">
      <c r="A642" s="16" t="n"/>
      <c r="B642" s="16" t="inlineStr">
        <is>
          <t>BE01-09</t>
        </is>
      </c>
      <c r="C642" s="16" t="inlineStr">
        <is>
          <t>BE01</t>
        </is>
      </c>
      <c r="D642" s="16" t="inlineStr">
        <is>
          <t>Flur</t>
        </is>
      </c>
      <c r="E642" s="16" t="inlineStr">
        <is>
          <t>LED-Ring-Pendelleuchte schwarz</t>
        </is>
      </c>
      <c r="F642" s="17" t="n">
        <v>1</v>
      </c>
      <c r="G642" s="18" t="inlineStr">
        <is>
          <t>Pendelleuchte mit einem großen LED-Ring, schwarz/messingfarben, an drei dünnen Seilen mit runder schwarzer Deckenrosette. Durchmesser ca. 100–120 cm.</t>
        </is>
      </c>
      <c r="H642" s="16" t="inlineStr">
        <is>
          <t>Leuchten</t>
        </is>
      </c>
      <c r="I642" s="16" t="n"/>
      <c r="J642" s="16" t="inlineStr">
        <is>
          <t>B</t>
        </is>
      </c>
      <c r="K642" s="16" t="inlineStr">
        <is>
          <t>Stück</t>
        </is>
      </c>
      <c r="L642" s="19" t="n"/>
      <c r="M642" s="16" t="inlineStr">
        <is>
          <t>gebraucht</t>
        </is>
      </c>
      <c r="N642" s="17" t="n"/>
      <c r="O642" s="20">
        <f>F642-IF(N642="",0,N642)</f>
        <v/>
      </c>
      <c r="P642" s="19" t="inlineStr">
        <is>
          <t>ja</t>
        </is>
      </c>
      <c r="Q642" s="19" t="n"/>
      <c r="R642" s="21" t="n"/>
      <c r="S642" s="21" t="n">
        <v>120</v>
      </c>
      <c r="T642" s="19" t="inlineStr">
        <is>
          <t>Fix</t>
        </is>
      </c>
      <c r="U642" s="19" t="inlineStr">
        <is>
          <t>ok</t>
        </is>
      </c>
      <c r="V642" s="22">
        <f>O642*S642</f>
        <v/>
      </c>
      <c r="W642" s="16" t="inlineStr">
        <is>
          <t>nur Abholung</t>
        </is>
      </c>
      <c r="X642" s="16" t="inlineStr">
        <is>
          <t>F-781</t>
        </is>
      </c>
      <c r="Y642" s="19" t="inlineStr">
        <is>
          <t>ja</t>
        </is>
      </c>
      <c r="Z642" s="19" t="inlineStr">
        <is>
          <t>verfügbar</t>
        </is>
      </c>
      <c r="AA642" s="19" t="n"/>
      <c r="AB642" s="19" t="n"/>
      <c r="AC642" s="19" t="n"/>
      <c r="AD642" s="19" t="n"/>
      <c r="AE642" s="21" t="n"/>
      <c r="AF642" s="22">
        <f>IF(N642="","",N642*AE642)</f>
        <v/>
      </c>
      <c r="AG642" s="19" t="n"/>
      <c r="AH642" s="19" t="n"/>
      <c r="AI642" s="19" t="n"/>
      <c r="AJ642" s="19" t="n"/>
      <c r="AK642" s="19" t="n"/>
      <c r="AL642" s="19" t="n"/>
      <c r="AM642" s="18" t="inlineStr">
        <is>
          <t>Demontage durch den Käufer.</t>
        </is>
      </c>
      <c r="AN642" s="23" t="inlineStr">
        <is>
          <t>Neu aus Word/Fotos vom 16.10.2026.</t>
        </is>
      </c>
    </row>
    <row r="643" ht="98.8" customHeight="1">
      <c r="A643" s="16" t="n"/>
      <c r="B643" s="16" t="inlineStr">
        <is>
          <t>NE05-18</t>
        </is>
      </c>
      <c r="C643" s="16" t="inlineStr">
        <is>
          <t>NE05</t>
        </is>
      </c>
      <c r="D643" s="16" t="inlineStr">
        <is>
          <t>Speisesaal</t>
        </is>
      </c>
      <c r="E643" s="16" t="inlineStr">
        <is>
          <t>Sideboard weiß mit Schwenktisch</t>
        </is>
      </c>
      <c r="F643" s="17" t="n">
        <v>1</v>
      </c>
      <c r="G643" s="18" t="inlineStr">
        <is>
          <t>Sideboard in Weiß, ca. 200 cm lang, mit Schubkästen und offenen Fächern mit Eichenholz-Einsatz, dazu ein ausschwenkbarer weißer Tisch (ca. 100 cm lang).</t>
        </is>
      </c>
      <c r="H643" s="16" t="inlineStr">
        <is>
          <t>Möbel</t>
        </is>
      </c>
      <c r="I643" s="16" t="n"/>
      <c r="J643" s="16" t="inlineStr">
        <is>
          <t>A</t>
        </is>
      </c>
      <c r="K643" s="16" t="inlineStr">
        <is>
          <t>Stück</t>
        </is>
      </c>
      <c r="L643" s="19" t="n"/>
      <c r="M643" s="16" t="inlineStr">
        <is>
          <t>gebraucht</t>
        </is>
      </c>
      <c r="N643" s="17" t="n"/>
      <c r="O643" s="20">
        <f>F643-IF(N643="",0,N643)</f>
        <v/>
      </c>
      <c r="P643" s="19" t="inlineStr">
        <is>
          <t>ja</t>
        </is>
      </c>
      <c r="Q643" s="19" t="n"/>
      <c r="R643" s="21" t="n"/>
      <c r="S643" s="21" t="n">
        <v>300</v>
      </c>
      <c r="T643" s="19" t="inlineStr">
        <is>
          <t>VHB</t>
        </is>
      </c>
      <c r="U643" s="19" t="inlineStr">
        <is>
          <t>ok</t>
        </is>
      </c>
      <c r="V643" s="22">
        <f>O643*S643</f>
        <v/>
      </c>
      <c r="W643" s="16" t="inlineStr">
        <is>
          <t>nur Abholung</t>
        </is>
      </c>
      <c r="X643" s="16" t="inlineStr">
        <is>
          <t>F-783</t>
        </is>
      </c>
      <c r="Y643" s="19" t="inlineStr">
        <is>
          <t>ja</t>
        </is>
      </c>
      <c r="Z643" s="19" t="inlineStr">
        <is>
          <t>verfügbar</t>
        </is>
      </c>
      <c r="AA643" s="19" t="n"/>
      <c r="AB643" s="19" t="n"/>
      <c r="AC643" s="19" t="n"/>
      <c r="AD643" s="19" t="n"/>
      <c r="AE643" s="21" t="n"/>
      <c r="AF643" s="22">
        <f>IF(N643="","",N643*AE643)</f>
        <v/>
      </c>
      <c r="AG643" s="19" t="n"/>
      <c r="AH643" s="19" t="n"/>
      <c r="AI643" s="19" t="n"/>
      <c r="AJ643" s="19" t="n"/>
      <c r="AK643" s="19" t="n"/>
      <c r="AL643" s="19" t="n"/>
      <c r="AM643" s="18" t="inlineStr">
        <is>
          <t>Sideboard mit Kästen und Schwenktisch. Deko, Pflanze, Kissen und Hochstuhl gehören nicht dazu.</t>
        </is>
      </c>
      <c r="AN643" s="23" t="inlineStr">
        <is>
          <t>Neu aus Word/Fotos vom 16.10.2026.</t>
        </is>
      </c>
    </row>
    <row r="644" ht="98.8" customHeight="1">
      <c r="A644" s="16" t="n"/>
      <c r="B644" s="16" t="inlineStr">
        <is>
          <t>BA09-07</t>
        </is>
      </c>
      <c r="C644" s="16" t="inlineStr">
        <is>
          <t>BA09</t>
        </is>
      </c>
      <c r="D644" s="16" t="inlineStr">
        <is>
          <t>Personalraum</t>
        </is>
      </c>
      <c r="E644" s="16" t="inlineStr">
        <is>
          <t>Toshiba Mikrowelle schwarz</t>
        </is>
      </c>
      <c r="F644" s="17" t="n">
        <v>1</v>
      </c>
      <c r="G644" s="18" t="inlineStr">
        <is>
          <t>Mikrowelle von Toshiba in Schwarz mit Glastür und Griff.</t>
        </is>
      </c>
      <c r="H644" s="16" t="inlineStr">
        <is>
          <t>Küchentechnik</t>
        </is>
      </c>
      <c r="I644" s="16" t="n"/>
      <c r="J644" s="16" t="inlineStr">
        <is>
          <t>C</t>
        </is>
      </c>
      <c r="K644" s="16" t="inlineStr">
        <is>
          <t>Stück</t>
        </is>
      </c>
      <c r="L644" s="19" t="n"/>
      <c r="M644" s="16" t="inlineStr">
        <is>
          <t>gebraucht</t>
        </is>
      </c>
      <c r="N644" s="17" t="n"/>
      <c r="O644" s="20">
        <f>F644-IF(N644="",0,N644)</f>
        <v/>
      </c>
      <c r="P644" s="19" t="inlineStr">
        <is>
          <t>ja</t>
        </is>
      </c>
      <c r="Q644" s="19" t="n"/>
      <c r="R644" s="21" t="n"/>
      <c r="S644" s="21" t="n">
        <v>20</v>
      </c>
      <c r="T644" s="19" t="inlineStr">
        <is>
          <t>Fix</t>
        </is>
      </c>
      <c r="U644" s="19" t="inlineStr">
        <is>
          <t>ok</t>
        </is>
      </c>
      <c r="V644" s="22">
        <f>O644*S644</f>
        <v/>
      </c>
      <c r="W644" s="16" t="inlineStr">
        <is>
          <t>nur Abholung</t>
        </is>
      </c>
      <c r="X644" s="16" t="inlineStr">
        <is>
          <t>F-778</t>
        </is>
      </c>
      <c r="Y644" s="19" t="inlineStr">
        <is>
          <t>ja</t>
        </is>
      </c>
      <c r="Z644" s="19" t="inlineStr">
        <is>
          <t>verfügbar</t>
        </is>
      </c>
      <c r="AA644" s="19" t="inlineStr">
        <is>
          <t>Toshiba</t>
        </is>
      </c>
      <c r="AB644" s="19" t="n"/>
      <c r="AC644" s="19" t="n"/>
      <c r="AD644" s="19" t="n"/>
      <c r="AE644" s="21" t="n"/>
      <c r="AF644" s="22">
        <f>IF(N644="","",N644*AE644)</f>
        <v/>
      </c>
      <c r="AG644" s="19" t="n"/>
      <c r="AH644" s="19" t="n"/>
      <c r="AI644" s="19" t="n"/>
      <c r="AJ644" s="19" t="n"/>
      <c r="AK644" s="19" t="n"/>
      <c r="AL644" s="19" t="n"/>
      <c r="AM644" s="18" t="inlineStr">
        <is>
          <t>Ohne die Schüssel.</t>
        </is>
      </c>
      <c r="AN644" s="23" t="inlineStr">
        <is>
          <t>Neu aus Word/Fotos vom 16.10.2026.</t>
        </is>
      </c>
    </row>
    <row r="645" ht="98.8" customHeight="1">
      <c r="A645" s="16" t="n"/>
      <c r="B645" s="16" t="inlineStr">
        <is>
          <t>BA09-08</t>
        </is>
      </c>
      <c r="C645" s="16" t="inlineStr">
        <is>
          <t>BA09</t>
        </is>
      </c>
      <c r="D645" s="16" t="inlineStr">
        <is>
          <t>Personalraum</t>
        </is>
      </c>
      <c r="E645" s="16" t="inlineStr">
        <is>
          <t>Senseo Pad-Kaffeemaschine orange</t>
        </is>
      </c>
      <c r="F645" s="17" t="n">
        <v>1</v>
      </c>
      <c r="G645" s="18" t="inlineStr">
        <is>
          <t>Kaffeepadmaschine Senseo in Orange mit Padhalter.</t>
        </is>
      </c>
      <c r="H645" s="16" t="inlineStr">
        <is>
          <t>Küchentechnik</t>
        </is>
      </c>
      <c r="I645" s="16" t="n"/>
      <c r="J645" s="16" t="inlineStr">
        <is>
          <t>C</t>
        </is>
      </c>
      <c r="K645" s="16" t="inlineStr">
        <is>
          <t>Stück</t>
        </is>
      </c>
      <c r="L645" s="19" t="n"/>
      <c r="M645" s="16" t="inlineStr">
        <is>
          <t>gebraucht</t>
        </is>
      </c>
      <c r="N645" s="17" t="n"/>
      <c r="O645" s="20">
        <f>F645-IF(N645="",0,N645)</f>
        <v/>
      </c>
      <c r="P645" s="19" t="inlineStr">
        <is>
          <t>ja</t>
        </is>
      </c>
      <c r="Q645" s="19" t="n"/>
      <c r="R645" s="21" t="n"/>
      <c r="S645" s="21" t="n">
        <v>15</v>
      </c>
      <c r="T645" s="19" t="inlineStr">
        <is>
          <t>Fix</t>
        </is>
      </c>
      <c r="U645" s="19" t="inlineStr">
        <is>
          <t>ok</t>
        </is>
      </c>
      <c r="V645" s="22">
        <f>O645*S645</f>
        <v/>
      </c>
      <c r="W645" s="16" t="inlineStr">
        <is>
          <t>nur Abholung</t>
        </is>
      </c>
      <c r="X645" s="16" t="inlineStr">
        <is>
          <t>F-779</t>
        </is>
      </c>
      <c r="Y645" s="19" t="inlineStr">
        <is>
          <t>ja</t>
        </is>
      </c>
      <c r="Z645" s="19" t="inlineStr">
        <is>
          <t>reserviert</t>
        </is>
      </c>
      <c r="AA645" s="19" t="inlineStr">
        <is>
          <t>Senseo</t>
        </is>
      </c>
      <c r="AB645" s="19" t="n"/>
      <c r="AC645" s="19" t="inlineStr">
        <is>
          <t>Webkatalog</t>
        </is>
      </c>
      <c r="AD645" s="19" t="inlineStr">
        <is>
          <t>Sven Blessing</t>
        </is>
      </c>
      <c r="AE645" s="21" t="n"/>
      <c r="AF645" s="22">
        <f>IF(N645="","",N645*AE645)</f>
        <v/>
      </c>
      <c r="AG645" s="19" t="n"/>
      <c r="AH645" s="19" t="n"/>
      <c r="AI645" s="19" t="inlineStr">
        <is>
          <t>400042</t>
        </is>
      </c>
      <c r="AJ645" s="19" t="n"/>
      <c r="AK645" s="19" t="n"/>
      <c r="AL645" s="19" t="inlineStr">
        <is>
          <t>03.11.2026 09:00</t>
        </is>
      </c>
      <c r="AM645" s="18" t="inlineStr">
        <is>
          <t>Ohne Teller und Schüssel.</t>
        </is>
      </c>
      <c r="AN645" s="23" t="inlineStr">
        <is>
          <t>Neu aus Word/Fotos vom 16.10.2026.</t>
        </is>
      </c>
    </row>
    <row r="646" ht="98.8" customHeight="1">
      <c r="A646" s="16" t="n"/>
      <c r="B646" s="16" t="inlineStr">
        <is>
          <t>BA09-09</t>
        </is>
      </c>
      <c r="C646" s="16" t="inlineStr">
        <is>
          <t>BA09</t>
        </is>
      </c>
      <c r="D646" s="16" t="inlineStr">
        <is>
          <t>Personalraum</t>
        </is>
      </c>
      <c r="E646" s="16" t="inlineStr">
        <is>
          <t>Bosch Side-by-Side-Kühlschrank schwarz</t>
        </is>
      </c>
      <c r="F646" s="17" t="n">
        <v>1</v>
      </c>
      <c r="G646" s="18" t="inlineStr">
        <is>
          <t>Side-by-Side-Kühl-/Gefrierkombination von Bosch in Schwarz mit Wasser- und Eisspender, funktionstüchtig. Benötigt einen Wasseranschluss.</t>
        </is>
      </c>
      <c r="H646" s="16" t="inlineStr">
        <is>
          <t>Küchentechnik</t>
        </is>
      </c>
      <c r="I646" s="16" t="n"/>
      <c r="J646" s="16" t="inlineStr">
        <is>
          <t>B</t>
        </is>
      </c>
      <c r="K646" s="16" t="inlineStr">
        <is>
          <t>Stück</t>
        </is>
      </c>
      <c r="L646" s="19" t="n"/>
      <c r="M646" s="16" t="inlineStr">
        <is>
          <t>gebraucht</t>
        </is>
      </c>
      <c r="N646" s="17" t="n"/>
      <c r="O646" s="20">
        <f>F646-IF(N646="",0,N646)</f>
        <v/>
      </c>
      <c r="P646" s="19" t="inlineStr">
        <is>
          <t>ja</t>
        </is>
      </c>
      <c r="Q646" s="19" t="n"/>
      <c r="R646" s="21" t="n"/>
      <c r="S646" s="21" t="n">
        <v>150</v>
      </c>
      <c r="T646" s="19" t="inlineStr">
        <is>
          <t>Fix</t>
        </is>
      </c>
      <c r="U646" s="19" t="inlineStr">
        <is>
          <t>ok</t>
        </is>
      </c>
      <c r="V646" s="22">
        <f>O646*S646</f>
        <v/>
      </c>
      <c r="W646" s="16" t="inlineStr">
        <is>
          <t>nur Abholung</t>
        </is>
      </c>
      <c r="X646" s="16" t="inlineStr">
        <is>
          <t>F-780</t>
        </is>
      </c>
      <c r="Y646" s="19" t="inlineStr">
        <is>
          <t>ja</t>
        </is>
      </c>
      <c r="Z646" s="19" t="inlineStr">
        <is>
          <t>reserviert</t>
        </is>
      </c>
      <c r="AA646" s="19" t="inlineStr">
        <is>
          <t>Bosch</t>
        </is>
      </c>
      <c r="AB646" s="19" t="n"/>
      <c r="AC646" s="19" t="inlineStr">
        <is>
          <t>Webkatalog</t>
        </is>
      </c>
      <c r="AD646" s="19" t="inlineStr">
        <is>
          <t>Sven Blessing</t>
        </is>
      </c>
      <c r="AE646" s="21" t="n"/>
      <c r="AF646" s="22">
        <f>IF(N646="","",N646*AE646)</f>
        <v/>
      </c>
      <c r="AG646" s="19" t="n"/>
      <c r="AH646" s="19" t="n"/>
      <c r="AI646" s="19" t="inlineStr">
        <is>
          <t>400042</t>
        </is>
      </c>
      <c r="AJ646" s="19" t="n"/>
      <c r="AK646" s="19" t="n"/>
      <c r="AL646" s="19" t="inlineStr">
        <is>
          <t>03.11.2026 09:00</t>
        </is>
      </c>
      <c r="AM646" s="18" t="inlineStr">
        <is>
          <t>Wasseranschluss nötig. Abbau und Abtransport durch den Käufer. Edelstahlwagen und Eimer gehören nicht dazu.</t>
        </is>
      </c>
      <c r="AN646" s="23" t="inlineStr">
        <is>
          <t>Neu aus Word/Fotos vom 16.10.2026.</t>
        </is>
      </c>
    </row>
    <row r="647" ht="98.8" customHeight="1">
      <c r="A647" s="16" t="n"/>
      <c r="B647" s="16" t="inlineStr">
        <is>
          <t>BA09-10</t>
        </is>
      </c>
      <c r="C647" s="16" t="inlineStr">
        <is>
          <t>BA09</t>
        </is>
      </c>
      <c r="D647" s="16" t="inlineStr">
        <is>
          <t>Personalraum</t>
        </is>
      </c>
      <c r="E647" s="16" t="inlineStr">
        <is>
          <t>Kapselmaschine silber mit Milchaufschäumer</t>
        </is>
      </c>
      <c r="F647" s="17" t="n">
        <v>1</v>
      </c>
      <c r="G647" s="18" t="inlineStr">
        <is>
          <t>Kapselmaschine in Silber mit integriertem Milchaufschäumer und Touch-Bedienfeld, für Nespresso-Kapseln (Bauart Lattissima Touch).</t>
        </is>
      </c>
      <c r="H647" s="16" t="inlineStr">
        <is>
          <t>Küchentechnik</t>
        </is>
      </c>
      <c r="I647" s="16" t="n"/>
      <c r="J647" s="16" t="inlineStr">
        <is>
          <t>B</t>
        </is>
      </c>
      <c r="K647" s="16" t="inlineStr">
        <is>
          <t>Stück</t>
        </is>
      </c>
      <c r="L647" s="19" t="n"/>
      <c r="M647" s="16" t="inlineStr">
        <is>
          <t>gebraucht</t>
        </is>
      </c>
      <c r="N647" s="17" t="n"/>
      <c r="O647" s="20">
        <f>F647-IF(N647="",0,N647)</f>
        <v/>
      </c>
      <c r="P647" s="19" t="inlineStr">
        <is>
          <t>ja</t>
        </is>
      </c>
      <c r="Q647" s="19" t="n"/>
      <c r="R647" s="21" t="n"/>
      <c r="S647" s="21" t="n">
        <v>60</v>
      </c>
      <c r="T647" s="19" t="inlineStr">
        <is>
          <t>Fix</t>
        </is>
      </c>
      <c r="U647" s="19" t="inlineStr">
        <is>
          <t>ok</t>
        </is>
      </c>
      <c r="V647" s="22">
        <f>O647*S647</f>
        <v/>
      </c>
      <c r="W647" s="16" t="inlineStr">
        <is>
          <t>nur Abholung</t>
        </is>
      </c>
      <c r="X647" s="16" t="inlineStr">
        <is>
          <t>F-784</t>
        </is>
      </c>
      <c r="Y647" s="19" t="inlineStr">
        <is>
          <t>ja</t>
        </is>
      </c>
      <c r="Z647" s="19" t="inlineStr">
        <is>
          <t>verfügbar</t>
        </is>
      </c>
      <c r="AA647" s="19" t="n"/>
      <c r="AB647" s="19" t="n"/>
      <c r="AC647" s="19" t="n"/>
      <c r="AD647" s="19" t="n"/>
      <c r="AE647" s="21" t="n"/>
      <c r="AF647" s="22">
        <f>IF(N647="","",N647*AE647)</f>
        <v/>
      </c>
      <c r="AG647" s="19" t="n"/>
      <c r="AH647" s="19" t="n"/>
      <c r="AI647" s="19" t="n"/>
      <c r="AJ647" s="19" t="n"/>
      <c r="AK647" s="19" t="n"/>
      <c r="AL647" s="19" t="n"/>
      <c r="AM647" s="18" t="n"/>
      <c r="AN647" s="23" t="inlineStr">
        <is>
          <t>Neu aus Word/Fotos vom 16.10.2026. Preis geschätzt (Nutzerin: „kannst du angeben“). Marke nach Bauform, nicht vom Typenschild.</t>
        </is>
      </c>
    </row>
    <row r="648" ht="98.8" customHeight="1">
      <c r="A648" s="16" t="n"/>
      <c r="B648" s="16" t="inlineStr">
        <is>
          <t>GA01-22</t>
        </is>
      </c>
      <c r="C648" s="16" t="inlineStr">
        <is>
          <t>GA01</t>
        </is>
      </c>
      <c r="D648" s="16" t="inlineStr">
        <is>
          <t>Garten</t>
        </is>
      </c>
      <c r="E648" s="16" t="inlineStr">
        <is>
          <t>Thule Jogger schwarz</t>
        </is>
      </c>
      <c r="F648" s="17" t="n">
        <v>1</v>
      </c>
      <c r="G648" s="18" t="inlineStr">
        <is>
          <t>Dreirädriger Sport-Kinderwagen (Jogger) von Thule in Schwarz mit Luftreifen, Sonnenverdeck und Einkaufskorb.</t>
        </is>
      </c>
      <c r="H648" s="16" t="inlineStr">
        <is>
          <t>Kita-Ausstattung</t>
        </is>
      </c>
      <c r="I648" s="16" t="n"/>
      <c r="J648" s="16" t="inlineStr">
        <is>
          <t>B</t>
        </is>
      </c>
      <c r="K648" s="16" t="inlineStr">
        <is>
          <t>Stück</t>
        </is>
      </c>
      <c r="L648" s="19" t="n"/>
      <c r="M648" s="16" t="inlineStr">
        <is>
          <t>gebraucht</t>
        </is>
      </c>
      <c r="N648" s="17" t="n"/>
      <c r="O648" s="20">
        <f>F648-IF(N648="",0,N648)</f>
        <v/>
      </c>
      <c r="P648" s="19" t="inlineStr">
        <is>
          <t>ja</t>
        </is>
      </c>
      <c r="Q648" s="19" t="n"/>
      <c r="R648" s="21" t="n"/>
      <c r="S648" s="21" t="n">
        <v>95</v>
      </c>
      <c r="T648" s="19" t="inlineStr">
        <is>
          <t>Fix</t>
        </is>
      </c>
      <c r="U648" s="19" t="inlineStr">
        <is>
          <t>ok</t>
        </is>
      </c>
      <c r="V648" s="22">
        <f>O648*S648</f>
        <v/>
      </c>
      <c r="W648" s="16" t="inlineStr">
        <is>
          <t>nur Abholung</t>
        </is>
      </c>
      <c r="X648" s="16" t="inlineStr">
        <is>
          <t>F-782</t>
        </is>
      </c>
      <c r="Y648" s="19" t="inlineStr">
        <is>
          <t>ja</t>
        </is>
      </c>
      <c r="Z648" s="19" t="inlineStr">
        <is>
          <t>verfügbar</t>
        </is>
      </c>
      <c r="AA648" s="19" t="inlineStr">
        <is>
          <t>Thule</t>
        </is>
      </c>
      <c r="AB648" s="19" t="n"/>
      <c r="AC648" s="19" t="n"/>
      <c r="AD648" s="19" t="n"/>
      <c r="AE648" s="21" t="n"/>
      <c r="AF648" s="22">
        <f>IF(N648="","",N648*AE648)</f>
        <v/>
      </c>
      <c r="AG648" s="19" t="n"/>
      <c r="AH648" s="19" t="n"/>
      <c r="AI648" s="19" t="n"/>
      <c r="AJ648" s="19" t="n"/>
      <c r="AK648" s="19" t="n"/>
      <c r="AL648" s="19" t="n"/>
      <c r="AM648" s="18" t="inlineStr">
        <is>
          <t>Der Karton mit Baby-Jogger-Zubehör auf dem Sitz gehört nicht dazu.</t>
        </is>
      </c>
      <c r="AN648" s="23" t="inlineStr">
        <is>
          <t>Neu aus Word/Fotos vom 16.10.2026.</t>
        </is>
      </c>
    </row>
    <row r="649" ht="98.8" customHeight="1">
      <c r="A649" s="16" t="n"/>
      <c r="B649" s="16" t="inlineStr">
        <is>
          <t>NU06-08</t>
        </is>
      </c>
      <c r="C649" s="16" t="inlineStr">
        <is>
          <t>NU06</t>
        </is>
      </c>
      <c r="D649" s="16" t="inlineStr">
        <is>
          <t>Matschraum</t>
        </is>
      </c>
      <c r="E649" s="16" t="inlineStr">
        <is>
          <t>TFK Zwillingskinderwagen rot</t>
        </is>
      </c>
      <c r="F649" s="17" t="n">
        <v>1</v>
      </c>
      <c r="G649" s="18" t="inlineStr">
        <is>
          <t>Zwillingskinderwagen von TFK (Trends for Kids) mit zwei Sitzen nebeneinander, Bezug rot/schwarz, Verdeck mit Sichtfenster, 5-Punkt-Gurte, Aluminiumgestell mit Schwenkrädern.</t>
        </is>
      </c>
      <c r="H649" s="16" t="inlineStr">
        <is>
          <t>Kita-Ausstattung</t>
        </is>
      </c>
      <c r="I649" s="16" t="n"/>
      <c r="J649" s="16" t="inlineStr">
        <is>
          <t>A</t>
        </is>
      </c>
      <c r="K649" s="16" t="inlineStr">
        <is>
          <t>Stück</t>
        </is>
      </c>
      <c r="L649" s="19" t="n"/>
      <c r="M649" s="16" t="inlineStr">
        <is>
          <t>gebraucht</t>
        </is>
      </c>
      <c r="N649" s="17" t="n"/>
      <c r="O649" s="20">
        <f>F649-IF(N649="",0,N649)</f>
        <v/>
      </c>
      <c r="P649" s="19" t="inlineStr">
        <is>
          <t>ja</t>
        </is>
      </c>
      <c r="Q649" s="19" t="n"/>
      <c r="R649" s="21" t="n"/>
      <c r="S649" s="21" t="n">
        <v>120</v>
      </c>
      <c r="T649" s="19" t="inlineStr">
        <is>
          <t>Fix</t>
        </is>
      </c>
      <c r="U649" s="19" t="inlineStr">
        <is>
          <t>ok</t>
        </is>
      </c>
      <c r="V649" s="22">
        <f>O649*S649</f>
        <v/>
      </c>
      <c r="W649" s="16" t="inlineStr">
        <is>
          <t>nur Abholung</t>
        </is>
      </c>
      <c r="X649" s="16" t="inlineStr">
        <is>
          <t>F-789</t>
        </is>
      </c>
      <c r="Y649" s="19" t="inlineStr">
        <is>
          <t>ja</t>
        </is>
      </c>
      <c r="Z649" s="19" t="inlineStr">
        <is>
          <t>verfügbar</t>
        </is>
      </c>
      <c r="AA649" s="19" t="inlineStr">
        <is>
          <t>TFK</t>
        </is>
      </c>
      <c r="AB649" s="19" t="n"/>
      <c r="AC649" s="19" t="n"/>
      <c r="AD649" s="19" t="n"/>
      <c r="AE649" s="21" t="n"/>
      <c r="AF649" s="22">
        <f>IF(N649="","",N649*AE649)</f>
        <v/>
      </c>
      <c r="AG649" s="19" t="n"/>
      <c r="AH649" s="19" t="n"/>
      <c r="AI649" s="19" t="n"/>
      <c r="AJ649" s="19" t="n"/>
      <c r="AK649" s="19" t="n"/>
      <c r="AL649" s="19" t="n"/>
      <c r="AM649" s="18" t="inlineStr">
        <is>
          <t>1 Zwillingswagen.</t>
        </is>
      </c>
      <c r="AN649" s="23" t="inlineStr">
        <is>
          <t>Neu aus Word/Fotos vom 19.10.2026. Preis geschätzt, am 19.10. bestätigt.</t>
        </is>
      </c>
    </row>
    <row r="650" ht="98.8" customHeight="1">
      <c r="A650" s="16" t="n"/>
      <c r="B650" s="16" t="inlineStr">
        <is>
          <t>NU06-09</t>
        </is>
      </c>
      <c r="C650" s="16" t="inlineStr">
        <is>
          <t>NU06</t>
        </is>
      </c>
      <c r="D650" s="16" t="inlineStr">
        <is>
          <t>Matschraum</t>
        </is>
      </c>
      <c r="E650" s="16" t="inlineStr">
        <is>
          <t>Bollerwagen faltbar rot</t>
        </is>
      </c>
      <c r="F650" s="17" t="n">
        <v>1</v>
      </c>
      <c r="G650" s="18" t="inlineStr">
        <is>
          <t>Faltbarer Bollerwagen mit Metallgestell und rotem Polyesterbezug, Zugstange mit Griff, Netztasche. Stark verschmutzt.</t>
        </is>
      </c>
      <c r="H650" s="16" t="inlineStr">
        <is>
          <t>Kita-Ausstattung</t>
        </is>
      </c>
      <c r="I650" s="16" t="n"/>
      <c r="J650" s="16" t="inlineStr">
        <is>
          <t>C</t>
        </is>
      </c>
      <c r="K650" s="16" t="inlineStr">
        <is>
          <t>Stück</t>
        </is>
      </c>
      <c r="L650" s="19" t="n"/>
      <c r="M650" s="16" t="inlineStr">
        <is>
          <t>stark gebraucht</t>
        </is>
      </c>
      <c r="N650" s="17" t="n"/>
      <c r="O650" s="20">
        <f>F650-IF(N650="",0,N650)</f>
        <v/>
      </c>
      <c r="P650" s="19" t="inlineStr">
        <is>
          <t>ja</t>
        </is>
      </c>
      <c r="Q650" s="19" t="n"/>
      <c r="R650" s="21" t="n"/>
      <c r="S650" s="21" t="n">
        <v>15</v>
      </c>
      <c r="T650" s="19" t="inlineStr">
        <is>
          <t>Fix</t>
        </is>
      </c>
      <c r="U650" s="19" t="inlineStr">
        <is>
          <t>ok</t>
        </is>
      </c>
      <c r="V650" s="22">
        <f>O650*S650</f>
        <v/>
      </c>
      <c r="W650" s="16" t="inlineStr">
        <is>
          <t>nur Abholung</t>
        </is>
      </c>
      <c r="X650" s="16" t="inlineStr">
        <is>
          <t>F-791</t>
        </is>
      </c>
      <c r="Y650" s="19" t="inlineStr">
        <is>
          <t>ja</t>
        </is>
      </c>
      <c r="Z650" s="19" t="inlineStr">
        <is>
          <t>verfügbar</t>
        </is>
      </c>
      <c r="AA650" s="19" t="n"/>
      <c r="AB650" s="19" t="n"/>
      <c r="AC650" s="19" t="n"/>
      <c r="AD650" s="19" t="n"/>
      <c r="AE650" s="21" t="n"/>
      <c r="AF650" s="22">
        <f>IF(N650="","",N650*AE650)</f>
        <v/>
      </c>
      <c r="AG650" s="19" t="n"/>
      <c r="AH650" s="19" t="n"/>
      <c r="AI650" s="19" t="n"/>
      <c r="AJ650" s="19" t="n"/>
      <c r="AK650" s="19" t="n"/>
      <c r="AL650" s="19" t="n"/>
      <c r="AM650" s="18" t="inlineStr">
        <is>
          <t>1 Bollerwagen.</t>
        </is>
      </c>
      <c r="AN650" s="23" t="inlineStr">
        <is>
          <t>Neu aus Word/Fotos vom 19.10.2026. Preis geschätzt, am 19.10. bestätigt.</t>
        </is>
      </c>
    </row>
    <row r="651" ht="98.8" customHeight="1">
      <c r="A651" s="16" t="n"/>
      <c r="B651" s="16" t="inlineStr">
        <is>
          <t>NU06-10</t>
        </is>
      </c>
      <c r="C651" s="16" t="inlineStr">
        <is>
          <t>NU06</t>
        </is>
      </c>
      <c r="D651" s="16" t="inlineStr">
        <is>
          <t>Matschraum</t>
        </is>
      </c>
      <c r="E651" s="16" t="inlineStr">
        <is>
          <t>Teppich „Parkplatz Kinderwagen“</t>
        </is>
      </c>
      <c r="F651" s="17" t="n">
        <v>3</v>
      </c>
      <c r="G651" s="18" t="inlineStr">
        <is>
          <t>Fußmatte mit Motiv „P“ und Kinderwagen von Knorr baby, anthrazit/beige, waschbar, gummierte Unterseite.</t>
        </is>
      </c>
      <c r="H651" s="16" t="inlineStr">
        <is>
          <t>Textilien</t>
        </is>
      </c>
      <c r="I651" s="16" t="n"/>
      <c r="J651" s="16" t="inlineStr">
        <is>
          <t>C</t>
        </is>
      </c>
      <c r="K651" s="16" t="inlineStr">
        <is>
          <t>Stück</t>
        </is>
      </c>
      <c r="L651" s="19" t="n"/>
      <c r="M651" s="16" t="inlineStr">
        <is>
          <t>gebraucht</t>
        </is>
      </c>
      <c r="N651" s="17" t="n"/>
      <c r="O651" s="20">
        <f>F651-IF(N651="",0,N651)</f>
        <v/>
      </c>
      <c r="P651" s="19" t="inlineStr">
        <is>
          <t>ja</t>
        </is>
      </c>
      <c r="Q651" s="19" t="n"/>
      <c r="R651" s="21" t="n"/>
      <c r="S651" s="21" t="n">
        <v>10</v>
      </c>
      <c r="T651" s="19" t="inlineStr">
        <is>
          <t>Fix</t>
        </is>
      </c>
      <c r="U651" s="19" t="inlineStr">
        <is>
          <t>ok</t>
        </is>
      </c>
      <c r="V651" s="22">
        <f>O651*S651</f>
        <v/>
      </c>
      <c r="W651" s="16" t="inlineStr">
        <is>
          <t>nur Abholung</t>
        </is>
      </c>
      <c r="X651" s="16" t="inlineStr">
        <is>
          <t>F-790</t>
        </is>
      </c>
      <c r="Y651" s="19" t="inlineStr">
        <is>
          <t>ja</t>
        </is>
      </c>
      <c r="Z651" s="19" t="inlineStr">
        <is>
          <t>verfügbar</t>
        </is>
      </c>
      <c r="AA651" s="19" t="inlineStr">
        <is>
          <t>Knorr baby</t>
        </is>
      </c>
      <c r="AB651" s="19" t="n"/>
      <c r="AC651" s="19" t="n"/>
      <c r="AD651" s="19" t="n"/>
      <c r="AE651" s="21" t="n"/>
      <c r="AF651" s="22">
        <f>IF(N651="","",N651*AE651)</f>
        <v/>
      </c>
      <c r="AG651" s="19" t="n"/>
      <c r="AH651" s="19" t="n"/>
      <c r="AI651" s="19" t="n"/>
      <c r="AJ651" s="19" t="n"/>
      <c r="AK651" s="19" t="n"/>
      <c r="AL651" s="19" t="n"/>
      <c r="AM651" s="18" t="inlineStr">
        <is>
          <t>3 Teppiche, Preis je Stück. Das Foto zeigt einen davon.</t>
        </is>
      </c>
      <c r="AN651" s="23" t="inlineStr">
        <is>
          <t>Neu aus Word/Fotos vom 19.10.2026. Preis geschätzt, am 19.10. bestätigt.</t>
        </is>
      </c>
    </row>
    <row r="652" ht="98.8" customHeight="1">
      <c r="A652" s="16" t="n"/>
      <c r="B652" s="16" t="inlineStr">
        <is>
          <t>NU06-11</t>
        </is>
      </c>
      <c r="C652" s="16" t="inlineStr">
        <is>
          <t>NU06</t>
        </is>
      </c>
      <c r="D652" s="16" t="inlineStr">
        <is>
          <t>Matschraum</t>
        </is>
      </c>
      <c r="E652" s="16" t="inlineStr">
        <is>
          <t>elvent Bollerwagen grau mit Dach</t>
        </is>
      </c>
      <c r="F652" s="17" t="n">
        <v>1</v>
      </c>
      <c r="G652" s="18" t="inlineStr">
        <is>
          <t>Faltbarer Bollerwagen von elvent in Grau mit Sonnendach, vier Anschnallgurten und Feststellbremse. Innenbereich verschmutzt.</t>
        </is>
      </c>
      <c r="H652" s="16" t="inlineStr">
        <is>
          <t>Kita-Ausstattung</t>
        </is>
      </c>
      <c r="I652" s="16" t="n"/>
      <c r="J652" s="16" t="inlineStr">
        <is>
          <t>B</t>
        </is>
      </c>
      <c r="K652" s="16" t="inlineStr">
        <is>
          <t>Stück</t>
        </is>
      </c>
      <c r="L652" s="19" t="n"/>
      <c r="M652" s="16" t="inlineStr">
        <is>
          <t>gebraucht</t>
        </is>
      </c>
      <c r="N652" s="17" t="n"/>
      <c r="O652" s="20">
        <f>F652-IF(N652="",0,N652)</f>
        <v/>
      </c>
      <c r="P652" s="19" t="inlineStr">
        <is>
          <t>ja</t>
        </is>
      </c>
      <c r="Q652" s="19" t="n"/>
      <c r="R652" s="21" t="n"/>
      <c r="S652" s="21" t="n">
        <v>40</v>
      </c>
      <c r="T652" s="19" t="inlineStr">
        <is>
          <t>Fix</t>
        </is>
      </c>
      <c r="U652" s="19" t="inlineStr">
        <is>
          <t>ok</t>
        </is>
      </c>
      <c r="V652" s="22">
        <f>O652*S652</f>
        <v/>
      </c>
      <c r="W652" s="16" t="inlineStr">
        <is>
          <t>nur Abholung</t>
        </is>
      </c>
      <c r="X652" s="16" t="inlineStr">
        <is>
          <t>F-792</t>
        </is>
      </c>
      <c r="Y652" s="19" t="inlineStr">
        <is>
          <t>ja</t>
        </is>
      </c>
      <c r="Z652" s="19" t="inlineStr">
        <is>
          <t>verfügbar</t>
        </is>
      </c>
      <c r="AA652" s="19" t="inlineStr">
        <is>
          <t>elvent</t>
        </is>
      </c>
      <c r="AB652" s="19" t="n"/>
      <c r="AC652" s="19" t="n"/>
      <c r="AD652" s="19" t="n"/>
      <c r="AE652" s="21" t="n"/>
      <c r="AF652" s="22">
        <f>IF(N652="","",N652*AE652)</f>
        <v/>
      </c>
      <c r="AG652" s="19" t="n"/>
      <c r="AH652" s="19" t="n"/>
      <c r="AI652" s="19" t="n"/>
      <c r="AJ652" s="19" t="n"/>
      <c r="AK652" s="19" t="n"/>
      <c r="AL652" s="19" t="n"/>
      <c r="AM652" s="18" t="inlineStr">
        <is>
          <t>1 Bollerwagen.</t>
        </is>
      </c>
      <c r="AN652" s="23" t="inlineStr">
        <is>
          <t>Neu aus Word/Fotos vom 19.10.2026. Preis geschätzt, am 19.10. bestätigt.</t>
        </is>
      </c>
    </row>
    <row r="653" ht="98.8" customHeight="1">
      <c r="A653" s="16" t="n"/>
      <c r="B653" s="16" t="inlineStr">
        <is>
          <t>NU06-12</t>
        </is>
      </c>
      <c r="C653" s="16" t="inlineStr">
        <is>
          <t>NU06</t>
        </is>
      </c>
      <c r="D653" s="16" t="inlineStr">
        <is>
          <t>Matschraum</t>
        </is>
      </c>
      <c r="E653" s="16" t="inlineStr">
        <is>
          <t>Rutscherauto „Tiguan“</t>
        </is>
      </c>
      <c r="F653" s="17" t="n">
        <v>1</v>
      </c>
      <c r="G653" s="18" t="inlineStr">
        <is>
          <t>Rutscherauto in Schwarz mit Aufschrift „Tiguan“, orangem Lenker und VW-Felgen. Die Abdeckung in der Lenkradmitte fehlt.</t>
        </is>
      </c>
      <c r="H653" s="16" t="inlineStr">
        <is>
          <t>Spielzeug</t>
        </is>
      </c>
      <c r="I653" s="16" t="n"/>
      <c r="J653" s="16" t="inlineStr">
        <is>
          <t>C</t>
        </is>
      </c>
      <c r="K653" s="16" t="inlineStr">
        <is>
          <t>Stück</t>
        </is>
      </c>
      <c r="L653" s="19" t="n"/>
      <c r="M653" s="16" t="inlineStr">
        <is>
          <t>gebraucht</t>
        </is>
      </c>
      <c r="N653" s="17" t="n"/>
      <c r="O653" s="20">
        <f>F653-IF(N653="",0,N653)</f>
        <v/>
      </c>
      <c r="P653" s="19" t="inlineStr">
        <is>
          <t>ja</t>
        </is>
      </c>
      <c r="Q653" s="19" t="n"/>
      <c r="R653" s="21" t="n"/>
      <c r="S653" s="21" t="n">
        <v>15</v>
      </c>
      <c r="T653" s="19" t="inlineStr">
        <is>
          <t>Fix</t>
        </is>
      </c>
      <c r="U653" s="19" t="inlineStr">
        <is>
          <t>ok</t>
        </is>
      </c>
      <c r="V653" s="22">
        <f>O653*S653</f>
        <v/>
      </c>
      <c r="W653" s="16" t="inlineStr">
        <is>
          <t>nur Abholung</t>
        </is>
      </c>
      <c r="X653" s="16" t="inlineStr">
        <is>
          <t>F-793</t>
        </is>
      </c>
      <c r="Y653" s="19" t="inlineStr">
        <is>
          <t>ja</t>
        </is>
      </c>
      <c r="Z653" s="19" t="inlineStr">
        <is>
          <t>verfügbar</t>
        </is>
      </c>
      <c r="AA653" s="19" t="n"/>
      <c r="AB653" s="19" t="n"/>
      <c r="AC653" s="19" t="n"/>
      <c r="AD653" s="19" t="n"/>
      <c r="AE653" s="21" t="n"/>
      <c r="AF653" s="22">
        <f>IF(N653="","",N653*AE653)</f>
        <v/>
      </c>
      <c r="AG653" s="19" t="n"/>
      <c r="AH653" s="19" t="n"/>
      <c r="AI653" s="19" t="n"/>
      <c r="AJ653" s="19" t="n"/>
      <c r="AK653" s="19" t="n"/>
      <c r="AL653" s="19" t="n"/>
      <c r="AM653" s="18" t="inlineStr">
        <is>
          <t>1 Rutscherauto.</t>
        </is>
      </c>
      <c r="AN653" s="23" t="inlineStr">
        <is>
          <t>Neu aus Word/Fotos vom 19.10.2026. Preis geschätzt, am 19.10. bestätigt.</t>
        </is>
      </c>
    </row>
    <row r="654" ht="98.8" customHeight="1">
      <c r="A654" s="16" t="n"/>
      <c r="B654" s="16" t="inlineStr">
        <is>
          <t>NU01-53</t>
        </is>
      </c>
      <c r="C654" s="16" t="inlineStr">
        <is>
          <t>NU01</t>
        </is>
      </c>
      <c r="D654" s="16" t="inlineStr">
        <is>
          <t>Eingang und Elternlounge</t>
        </is>
      </c>
      <c r="E654" s="16" t="inlineStr">
        <is>
          <t>LED-Lichterkette Cluster 45 m</t>
        </is>
      </c>
      <c r="F654" s="17" t="n">
        <v>2</v>
      </c>
      <c r="G654" s="18" t="inlineStr">
        <is>
          <t>Lichterkette Luxuriance Lights mit 2000 LED (Cluster, warmweiß), ca. 45 m Gesamtlänge, Steuerung mit 8 Lichtfunktionen und Timer (6 Std. an, 18 Std. aus), für innen und außen. Funktioniert.</t>
        </is>
      </c>
      <c r="H654" s="16" t="inlineStr">
        <is>
          <t>Deko</t>
        </is>
      </c>
      <c r="I654" s="16" t="n"/>
      <c r="J654" s="16" t="inlineStr">
        <is>
          <t>C</t>
        </is>
      </c>
      <c r="K654" s="16" t="inlineStr">
        <is>
          <t>Stück</t>
        </is>
      </c>
      <c r="L654" s="19" t="n"/>
      <c r="M654" s="16" t="inlineStr">
        <is>
          <t>gut</t>
        </is>
      </c>
      <c r="N654" s="17" t="n"/>
      <c r="O654" s="20">
        <f>F654-IF(N654="",0,N654)</f>
        <v/>
      </c>
      <c r="P654" s="19" t="inlineStr">
        <is>
          <t>ja</t>
        </is>
      </c>
      <c r="Q654" s="19" t="n"/>
      <c r="R654" s="21" t="n"/>
      <c r="S654" s="21" t="n">
        <v>15</v>
      </c>
      <c r="T654" s="19" t="inlineStr">
        <is>
          <t>Fix</t>
        </is>
      </c>
      <c r="U654" s="19" t="inlineStr">
        <is>
          <t>ok</t>
        </is>
      </c>
      <c r="V654" s="22">
        <f>O654*S654</f>
        <v/>
      </c>
      <c r="W654" s="16" t="inlineStr">
        <is>
          <t>nur Abholung</t>
        </is>
      </c>
      <c r="X654" s="16" t="inlineStr">
        <is>
          <t>F-794</t>
        </is>
      </c>
      <c r="Y654" s="19" t="inlineStr">
        <is>
          <t>ja</t>
        </is>
      </c>
      <c r="Z654" s="19" t="inlineStr">
        <is>
          <t>verfügbar</t>
        </is>
      </c>
      <c r="AA654" s="19" t="inlineStr">
        <is>
          <t>Luxuriance</t>
        </is>
      </c>
      <c r="AB654" s="19" t="inlineStr">
        <is>
          <t>Weihnachten</t>
        </is>
      </c>
      <c r="AC654" s="19" t="n"/>
      <c r="AD654" s="19" t="n"/>
      <c r="AE654" s="21" t="n"/>
      <c r="AF654" s="22">
        <f>IF(N654="","",N654*AE654)</f>
        <v/>
      </c>
      <c r="AG654" s="19" t="n"/>
      <c r="AH654" s="19" t="n"/>
      <c r="AI654" s="19" t="n"/>
      <c r="AJ654" s="19" t="n"/>
      <c r="AK654" s="19" t="n"/>
      <c r="AL654" s="19" t="n"/>
      <c r="AM654" s="18" t="inlineStr">
        <is>
          <t>2 Lichterketten, Preis je Stück.</t>
        </is>
      </c>
      <c r="AN654" s="23" t="inlineStr">
        <is>
          <t>Neu aus Word/Fotos vom 19.10.2026. Preis geschätzt, am 19.10. bestätigt.</t>
        </is>
      </c>
    </row>
    <row r="655" ht="98.8" customHeight="1">
      <c r="A655" s="16" t="n"/>
      <c r="B655" s="16" t="inlineStr">
        <is>
          <t>NU01-54</t>
        </is>
      </c>
      <c r="C655" s="16" t="inlineStr">
        <is>
          <t>NU01</t>
        </is>
      </c>
      <c r="D655" s="16" t="inlineStr">
        <is>
          <t>Eingang und Elternlounge</t>
        </is>
      </c>
      <c r="E655" s="16" t="inlineStr">
        <is>
          <t>Lichterkette 50 Lampen</t>
        </is>
      </c>
      <c r="F655" s="17" t="n">
        <v>6</v>
      </c>
      <c r="G655" s="18" t="inlineStr">
        <is>
          <t>Lichterkette mit 50 klaren Lampen, nur für innen, im Originalkarton. Funktioniert.</t>
        </is>
      </c>
      <c r="H655" s="16" t="inlineStr">
        <is>
          <t>Deko</t>
        </is>
      </c>
      <c r="I655" s="16" t="n"/>
      <c r="J655" s="16" t="inlineStr">
        <is>
          <t>C</t>
        </is>
      </c>
      <c r="K655" s="16" t="inlineStr">
        <is>
          <t>Stück</t>
        </is>
      </c>
      <c r="L655" s="19" t="n"/>
      <c r="M655" s="16" t="inlineStr">
        <is>
          <t>gut</t>
        </is>
      </c>
      <c r="N655" s="17" t="n"/>
      <c r="O655" s="20">
        <f>F655-IF(N655="",0,N655)</f>
        <v/>
      </c>
      <c r="P655" s="19" t="inlineStr">
        <is>
          <t>ja</t>
        </is>
      </c>
      <c r="Q655" s="19" t="n"/>
      <c r="R655" s="21" t="n"/>
      <c r="S655" s="21" t="n">
        <v>1</v>
      </c>
      <c r="T655" s="19" t="inlineStr">
        <is>
          <t>Fix</t>
        </is>
      </c>
      <c r="U655" s="19" t="inlineStr">
        <is>
          <t>ok</t>
        </is>
      </c>
      <c r="V655" s="22">
        <f>O655*S655</f>
        <v/>
      </c>
      <c r="W655" s="16" t="inlineStr">
        <is>
          <t>nur Abholung</t>
        </is>
      </c>
      <c r="X655" s="16" t="inlineStr">
        <is>
          <t>F-797</t>
        </is>
      </c>
      <c r="Y655" s="19" t="inlineStr">
        <is>
          <t>ja</t>
        </is>
      </c>
      <c r="Z655" s="19" t="inlineStr">
        <is>
          <t>verfügbar</t>
        </is>
      </c>
      <c r="AA655" s="19" t="n"/>
      <c r="AB655" s="19" t="inlineStr">
        <is>
          <t>Weihnachten</t>
        </is>
      </c>
      <c r="AC655" s="19" t="n"/>
      <c r="AD655" s="19" t="n"/>
      <c r="AE655" s="21" t="n"/>
      <c r="AF655" s="22">
        <f>IF(N655="","",N655*AE655)</f>
        <v/>
      </c>
      <c r="AG655" s="19" t="n"/>
      <c r="AH655" s="19" t="n"/>
      <c r="AI655" s="19" t="n"/>
      <c r="AJ655" s="19" t="n"/>
      <c r="AK655" s="19" t="n"/>
      <c r="AL655" s="19" t="n"/>
      <c r="AM655" s="18" t="inlineStr">
        <is>
          <t>6 Lichterketten, Preis je Stück.</t>
        </is>
      </c>
      <c r="AN655" s="23" t="inlineStr">
        <is>
          <t>Neu aus Word/Fotos vom 19.10.2026. Preis geschätzt, am 19.10. bestätigt.</t>
        </is>
      </c>
    </row>
    <row r="656" ht="98.8" customHeight="1">
      <c r="A656" s="16" t="n"/>
      <c r="B656" s="16" t="inlineStr">
        <is>
          <t>NU01-55</t>
        </is>
      </c>
      <c r="C656" s="16" t="inlineStr">
        <is>
          <t>NU01</t>
        </is>
      </c>
      <c r="D656" s="16" t="inlineStr">
        <is>
          <t>Eingang und Elternlounge</t>
        </is>
      </c>
      <c r="E656" s="16" t="inlineStr">
        <is>
          <t>Künstlicher Weihnachtsbaum 180 cm</t>
        </is>
      </c>
      <c r="F656" s="17" t="n">
        <v>1</v>
      </c>
      <c r="G656" s="18" t="inlineStr">
        <is>
          <t>Künstlicher Weihnachtsbaum Livarno home „Basic“: Höhe ca. 180 cm, Durchmesser ca. 110 cm, 550 biegsame Zweige, 3 klappbare Teile, werkzeugloser Aufbau, nur für innen. Im Karton.</t>
        </is>
      </c>
      <c r="H656" s="16" t="inlineStr">
        <is>
          <t>Deko</t>
        </is>
      </c>
      <c r="I656" s="16" t="n"/>
      <c r="J656" s="16" t="inlineStr">
        <is>
          <t>C</t>
        </is>
      </c>
      <c r="K656" s="16" t="inlineStr">
        <is>
          <t>Stück</t>
        </is>
      </c>
      <c r="L656" s="19" t="n"/>
      <c r="M656" s="16" t="inlineStr">
        <is>
          <t>gut</t>
        </is>
      </c>
      <c r="N656" s="17" t="n"/>
      <c r="O656" s="20">
        <f>F656-IF(N656="",0,N656)</f>
        <v/>
      </c>
      <c r="P656" s="19" t="inlineStr">
        <is>
          <t>ja</t>
        </is>
      </c>
      <c r="Q656" s="19" t="n"/>
      <c r="R656" s="21" t="n"/>
      <c r="S656" s="21" t="n">
        <v>20</v>
      </c>
      <c r="T656" s="19" t="inlineStr">
        <is>
          <t>Fix</t>
        </is>
      </c>
      <c r="U656" s="19" t="inlineStr">
        <is>
          <t>ok</t>
        </is>
      </c>
      <c r="V656" s="22">
        <f>O656*S656</f>
        <v/>
      </c>
      <c r="W656" s="16" t="inlineStr">
        <is>
          <t>nur Abholung</t>
        </is>
      </c>
      <c r="X656" s="16" t="inlineStr">
        <is>
          <t>F-795</t>
        </is>
      </c>
      <c r="Y656" s="19" t="inlineStr">
        <is>
          <t>ja</t>
        </is>
      </c>
      <c r="Z656" s="19" t="inlineStr">
        <is>
          <t>verfügbar</t>
        </is>
      </c>
      <c r="AA656" s="19" t="inlineStr">
        <is>
          <t>Livarno home</t>
        </is>
      </c>
      <c r="AB656" s="19" t="inlineStr">
        <is>
          <t>Weihnachten</t>
        </is>
      </c>
      <c r="AC656" s="19" t="n"/>
      <c r="AD656" s="19" t="n"/>
      <c r="AE656" s="21" t="n"/>
      <c r="AF656" s="22">
        <f>IF(N656="","",N656*AE656)</f>
        <v/>
      </c>
      <c r="AG656" s="19" t="n"/>
      <c r="AH656" s="19" t="n"/>
      <c r="AI656" s="19" t="n"/>
      <c r="AJ656" s="19" t="n"/>
      <c r="AK656" s="19" t="n"/>
      <c r="AL656" s="19" t="n"/>
      <c r="AM656" s="18" t="inlineStr">
        <is>
          <t>1 Baum ohne Schmuck.</t>
        </is>
      </c>
      <c r="AN656" s="23" t="inlineStr">
        <is>
          <t>Neu aus Word/Fotos vom 19.10.2026. Preis geschätzt, am 19.10. bestätigt. Weitere Ansicht F-796 (Etikett).</t>
        </is>
      </c>
    </row>
    <row r="657" ht="98.8" customHeight="1">
      <c r="A657" s="16" t="n"/>
      <c r="B657" s="16" t="inlineStr">
        <is>
          <t>NU01-56</t>
        </is>
      </c>
      <c r="C657" s="16" t="inlineStr">
        <is>
          <t>NU01</t>
        </is>
      </c>
      <c r="D657" s="16" t="inlineStr">
        <is>
          <t>Eingang und Elternlounge</t>
        </is>
      </c>
      <c r="E657" s="16" t="inlineStr">
        <is>
          <t>Lichterkette 20 Lampen</t>
        </is>
      </c>
      <c r="F657" s="17" t="n">
        <v>4</v>
      </c>
      <c r="G657" s="18" t="inlineStr">
        <is>
          <t>Lichterkette mit 20 klaren Lampen, nur für innen, im Originalkarton. Funktioniert.</t>
        </is>
      </c>
      <c r="H657" s="16" t="inlineStr">
        <is>
          <t>Deko</t>
        </is>
      </c>
      <c r="I657" s="16" t="n"/>
      <c r="J657" s="16" t="inlineStr">
        <is>
          <t>C</t>
        </is>
      </c>
      <c r="K657" s="16" t="inlineStr">
        <is>
          <t>Stück</t>
        </is>
      </c>
      <c r="L657" s="19" t="n"/>
      <c r="M657" s="16" t="inlineStr">
        <is>
          <t>gut</t>
        </is>
      </c>
      <c r="N657" s="17" t="n"/>
      <c r="O657" s="20">
        <f>F657-IF(N657="",0,N657)</f>
        <v/>
      </c>
      <c r="P657" s="19" t="inlineStr">
        <is>
          <t>ja</t>
        </is>
      </c>
      <c r="Q657" s="19" t="n"/>
      <c r="R657" s="21" t="n"/>
      <c r="S657" s="21" t="n">
        <v>1</v>
      </c>
      <c r="T657" s="19" t="inlineStr">
        <is>
          <t>Fix</t>
        </is>
      </c>
      <c r="U657" s="19" t="inlineStr">
        <is>
          <t>ok</t>
        </is>
      </c>
      <c r="V657" s="22">
        <f>O657*S657</f>
        <v/>
      </c>
      <c r="W657" s="16" t="inlineStr">
        <is>
          <t>nur Abholung</t>
        </is>
      </c>
      <c r="X657" s="16" t="inlineStr">
        <is>
          <t>F-798</t>
        </is>
      </c>
      <c r="Y657" s="19" t="inlineStr">
        <is>
          <t>ja</t>
        </is>
      </c>
      <c r="Z657" s="19" t="inlineStr">
        <is>
          <t>verfügbar</t>
        </is>
      </c>
      <c r="AA657" s="19" t="n"/>
      <c r="AB657" s="19" t="inlineStr">
        <is>
          <t>Weihnachten</t>
        </is>
      </c>
      <c r="AC657" s="19" t="n"/>
      <c r="AD657" s="19" t="n"/>
      <c r="AE657" s="21" t="n"/>
      <c r="AF657" s="22">
        <f>IF(N657="","",N657*AE657)</f>
        <v/>
      </c>
      <c r="AG657" s="19" t="n"/>
      <c r="AH657" s="19" t="n"/>
      <c r="AI657" s="19" t="n"/>
      <c r="AJ657" s="19" t="n"/>
      <c r="AK657" s="19" t="n"/>
      <c r="AL657" s="19" t="n"/>
      <c r="AM657" s="18" t="inlineStr">
        <is>
          <t>4 Lichterketten, Preis je Stück.</t>
        </is>
      </c>
      <c r="AN657" s="23" t="inlineStr">
        <is>
          <t>Neu aus Word/Fotos vom 19.10.2026. Preis geschätzt, am 19.10. bestätigt.</t>
        </is>
      </c>
    </row>
    <row r="658" ht="98.8" customHeight="1">
      <c r="A658" s="16" t="n"/>
      <c r="B658" s="16" t="inlineStr">
        <is>
          <t>NU05-09</t>
        </is>
      </c>
      <c r="C658" s="16" t="inlineStr">
        <is>
          <t>NU05</t>
        </is>
      </c>
      <c r="D658" s="16" t="inlineStr">
        <is>
          <t>Treppenaufgang</t>
        </is>
      </c>
      <c r="E658" s="16" t="inlineStr">
        <is>
          <t>Deko-Objekt Metall, Strahlenscheibe</t>
        </is>
      </c>
      <c r="F658" s="17" t="n">
        <v>1</v>
      </c>
      <c r="G658" s="18" t="inlineStr">
        <is>
          <t>Dekoobjekt aus schwarzem Metall: Drahtscheibe mit Strahlen und Mittelscheibe auf Stab und Standfuß. Höhe ca. 55 cm, Durchmesser 35 cm.</t>
        </is>
      </c>
      <c r="H658" s="16" t="inlineStr">
        <is>
          <t>Deko</t>
        </is>
      </c>
      <c r="I658" s="16" t="n"/>
      <c r="J658" s="16" t="inlineStr">
        <is>
          <t>C</t>
        </is>
      </c>
      <c r="K658" s="16" t="inlineStr">
        <is>
          <t>Stück</t>
        </is>
      </c>
      <c r="L658" s="19" t="n"/>
      <c r="M658" s="16" t="inlineStr">
        <is>
          <t>gut</t>
        </is>
      </c>
      <c r="N658" s="17" t="n"/>
      <c r="O658" s="20">
        <f>F658-IF(N658="",0,N658)</f>
        <v/>
      </c>
      <c r="P658" s="19" t="inlineStr">
        <is>
          <t>ja</t>
        </is>
      </c>
      <c r="Q658" s="19" t="n"/>
      <c r="R658" s="21" t="n"/>
      <c r="S658" s="21" t="n">
        <v>15</v>
      </c>
      <c r="T658" s="19" t="inlineStr">
        <is>
          <t>Fix</t>
        </is>
      </c>
      <c r="U658" s="19" t="inlineStr">
        <is>
          <t>ok</t>
        </is>
      </c>
      <c r="V658" s="22">
        <f>O658*S658</f>
        <v/>
      </c>
      <c r="W658" s="16" t="inlineStr">
        <is>
          <t>nur Abholung</t>
        </is>
      </c>
      <c r="X658" s="16" t="inlineStr">
        <is>
          <t>F-785</t>
        </is>
      </c>
      <c r="Y658" s="19" t="inlineStr">
        <is>
          <t>ja</t>
        </is>
      </c>
      <c r="Z658" s="19" t="inlineStr">
        <is>
          <t>verfügbar</t>
        </is>
      </c>
      <c r="AA658" s="19" t="n"/>
      <c r="AB658" s="19" t="n"/>
      <c r="AC658" s="19" t="n"/>
      <c r="AD658" s="19" t="n"/>
      <c r="AE658" s="21" t="n"/>
      <c r="AF658" s="22">
        <f>IF(N658="","",N658*AE658)</f>
        <v/>
      </c>
      <c r="AG658" s="19" t="n"/>
      <c r="AH658" s="19" t="n"/>
      <c r="AI658" s="19" t="n"/>
      <c r="AJ658" s="19" t="n"/>
      <c r="AK658" s="19" t="n"/>
      <c r="AL658" s="19" t="n"/>
      <c r="AM658" s="18" t="inlineStr">
        <is>
          <t>1 Stück.</t>
        </is>
      </c>
      <c r="AN658" s="23" t="inlineStr">
        <is>
          <t>Neu aus Word/Fotos vom 19.10.2026. Preis geschätzt, am 19.10. bestätigt.</t>
        </is>
      </c>
    </row>
    <row r="659" ht="98.8" customHeight="1">
      <c r="A659" s="16" t="n"/>
      <c r="B659" s="16" t="inlineStr">
        <is>
          <t>NU05-10</t>
        </is>
      </c>
      <c r="C659" s="16" t="inlineStr">
        <is>
          <t>NU05</t>
        </is>
      </c>
      <c r="D659" s="16" t="inlineStr">
        <is>
          <t>Treppenaufgang</t>
        </is>
      </c>
      <c r="E659" s="16" t="inlineStr">
        <is>
          <t>IKEA Tabletts schwarz</t>
        </is>
      </c>
      <c r="F659" s="17" t="n">
        <v>6</v>
      </c>
      <c r="G659" s="18" t="inlineStr">
        <is>
          <t>Tabletts aus Kunststoff in Schwarz, 26x35 cm.</t>
        </is>
      </c>
      <c r="H659" s="16" t="inlineStr">
        <is>
          <t>Sonstiges</t>
        </is>
      </c>
      <c r="I659" s="16" t="n"/>
      <c r="J659" s="16" t="inlineStr">
        <is>
          <t>C</t>
        </is>
      </c>
      <c r="K659" s="16" t="inlineStr">
        <is>
          <t>Stück</t>
        </is>
      </c>
      <c r="L659" s="19" t="n"/>
      <c r="M659" s="16" t="inlineStr">
        <is>
          <t>gut</t>
        </is>
      </c>
      <c r="N659" s="17" t="n"/>
      <c r="O659" s="20">
        <f>F659-IF(N659="",0,N659)</f>
        <v/>
      </c>
      <c r="P659" s="19" t="inlineStr">
        <is>
          <t>ja</t>
        </is>
      </c>
      <c r="Q659" s="19" t="n"/>
      <c r="R659" s="21" t="n"/>
      <c r="S659" s="21" t="n">
        <v>2</v>
      </c>
      <c r="T659" s="19" t="inlineStr">
        <is>
          <t>Fix</t>
        </is>
      </c>
      <c r="U659" s="19" t="inlineStr">
        <is>
          <t>ok</t>
        </is>
      </c>
      <c r="V659" s="22">
        <f>O659*S659</f>
        <v/>
      </c>
      <c r="W659" s="16" t="inlineStr">
        <is>
          <t>nur Abholung</t>
        </is>
      </c>
      <c r="X659" s="16" t="inlineStr">
        <is>
          <t>F-799</t>
        </is>
      </c>
      <c r="Y659" s="19" t="inlineStr">
        <is>
          <t>ja</t>
        </is>
      </c>
      <c r="Z659" s="19" t="inlineStr">
        <is>
          <t>verfügbar</t>
        </is>
      </c>
      <c r="AA659" s="19" t="inlineStr">
        <is>
          <t>IKEA</t>
        </is>
      </c>
      <c r="AB659" s="19" t="n"/>
      <c r="AC659" s="19" t="n"/>
      <c r="AD659" s="19" t="n"/>
      <c r="AE659" s="21" t="n"/>
      <c r="AF659" s="22">
        <f>IF(N659="","",N659*AE659)</f>
        <v/>
      </c>
      <c r="AG659" s="19" t="n"/>
      <c r="AH659" s="19" t="n"/>
      <c r="AI659" s="19" t="n"/>
      <c r="AJ659" s="19" t="n"/>
      <c r="AK659" s="19" t="n"/>
      <c r="AL659" s="19" t="n"/>
      <c r="AM659" s="18" t="inlineStr">
        <is>
          <t>6 Tabletts, Preis je Stück.</t>
        </is>
      </c>
      <c r="AN659" s="23" t="inlineStr">
        <is>
          <t>Neu aus Word/Fotos vom 19.10.2026. Preis geschätzt, am 19.10. bestätigt.</t>
        </is>
      </c>
    </row>
    <row r="660" ht="98.8" customHeight="1">
      <c r="A660" s="16" t="n"/>
      <c r="B660" s="16" t="inlineStr">
        <is>
          <t>NU05-11</t>
        </is>
      </c>
      <c r="C660" s="16" t="inlineStr">
        <is>
          <t>NU05</t>
        </is>
      </c>
      <c r="D660" s="16" t="inlineStr">
        <is>
          <t>Treppenaufgang</t>
        </is>
      </c>
      <c r="E660" s="16" t="inlineStr">
        <is>
          <t>IKEA Indira Tagesdecke grün</t>
        </is>
      </c>
      <c r="F660" s="17" t="n">
        <v>1</v>
      </c>
      <c r="G660" s="18" t="inlineStr">
        <is>
          <t>Tagesdecke IKEA Indira aus Baumwolle in Grün mit Waffelstruktur, 250x150 cm.</t>
        </is>
      </c>
      <c r="H660" s="16" t="inlineStr">
        <is>
          <t>Textilien</t>
        </is>
      </c>
      <c r="I660" s="16" t="n"/>
      <c r="J660" s="16" t="inlineStr">
        <is>
          <t>C</t>
        </is>
      </c>
      <c r="K660" s="16" t="inlineStr">
        <is>
          <t>Stück</t>
        </is>
      </c>
      <c r="L660" s="19" t="n"/>
      <c r="M660" s="16" t="inlineStr">
        <is>
          <t>gut</t>
        </is>
      </c>
      <c r="N660" s="17" t="n"/>
      <c r="O660" s="20">
        <f>F660-IF(N660="",0,N660)</f>
        <v/>
      </c>
      <c r="P660" s="19" t="inlineStr">
        <is>
          <t>ja</t>
        </is>
      </c>
      <c r="Q660" s="19" t="n"/>
      <c r="R660" s="21" t="n"/>
      <c r="S660" s="21" t="n">
        <v>8</v>
      </c>
      <c r="T660" s="19" t="inlineStr">
        <is>
          <t>Fix</t>
        </is>
      </c>
      <c r="U660" s="19" t="inlineStr">
        <is>
          <t>ok</t>
        </is>
      </c>
      <c r="V660" s="22">
        <f>O660*S660</f>
        <v/>
      </c>
      <c r="W660" s="16" t="inlineStr">
        <is>
          <t>nur Abholung</t>
        </is>
      </c>
      <c r="X660" s="16" t="inlineStr">
        <is>
          <t>F-800</t>
        </is>
      </c>
      <c r="Y660" s="19" t="inlineStr">
        <is>
          <t>ja</t>
        </is>
      </c>
      <c r="Z660" s="19" t="inlineStr">
        <is>
          <t>verfügbar</t>
        </is>
      </c>
      <c r="AA660" s="19" t="inlineStr">
        <is>
          <t>IKEA</t>
        </is>
      </c>
      <c r="AB660" s="19" t="n"/>
      <c r="AC660" s="19" t="n"/>
      <c r="AD660" s="19" t="n"/>
      <c r="AE660" s="21" t="n"/>
      <c r="AF660" s="22">
        <f>IF(N660="","",N660*AE660)</f>
        <v/>
      </c>
      <c r="AG660" s="19" t="n"/>
      <c r="AH660" s="19" t="n"/>
      <c r="AI660" s="19" t="n"/>
      <c r="AJ660" s="19" t="n"/>
      <c r="AK660" s="19" t="n"/>
      <c r="AL660" s="19" t="n"/>
      <c r="AM660" s="18" t="inlineStr">
        <is>
          <t>1 Tagesdecke.</t>
        </is>
      </c>
      <c r="AN660" s="23" t="inlineStr">
        <is>
          <t>Neu aus Word/Fotos vom 19.10.2026. Preis geschätzt, am 19.10. bestätigt.</t>
        </is>
      </c>
    </row>
    <row r="661" ht="98.8" customHeight="1">
      <c r="A661" s="16" t="n"/>
      <c r="B661" s="16" t="inlineStr">
        <is>
          <t>NU05-12</t>
        </is>
      </c>
      <c r="C661" s="16" t="inlineStr">
        <is>
          <t>NU05</t>
        </is>
      </c>
      <c r="D661" s="16" t="inlineStr">
        <is>
          <t>Treppenaufgang</t>
        </is>
      </c>
      <c r="E661" s="16" t="inlineStr">
        <is>
          <t>IKEA Lokabrunn Bild ABC</t>
        </is>
      </c>
      <c r="F661" s="17" t="n">
        <v>1</v>
      </c>
      <c r="G661" s="18" t="inlineStr">
        <is>
          <t>Bild IKEA Lokabrunn: Alphabet in Weiß auf Holz, 70x50 cm.</t>
        </is>
      </c>
      <c r="H661" s="16" t="inlineStr">
        <is>
          <t>Deko</t>
        </is>
      </c>
      <c r="I661" s="16" t="n"/>
      <c r="J661" s="16" t="inlineStr">
        <is>
          <t>C</t>
        </is>
      </c>
      <c r="K661" s="16" t="inlineStr">
        <is>
          <t>Stück</t>
        </is>
      </c>
      <c r="L661" s="19" t="n"/>
      <c r="M661" s="16" t="inlineStr">
        <is>
          <t>gut</t>
        </is>
      </c>
      <c r="N661" s="17" t="n"/>
      <c r="O661" s="20">
        <f>F661-IF(N661="",0,N661)</f>
        <v/>
      </c>
      <c r="P661" s="19" t="inlineStr">
        <is>
          <t>ja</t>
        </is>
      </c>
      <c r="Q661" s="19" t="n"/>
      <c r="R661" s="21" t="n"/>
      <c r="S661" s="21" t="n">
        <v>10</v>
      </c>
      <c r="T661" s="19" t="inlineStr">
        <is>
          <t>Fix</t>
        </is>
      </c>
      <c r="U661" s="19" t="inlineStr">
        <is>
          <t>ok</t>
        </is>
      </c>
      <c r="V661" s="22">
        <f>O661*S661</f>
        <v/>
      </c>
      <c r="W661" s="16" t="inlineStr">
        <is>
          <t>nur Abholung</t>
        </is>
      </c>
      <c r="X661" s="16" t="inlineStr">
        <is>
          <t>F-801</t>
        </is>
      </c>
      <c r="Y661" s="19" t="inlineStr">
        <is>
          <t>ja</t>
        </is>
      </c>
      <c r="Z661" s="19" t="inlineStr">
        <is>
          <t>verfügbar</t>
        </is>
      </c>
      <c r="AA661" s="19" t="inlineStr">
        <is>
          <t>IKEA</t>
        </is>
      </c>
      <c r="AB661" s="19" t="n"/>
      <c r="AC661" s="19" t="n"/>
      <c r="AD661" s="19" t="n"/>
      <c r="AE661" s="21" t="n"/>
      <c r="AF661" s="22">
        <f>IF(N661="","",N661*AE661)</f>
        <v/>
      </c>
      <c r="AG661" s="19" t="n"/>
      <c r="AH661" s="19" t="n"/>
      <c r="AI661" s="19" t="n"/>
      <c r="AJ661" s="19" t="n"/>
      <c r="AK661" s="19" t="n"/>
      <c r="AL661" s="19" t="n"/>
      <c r="AM661" s="18" t="inlineStr">
        <is>
          <t>1 Bild.</t>
        </is>
      </c>
      <c r="AN661" s="23" t="inlineStr">
        <is>
          <t>Neu aus Word/Fotos vom 19.10.2026. Preis geschätzt, am 19.10. bestätigt.</t>
        </is>
      </c>
    </row>
    <row r="662" ht="98.8" customHeight="1">
      <c r="A662" s="16" t="n"/>
      <c r="B662" s="16" t="inlineStr">
        <is>
          <t>NU05-13</t>
        </is>
      </c>
      <c r="C662" s="16" t="inlineStr">
        <is>
          <t>NU05</t>
        </is>
      </c>
      <c r="D662" s="16" t="inlineStr">
        <is>
          <t>Treppenaufgang</t>
        </is>
      </c>
      <c r="E662" s="16" t="inlineStr">
        <is>
          <t>ABC-Bild im schwarzen Rahmen</t>
        </is>
      </c>
      <c r="F662" s="17" t="n">
        <v>1</v>
      </c>
      <c r="G662" s="18" t="inlineStr">
        <is>
          <t>Selbst gestaltetes ABC-Bild mit schwarzen Buchstaben auf Weiß, mit Passepartout in schwarzem Rahmen, Rahmen 42x52 cm.</t>
        </is>
      </c>
      <c r="H662" s="16" t="inlineStr">
        <is>
          <t>Deko</t>
        </is>
      </c>
      <c r="I662" s="16" t="n"/>
      <c r="J662" s="16" t="inlineStr">
        <is>
          <t>C</t>
        </is>
      </c>
      <c r="K662" s="16" t="inlineStr">
        <is>
          <t>Stück</t>
        </is>
      </c>
      <c r="L662" s="19" t="n"/>
      <c r="M662" s="16" t="inlineStr">
        <is>
          <t>gut</t>
        </is>
      </c>
      <c r="N662" s="17" t="n"/>
      <c r="O662" s="20">
        <f>F662-IF(N662="",0,N662)</f>
        <v/>
      </c>
      <c r="P662" s="19" t="inlineStr">
        <is>
          <t>ja</t>
        </is>
      </c>
      <c r="Q662" s="19" t="n"/>
      <c r="R662" s="21" t="n"/>
      <c r="S662" s="21" t="n">
        <v>5</v>
      </c>
      <c r="T662" s="19" t="inlineStr">
        <is>
          <t>Fix</t>
        </is>
      </c>
      <c r="U662" s="19" t="inlineStr">
        <is>
          <t>ok</t>
        </is>
      </c>
      <c r="V662" s="22">
        <f>O662*S662</f>
        <v/>
      </c>
      <c r="W662" s="16" t="inlineStr">
        <is>
          <t>nur Abholung</t>
        </is>
      </c>
      <c r="X662" s="16" t="inlineStr">
        <is>
          <t>F-802</t>
        </is>
      </c>
      <c r="Y662" s="19" t="inlineStr">
        <is>
          <t>ja</t>
        </is>
      </c>
      <c r="Z662" s="19" t="inlineStr">
        <is>
          <t>verfügbar</t>
        </is>
      </c>
      <c r="AA662" s="19" t="n"/>
      <c r="AB662" s="19" t="n"/>
      <c r="AC662" s="19" t="n"/>
      <c r="AD662" s="19" t="n"/>
      <c r="AE662" s="21" t="n"/>
      <c r="AF662" s="22">
        <f>IF(N662="","",N662*AE662)</f>
        <v/>
      </c>
      <c r="AG662" s="19" t="n"/>
      <c r="AH662" s="19" t="n"/>
      <c r="AI662" s="19" t="n"/>
      <c r="AJ662" s="19" t="n"/>
      <c r="AK662" s="19" t="n"/>
      <c r="AL662" s="19" t="n"/>
      <c r="AM662" s="18" t="inlineStr">
        <is>
          <t>1 Bild.</t>
        </is>
      </c>
      <c r="AN662" s="23" t="inlineStr">
        <is>
          <t>Neu aus Word/Fotos vom 19.10.2026. Preis geschätzt, am 19.10. bestätigt.</t>
        </is>
      </c>
    </row>
    <row r="663" ht="98.8" customHeight="1">
      <c r="A663" s="16" t="n"/>
      <c r="B663" s="16" t="inlineStr">
        <is>
          <t>NU05-14</t>
        </is>
      </c>
      <c r="C663" s="16" t="inlineStr">
        <is>
          <t>NU05</t>
        </is>
      </c>
      <c r="D663" s="16" t="inlineStr">
        <is>
          <t>Treppenaufgang</t>
        </is>
      </c>
      <c r="E663" s="16" t="inlineStr">
        <is>
          <t>IKEA Knoppäng Bilderrahmen schwarz</t>
        </is>
      </c>
      <c r="F663" s="17" t="n">
        <v>25</v>
      </c>
      <c r="G663" s="18" t="inlineStr">
        <is>
          <t>Bilderrahmen IKEA Knoppäng in Schwarz für 13x18 cm, mit Passepartout für 10x15 cm.</t>
        </is>
      </c>
      <c r="H663" s="16" t="inlineStr">
        <is>
          <t>Deko</t>
        </is>
      </c>
      <c r="I663" s="16" t="n"/>
      <c r="J663" s="16" t="inlineStr">
        <is>
          <t>C</t>
        </is>
      </c>
      <c r="K663" s="16" t="inlineStr">
        <is>
          <t>Stück</t>
        </is>
      </c>
      <c r="L663" s="19" t="n"/>
      <c r="M663" s="16" t="inlineStr">
        <is>
          <t>gut</t>
        </is>
      </c>
      <c r="N663" s="17" t="n"/>
      <c r="O663" s="20">
        <f>F663-IF(N663="",0,N663)</f>
        <v/>
      </c>
      <c r="P663" s="19" t="inlineStr">
        <is>
          <t>ja</t>
        </is>
      </c>
      <c r="Q663" s="19" t="n"/>
      <c r="R663" s="21" t="n"/>
      <c r="S663" s="21" t="n">
        <v>1.5</v>
      </c>
      <c r="T663" s="19" t="inlineStr">
        <is>
          <t>Fix</t>
        </is>
      </c>
      <c r="U663" s="19" t="inlineStr">
        <is>
          <t>ok</t>
        </is>
      </c>
      <c r="V663" s="22">
        <f>O663*S663</f>
        <v/>
      </c>
      <c r="W663" s="16" t="inlineStr">
        <is>
          <t>nur Abholung</t>
        </is>
      </c>
      <c r="X663" s="16" t="inlineStr">
        <is>
          <t>F-803</t>
        </is>
      </c>
      <c r="Y663" s="19" t="inlineStr">
        <is>
          <t>ja</t>
        </is>
      </c>
      <c r="Z663" s="19" t="inlineStr">
        <is>
          <t>verfügbar</t>
        </is>
      </c>
      <c r="AA663" s="19" t="inlineStr">
        <is>
          <t>IKEA</t>
        </is>
      </c>
      <c r="AB663" s="19" t="n"/>
      <c r="AC663" s="19" t="n"/>
      <c r="AD663" s="19" t="n"/>
      <c r="AE663" s="21" t="n"/>
      <c r="AF663" s="22">
        <f>IF(N663="","",N663*AE663)</f>
        <v/>
      </c>
      <c r="AG663" s="19" t="n"/>
      <c r="AH663" s="19" t="n"/>
      <c r="AI663" s="19" t="n"/>
      <c r="AJ663" s="19" t="n"/>
      <c r="AK663" s="19" t="n"/>
      <c r="AL663" s="19" t="n"/>
      <c r="AM663" s="18" t="inlineStr">
        <is>
          <t>25 Rahmen, Preis je Stück.</t>
        </is>
      </c>
      <c r="AN663" s="23" t="inlineStr">
        <is>
          <t>Neu aus Word/Fotos vom 19.10.2026. Preis geschätzt, am 19.10. bestätigt.</t>
        </is>
      </c>
    </row>
    <row r="664" ht="98.8" customHeight="1">
      <c r="A664" s="16" t="n"/>
      <c r="B664" s="16" t="inlineStr">
        <is>
          <t>NU05-15</t>
        </is>
      </c>
      <c r="C664" s="16" t="inlineStr">
        <is>
          <t>NU05</t>
        </is>
      </c>
      <c r="D664" s="16" t="inlineStr">
        <is>
          <t>Treppenaufgang</t>
        </is>
      </c>
      <c r="E664" s="16" t="inlineStr">
        <is>
          <t>IKEA Marietorp Bilderrahmen schwarz</t>
        </is>
      </c>
      <c r="F664" s="17" t="n">
        <v>10</v>
      </c>
      <c r="G664" s="18" t="inlineStr">
        <is>
          <t>Bilderrahmen IKEA Marietorp in Schwarz für 13x18 cm, mit Passepartout für 10x15 cm.</t>
        </is>
      </c>
      <c r="H664" s="16" t="inlineStr">
        <is>
          <t>Deko</t>
        </is>
      </c>
      <c r="I664" s="16" t="n"/>
      <c r="J664" s="16" t="inlineStr">
        <is>
          <t>C</t>
        </is>
      </c>
      <c r="K664" s="16" t="inlineStr">
        <is>
          <t>Stück</t>
        </is>
      </c>
      <c r="L664" s="19" t="n"/>
      <c r="M664" s="16" t="inlineStr">
        <is>
          <t>gut</t>
        </is>
      </c>
      <c r="N664" s="17" t="n"/>
      <c r="O664" s="20">
        <f>F664-IF(N664="",0,N664)</f>
        <v/>
      </c>
      <c r="P664" s="19" t="inlineStr">
        <is>
          <t>ja</t>
        </is>
      </c>
      <c r="Q664" s="19" t="n"/>
      <c r="R664" s="21" t="n"/>
      <c r="S664" s="21" t="n">
        <v>1.5</v>
      </c>
      <c r="T664" s="19" t="inlineStr">
        <is>
          <t>Fix</t>
        </is>
      </c>
      <c r="U664" s="19" t="inlineStr">
        <is>
          <t>ok</t>
        </is>
      </c>
      <c r="V664" s="22">
        <f>O664*S664</f>
        <v/>
      </c>
      <c r="W664" s="16" t="inlineStr">
        <is>
          <t>nur Abholung</t>
        </is>
      </c>
      <c r="X664" s="16" t="inlineStr">
        <is>
          <t>F-804</t>
        </is>
      </c>
      <c r="Y664" s="19" t="inlineStr">
        <is>
          <t>ja</t>
        </is>
      </c>
      <c r="Z664" s="19" t="inlineStr">
        <is>
          <t>verfügbar</t>
        </is>
      </c>
      <c r="AA664" s="19" t="inlineStr">
        <is>
          <t>IKEA</t>
        </is>
      </c>
      <c r="AB664" s="19" t="n"/>
      <c r="AC664" s="19" t="n"/>
      <c r="AD664" s="19" t="n"/>
      <c r="AE664" s="21" t="n"/>
      <c r="AF664" s="22">
        <f>IF(N664="","",N664*AE664)</f>
        <v/>
      </c>
      <c r="AG664" s="19" t="n"/>
      <c r="AH664" s="19" t="n"/>
      <c r="AI664" s="19" t="n"/>
      <c r="AJ664" s="19" t="n"/>
      <c r="AK664" s="19" t="n"/>
      <c r="AL664" s="19" t="n"/>
      <c r="AM664" s="18" t="inlineStr">
        <is>
          <t>10 Rahmen, Preis je Stück.</t>
        </is>
      </c>
      <c r="AN664" s="23" t="inlineStr">
        <is>
          <t>Neu aus Word/Fotos vom 19.10.2026. Preis geschätzt, am 19.10. bestätigt.</t>
        </is>
      </c>
    </row>
    <row r="665" ht="98.8" customHeight="1">
      <c r="A665" s="16" t="n"/>
      <c r="B665" s="16" t="inlineStr">
        <is>
          <t>NU05-16</t>
        </is>
      </c>
      <c r="C665" s="16" t="inlineStr">
        <is>
          <t>NU05</t>
        </is>
      </c>
      <c r="D665" s="16" t="inlineStr">
        <is>
          <t>Treppenaufgang</t>
        </is>
      </c>
      <c r="E665" s="16" t="inlineStr">
        <is>
          <t>IKEA Fiskbo Bilderrahmen schwarz, 4er-Set</t>
        </is>
      </c>
      <c r="F665" s="17" t="n">
        <v>1</v>
      </c>
      <c r="G665" s="18" t="inlineStr">
        <is>
          <t>Bilderrahmen IKEA Fiskbo in Schwarz: 2x 13x18 cm und 2x 9x13 cm.</t>
        </is>
      </c>
      <c r="H665" s="16" t="inlineStr">
        <is>
          <t>Deko</t>
        </is>
      </c>
      <c r="I665" s="16" t="n"/>
      <c r="J665" s="16" t="inlineStr">
        <is>
          <t>C</t>
        </is>
      </c>
      <c r="K665" s="16" t="inlineStr">
        <is>
          <t>Set</t>
        </is>
      </c>
      <c r="L665" s="19" t="n"/>
      <c r="M665" s="16" t="inlineStr">
        <is>
          <t>gut</t>
        </is>
      </c>
      <c r="N665" s="17" t="n"/>
      <c r="O665" s="20">
        <f>F665-IF(N665="",0,N665)</f>
        <v/>
      </c>
      <c r="P665" s="19" t="inlineStr">
        <is>
          <t>ja</t>
        </is>
      </c>
      <c r="Q665" s="19" t="n"/>
      <c r="R665" s="21" t="n"/>
      <c r="S665" s="21" t="n">
        <v>4</v>
      </c>
      <c r="T665" s="19" t="inlineStr">
        <is>
          <t>Fix</t>
        </is>
      </c>
      <c r="U665" s="19" t="inlineStr">
        <is>
          <t>ok</t>
        </is>
      </c>
      <c r="V665" s="22">
        <f>O665*S665</f>
        <v/>
      </c>
      <c r="W665" s="16" t="inlineStr">
        <is>
          <t>nur Abholung</t>
        </is>
      </c>
      <c r="X665" s="16" t="inlineStr">
        <is>
          <t>F-805</t>
        </is>
      </c>
      <c r="Y665" s="19" t="inlineStr">
        <is>
          <t>ja</t>
        </is>
      </c>
      <c r="Z665" s="19" t="inlineStr">
        <is>
          <t>verfügbar</t>
        </is>
      </c>
      <c r="AA665" s="19" t="inlineStr">
        <is>
          <t>IKEA</t>
        </is>
      </c>
      <c r="AB665" s="19" t="n"/>
      <c r="AC665" s="19" t="n"/>
      <c r="AD665" s="19" t="n"/>
      <c r="AE665" s="21" t="n"/>
      <c r="AF665" s="22">
        <f>IF(N665="","",N665*AE665)</f>
        <v/>
      </c>
      <c r="AG665" s="19" t="n"/>
      <c r="AH665" s="19" t="n"/>
      <c r="AI665" s="19" t="n"/>
      <c r="AJ665" s="19" t="n"/>
      <c r="AK665" s="19" t="n"/>
      <c r="AL665" s="19" t="n"/>
      <c r="AM665" s="18" t="inlineStr">
        <is>
          <t>Nur als Set (4 Rahmen). Das Foto zeigt 2 davon.</t>
        </is>
      </c>
      <c r="AN665" s="23" t="inlineStr">
        <is>
          <t>Neu aus Word/Fotos vom 19.10.2026. Preis geschätzt, am 19.10. bestätigt.</t>
        </is>
      </c>
    </row>
    <row r="666" ht="98.8" customHeight="1">
      <c r="A666" s="16" t="n"/>
      <c r="B666" s="16" t="inlineStr">
        <is>
          <t>NU05-17</t>
        </is>
      </c>
      <c r="C666" s="16" t="inlineStr">
        <is>
          <t>NU05</t>
        </is>
      </c>
      <c r="D666" s="16" t="inlineStr">
        <is>
          <t>Treppenaufgang</t>
        </is>
      </c>
      <c r="E666" s="16" t="inlineStr">
        <is>
          <t>IKEA Bilderrahmen weiß, 2er-Set</t>
        </is>
      </c>
      <c r="F666" s="17" t="n">
        <v>1</v>
      </c>
      <c r="G666" s="18" t="inlineStr">
        <is>
          <t>Bilderrahmen in Weiß: IKEA Nyttja 10x15 cm und IKEA Fiskbo 9x13 cm.</t>
        </is>
      </c>
      <c r="H666" s="16" t="inlineStr">
        <is>
          <t>Deko</t>
        </is>
      </c>
      <c r="I666" s="16" t="n"/>
      <c r="J666" s="16" t="inlineStr">
        <is>
          <t>C</t>
        </is>
      </c>
      <c r="K666" s="16" t="inlineStr">
        <is>
          <t>Set</t>
        </is>
      </c>
      <c r="L666" s="19" t="n"/>
      <c r="M666" s="16" t="inlineStr">
        <is>
          <t>gut</t>
        </is>
      </c>
      <c r="N666" s="17" t="n"/>
      <c r="O666" s="20">
        <f>F666-IF(N666="",0,N666)</f>
        <v/>
      </c>
      <c r="P666" s="19" t="inlineStr">
        <is>
          <t>ja</t>
        </is>
      </c>
      <c r="Q666" s="19" t="n"/>
      <c r="R666" s="21" t="n"/>
      <c r="S666" s="21" t="n">
        <v>2</v>
      </c>
      <c r="T666" s="19" t="inlineStr">
        <is>
          <t>Fix</t>
        </is>
      </c>
      <c r="U666" s="19" t="inlineStr">
        <is>
          <t>ok</t>
        </is>
      </c>
      <c r="V666" s="22">
        <f>O666*S666</f>
        <v/>
      </c>
      <c r="W666" s="16" t="inlineStr">
        <is>
          <t>nur Abholung</t>
        </is>
      </c>
      <c r="X666" s="16" t="inlineStr">
        <is>
          <t>F-806</t>
        </is>
      </c>
      <c r="Y666" s="19" t="inlineStr">
        <is>
          <t>ja</t>
        </is>
      </c>
      <c r="Z666" s="19" t="inlineStr">
        <is>
          <t>verfügbar</t>
        </is>
      </c>
      <c r="AA666" s="19" t="inlineStr">
        <is>
          <t>IKEA</t>
        </is>
      </c>
      <c r="AB666" s="19" t="n"/>
      <c r="AC666" s="19" t="n"/>
      <c r="AD666" s="19" t="n"/>
      <c r="AE666" s="21" t="n"/>
      <c r="AF666" s="22">
        <f>IF(N666="","",N666*AE666)</f>
        <v/>
      </c>
      <c r="AG666" s="19" t="n"/>
      <c r="AH666" s="19" t="n"/>
      <c r="AI666" s="19" t="n"/>
      <c r="AJ666" s="19" t="n"/>
      <c r="AK666" s="19" t="n"/>
      <c r="AL666" s="19" t="n"/>
      <c r="AM666" s="18" t="inlineStr">
        <is>
          <t>Nur als Set (2 Rahmen).</t>
        </is>
      </c>
      <c r="AN666" s="23" t="inlineStr">
        <is>
          <t>Neu aus Word/Fotos vom 19.10.2026. Preis geschätzt, am 19.10. bestätigt.</t>
        </is>
      </c>
    </row>
    <row r="667" ht="98.8" customHeight="1">
      <c r="A667" s="16" t="n"/>
      <c r="B667" s="16" t="inlineStr">
        <is>
          <t>NU05-18</t>
        </is>
      </c>
      <c r="C667" s="16" t="inlineStr">
        <is>
          <t>NU05</t>
        </is>
      </c>
      <c r="D667" s="16" t="inlineStr">
        <is>
          <t>Treppenaufgang</t>
        </is>
      </c>
      <c r="E667" s="16" t="inlineStr">
        <is>
          <t>Fühlzahlen 1 bis 6 auf Holz</t>
        </is>
      </c>
      <c r="F667" s="17" t="n">
        <v>1</v>
      </c>
      <c r="G667" s="18" t="inlineStr">
        <is>
          <t>Selbst gestaltete Zahlentafeln 1 bis 6 auf Holzplatten, jede Zahl aus einem anderen Material (Stoff, Pompons, Perlen, Nudeln, Pappe, Sand) mit passender Anzahl Punkten zum Fühlen und Zählen.</t>
        </is>
      </c>
      <c r="H667" s="16" t="inlineStr">
        <is>
          <t>Kita-Ausstattung</t>
        </is>
      </c>
      <c r="I667" s="16" t="n"/>
      <c r="J667" s="16" t="inlineStr">
        <is>
          <t>C</t>
        </is>
      </c>
      <c r="K667" s="16" t="inlineStr">
        <is>
          <t>Set</t>
        </is>
      </c>
      <c r="L667" s="19" t="n"/>
      <c r="M667" s="16" t="inlineStr">
        <is>
          <t>gut</t>
        </is>
      </c>
      <c r="N667" s="17" t="n"/>
      <c r="O667" s="20">
        <f>F667-IF(N667="",0,N667)</f>
        <v/>
      </c>
      <c r="P667" s="19" t="inlineStr">
        <is>
          <t>ja</t>
        </is>
      </c>
      <c r="Q667" s="19" t="n"/>
      <c r="R667" s="21" t="n"/>
      <c r="S667" s="21" t="n">
        <v>5</v>
      </c>
      <c r="T667" s="19" t="inlineStr">
        <is>
          <t>Fix</t>
        </is>
      </c>
      <c r="U667" s="19" t="inlineStr">
        <is>
          <t>ok</t>
        </is>
      </c>
      <c r="V667" s="22">
        <f>O667*S667</f>
        <v/>
      </c>
      <c r="W667" s="16" t="inlineStr">
        <is>
          <t>nur Abholung</t>
        </is>
      </c>
      <c r="X667" s="16" t="inlineStr">
        <is>
          <t>F-807</t>
        </is>
      </c>
      <c r="Y667" s="19" t="inlineStr">
        <is>
          <t>ja</t>
        </is>
      </c>
      <c r="Z667" s="19" t="inlineStr">
        <is>
          <t>verfügbar</t>
        </is>
      </c>
      <c r="AA667" s="19" t="n"/>
      <c r="AB667" s="19" t="n"/>
      <c r="AC667" s="19" t="n"/>
      <c r="AD667" s="19" t="n"/>
      <c r="AE667" s="21" t="n"/>
      <c r="AF667" s="22">
        <f>IF(N667="","",N667*AE667)</f>
        <v/>
      </c>
      <c r="AG667" s="19" t="n"/>
      <c r="AH667" s="19" t="n"/>
      <c r="AI667" s="19" t="n"/>
      <c r="AJ667" s="19" t="n"/>
      <c r="AK667" s="19" t="n"/>
      <c r="AL667" s="19" t="n"/>
      <c r="AM667" s="18" t="inlineStr">
        <is>
          <t>Nur als Set (6 Tafeln).</t>
        </is>
      </c>
      <c r="AN667" s="23" t="inlineStr">
        <is>
          <t>Neu aus Word/Fotos vom 19.10.2026. Preis 5 € (Nutzerin 19.10.).</t>
        </is>
      </c>
    </row>
    <row r="668" ht="98.8" customHeight="1">
      <c r="A668" s="16" t="n"/>
      <c r="B668" s="16" t="inlineStr">
        <is>
          <t>NU05-V01</t>
        </is>
      </c>
      <c r="C668" s="16" t="inlineStr">
        <is>
          <t>NU05</t>
        </is>
      </c>
      <c r="D668" s="16" t="inlineStr">
        <is>
          <t>Treppenaufgang</t>
        </is>
      </c>
      <c r="E668" s="16" t="inlineStr">
        <is>
          <t>Lacktischdecken grau, 2 Stück</t>
        </is>
      </c>
      <c r="F668" s="17" t="n">
        <v>1</v>
      </c>
      <c r="G668" s="18" t="inlineStr">
        <is>
          <t>Lacktischdecken von Tukan in Grau, 110x140 cm, mit Vliesrückseite. Mit Farbresten.</t>
        </is>
      </c>
      <c r="H668" s="16" t="inlineStr">
        <is>
          <t>zu verschenken</t>
        </is>
      </c>
      <c r="I668" s="16" t="n"/>
      <c r="J668" s="16" t="inlineStr">
        <is>
          <t>C</t>
        </is>
      </c>
      <c r="K668" s="16" t="inlineStr">
        <is>
          <t>Set</t>
        </is>
      </c>
      <c r="L668" s="19" t="n"/>
      <c r="M668" s="16" t="inlineStr">
        <is>
          <t>gebraucht</t>
        </is>
      </c>
      <c r="N668" s="17" t="n"/>
      <c r="O668" s="20">
        <f>F668-IF(N668="",0,N668)</f>
        <v/>
      </c>
      <c r="P668" s="19" t="inlineStr">
        <is>
          <t>ja</t>
        </is>
      </c>
      <c r="Q668" s="19" t="n"/>
      <c r="R668" s="21" t="n"/>
      <c r="S668" s="21" t="n">
        <v>0</v>
      </c>
      <c r="T668" s="19" t="inlineStr">
        <is>
          <t>Fix</t>
        </is>
      </c>
      <c r="U668" s="19" t="inlineStr">
        <is>
          <t>ok</t>
        </is>
      </c>
      <c r="V668" s="22">
        <f>O668*S668</f>
        <v/>
      </c>
      <c r="W668" s="16" t="inlineStr">
        <is>
          <t>nur Abholung</t>
        </is>
      </c>
      <c r="X668" s="16" t="inlineStr">
        <is>
          <t>F-787</t>
        </is>
      </c>
      <c r="Y668" s="19" t="inlineStr">
        <is>
          <t>nein</t>
        </is>
      </c>
      <c r="Z668" s="19" t="inlineStr">
        <is>
          <t>verfügbar</t>
        </is>
      </c>
      <c r="AA668" s="19" t="inlineStr">
        <is>
          <t>Tukan</t>
        </is>
      </c>
      <c r="AB668" s="19" t="n"/>
      <c r="AC668" s="19" t="n"/>
      <c r="AD668" s="19" t="n"/>
      <c r="AE668" s="21" t="n"/>
      <c r="AF668" s="22">
        <f>IF(N668="","",N668*AE668)</f>
        <v/>
      </c>
      <c r="AG668" s="19" t="n"/>
      <c r="AH668" s="19" t="n"/>
      <c r="AI668" s="19" t="n"/>
      <c r="AJ668" s="19" t="n"/>
      <c r="AK668" s="19" t="n"/>
      <c r="AL668" s="19" t="n"/>
      <c r="AM668" s="18" t="inlineStr">
        <is>
          <t>2 Tischdecken.</t>
        </is>
      </c>
      <c r="AN668" s="23" t="inlineStr">
        <is>
          <t>Neu aus Word/Fotos vom 19.10.2026 (ohne Post-it, zu verschenken).</t>
        </is>
      </c>
    </row>
    <row r="669" ht="98.8" customHeight="1">
      <c r="A669" s="16" t="n"/>
      <c r="B669" s="16" t="inlineStr">
        <is>
          <t>NU05-V02</t>
        </is>
      </c>
      <c r="C669" s="16" t="inlineStr">
        <is>
          <t>NU05</t>
        </is>
      </c>
      <c r="D669" s="16" t="inlineStr">
        <is>
          <t>Treppenaufgang</t>
        </is>
      </c>
      <c r="E669" s="16" t="inlineStr">
        <is>
          <t>Lacktischdecke schwarz mit weißen Punkten</t>
        </is>
      </c>
      <c r="F669" s="17" t="n">
        <v>1</v>
      </c>
      <c r="G669" s="18" t="inlineStr">
        <is>
          <t>Lacktischdecke in Schwarz mit weißen Punkten, 140x190 cm. Mit Farbresten.</t>
        </is>
      </c>
      <c r="H669" s="16" t="inlineStr">
        <is>
          <t>zu verschenken</t>
        </is>
      </c>
      <c r="I669" s="16" t="n"/>
      <c r="J669" s="16" t="inlineStr">
        <is>
          <t>C</t>
        </is>
      </c>
      <c r="K669" s="16" t="inlineStr">
        <is>
          <t>Stück</t>
        </is>
      </c>
      <c r="L669" s="19" t="n"/>
      <c r="M669" s="16" t="inlineStr">
        <is>
          <t>gebraucht</t>
        </is>
      </c>
      <c r="N669" s="17" t="n"/>
      <c r="O669" s="20">
        <f>F669-IF(N669="",0,N669)</f>
        <v/>
      </c>
      <c r="P669" s="19" t="inlineStr">
        <is>
          <t>ja</t>
        </is>
      </c>
      <c r="Q669" s="19" t="n"/>
      <c r="R669" s="21" t="n"/>
      <c r="S669" s="21" t="n">
        <v>0</v>
      </c>
      <c r="T669" s="19" t="inlineStr">
        <is>
          <t>Fix</t>
        </is>
      </c>
      <c r="U669" s="19" t="inlineStr">
        <is>
          <t>ok</t>
        </is>
      </c>
      <c r="V669" s="22">
        <f>O669*S669</f>
        <v/>
      </c>
      <c r="W669" s="16" t="inlineStr">
        <is>
          <t>nur Abholung</t>
        </is>
      </c>
      <c r="X669" s="16" t="inlineStr">
        <is>
          <t>F-808</t>
        </is>
      </c>
      <c r="Y669" s="19" t="inlineStr">
        <is>
          <t>nein</t>
        </is>
      </c>
      <c r="Z669" s="19" t="inlineStr">
        <is>
          <t>verfügbar</t>
        </is>
      </c>
      <c r="AA669" s="19" t="n"/>
      <c r="AB669" s="19" t="n"/>
      <c r="AC669" s="19" t="n"/>
      <c r="AD669" s="19" t="n"/>
      <c r="AE669" s="21" t="n"/>
      <c r="AF669" s="22">
        <f>IF(N669="","",N669*AE669)</f>
        <v/>
      </c>
      <c r="AG669" s="19" t="n"/>
      <c r="AH669" s="19" t="n"/>
      <c r="AI669" s="19" t="n"/>
      <c r="AJ669" s="19" t="n"/>
      <c r="AK669" s="19" t="n"/>
      <c r="AL669" s="19" t="n"/>
      <c r="AM669" s="18" t="inlineStr">
        <is>
          <t>1 Tischdecke.</t>
        </is>
      </c>
      <c r="AN669" s="23" t="inlineStr">
        <is>
          <t>Neu aus Word/Fotos vom 19.10.2026 (ohne Post-it, zu verschenken).</t>
        </is>
      </c>
    </row>
    <row r="670" ht="98.8" customHeight="1">
      <c r="A670" s="16" t="n"/>
      <c r="B670" s="16" t="inlineStr">
        <is>
          <t>NU05-V03</t>
        </is>
      </c>
      <c r="C670" s="16" t="inlineStr">
        <is>
          <t>NU05</t>
        </is>
      </c>
      <c r="D670" s="16" t="inlineStr">
        <is>
          <t>Treppenaufgang</t>
        </is>
      </c>
      <c r="E670" s="16" t="inlineStr">
        <is>
          <t>IKEA Måla Malkittel grün</t>
        </is>
      </c>
      <c r="F670" s="17" t="n">
        <v>11</v>
      </c>
      <c r="G670" s="18" t="inlineStr">
        <is>
          <t>Malkittel IKEA Måla mit langen Ärmeln in Grün, Polyester, wasserabweisend, Klettverschluss. Mit Farbresten.</t>
        </is>
      </c>
      <c r="H670" s="16" t="inlineStr">
        <is>
          <t>zu verschenken</t>
        </is>
      </c>
      <c r="I670" s="16" t="n"/>
      <c r="J670" s="16" t="inlineStr">
        <is>
          <t>C</t>
        </is>
      </c>
      <c r="K670" s="16" t="inlineStr">
        <is>
          <t>Stück</t>
        </is>
      </c>
      <c r="L670" s="19" t="n"/>
      <c r="M670" s="16" t="inlineStr">
        <is>
          <t>gebraucht</t>
        </is>
      </c>
      <c r="N670" s="17" t="n"/>
      <c r="O670" s="20">
        <f>F670-IF(N670="",0,N670)</f>
        <v/>
      </c>
      <c r="P670" s="19" t="inlineStr">
        <is>
          <t>ja</t>
        </is>
      </c>
      <c r="Q670" s="19" t="n"/>
      <c r="R670" s="21" t="n"/>
      <c r="S670" s="21" t="n">
        <v>0</v>
      </c>
      <c r="T670" s="19" t="inlineStr">
        <is>
          <t>Fix</t>
        </is>
      </c>
      <c r="U670" s="19" t="inlineStr">
        <is>
          <t>ok</t>
        </is>
      </c>
      <c r="V670" s="22">
        <f>O670*S670</f>
        <v/>
      </c>
      <c r="W670" s="16" t="inlineStr">
        <is>
          <t>nur Abholung</t>
        </is>
      </c>
      <c r="X670" s="16" t="inlineStr">
        <is>
          <t>F-809</t>
        </is>
      </c>
      <c r="Y670" s="19" t="inlineStr">
        <is>
          <t>nein</t>
        </is>
      </c>
      <c r="Z670" s="19" t="inlineStr">
        <is>
          <t>verfügbar</t>
        </is>
      </c>
      <c r="AA670" s="19" t="inlineStr">
        <is>
          <t>IKEA</t>
        </is>
      </c>
      <c r="AB670" s="19" t="n"/>
      <c r="AC670" s="19" t="n"/>
      <c r="AD670" s="19" t="n"/>
      <c r="AE670" s="21" t="n"/>
      <c r="AF670" s="22">
        <f>IF(N670="","",N670*AE670)</f>
        <v/>
      </c>
      <c r="AG670" s="19" t="n"/>
      <c r="AH670" s="19" t="n"/>
      <c r="AI670" s="19" t="n"/>
      <c r="AJ670" s="19" t="n"/>
      <c r="AK670" s="19" t="n"/>
      <c r="AL670" s="19" t="n"/>
      <c r="AM670" s="18" t="inlineStr">
        <is>
          <t>11 Kittel. Das Foto zeigt einen davon.</t>
        </is>
      </c>
      <c r="AN670" s="23" t="inlineStr">
        <is>
          <t>Neu aus Word/Fotos vom 19.10.2026 (ohne Post-it, zu verschenken).</t>
        </is>
      </c>
    </row>
    <row r="671" ht="98.8" customHeight="1">
      <c r="A671" s="16" t="n"/>
      <c r="B671" s="16" t="inlineStr">
        <is>
          <t>NU05-V04</t>
        </is>
      </c>
      <c r="C671" s="16" t="inlineStr">
        <is>
          <t>NU05</t>
        </is>
      </c>
      <c r="D671" s="16" t="inlineStr">
        <is>
          <t>Treppenaufgang</t>
        </is>
      </c>
      <c r="E671" s="16" t="inlineStr">
        <is>
          <t>Lacktischdecken, 4er-Set</t>
        </is>
      </c>
      <c r="F671" s="17" t="n">
        <v>1</v>
      </c>
      <c r="G671" s="18" t="inlineStr">
        <is>
          <t>Lacktischdecken in verschiedenen Größen und Farben: eine runde in Orange (ca. 140 cm) und drei rechteckige.</t>
        </is>
      </c>
      <c r="H671" s="16" t="inlineStr">
        <is>
          <t>zu verschenken</t>
        </is>
      </c>
      <c r="I671" s="16" t="n"/>
      <c r="J671" s="16" t="inlineStr">
        <is>
          <t>C</t>
        </is>
      </c>
      <c r="K671" s="16" t="inlineStr">
        <is>
          <t>Set</t>
        </is>
      </c>
      <c r="L671" s="19" t="n"/>
      <c r="M671" s="16" t="inlineStr">
        <is>
          <t>gebraucht</t>
        </is>
      </c>
      <c r="N671" s="17" t="n"/>
      <c r="O671" s="20">
        <f>F671-IF(N671="",0,N671)</f>
        <v/>
      </c>
      <c r="P671" s="19" t="inlineStr">
        <is>
          <t>ja</t>
        </is>
      </c>
      <c r="Q671" s="19" t="n"/>
      <c r="R671" s="21" t="n"/>
      <c r="S671" s="21" t="n">
        <v>0</v>
      </c>
      <c r="T671" s="19" t="inlineStr">
        <is>
          <t>Fix</t>
        </is>
      </c>
      <c r="U671" s="19" t="inlineStr">
        <is>
          <t>ok</t>
        </is>
      </c>
      <c r="V671" s="22">
        <f>O671*S671</f>
        <v/>
      </c>
      <c r="W671" s="16" t="inlineStr">
        <is>
          <t>nur Abholung</t>
        </is>
      </c>
      <c r="X671" s="16" t="inlineStr">
        <is>
          <t>F-788</t>
        </is>
      </c>
      <c r="Y671" s="19" t="inlineStr">
        <is>
          <t>nein</t>
        </is>
      </c>
      <c r="Z671" s="19" t="inlineStr">
        <is>
          <t>verfügbar</t>
        </is>
      </c>
      <c r="AA671" s="19" t="n"/>
      <c r="AB671" s="19" t="n"/>
      <c r="AC671" s="19" t="n"/>
      <c r="AD671" s="19" t="n"/>
      <c r="AE671" s="21" t="n"/>
      <c r="AF671" s="22">
        <f>IF(N671="","",N671*AE671)</f>
        <v/>
      </c>
      <c r="AG671" s="19" t="n"/>
      <c r="AH671" s="19" t="n"/>
      <c r="AI671" s="19" t="n"/>
      <c r="AJ671" s="19" t="n"/>
      <c r="AK671" s="19" t="n"/>
      <c r="AL671" s="19" t="n"/>
      <c r="AM671" s="18" t="inlineStr">
        <is>
          <t>Nur als Set (4 Tischdecken).</t>
        </is>
      </c>
      <c r="AN671" s="23" t="inlineStr">
        <is>
          <t>Neu aus Word/Fotos vom 19.10.2026 (ohne Post-it, zu verschenken).</t>
        </is>
      </c>
    </row>
    <row r="672" ht="98.8" customHeight="1">
      <c r="A672" s="16" t="n"/>
      <c r="B672" s="16" t="inlineStr">
        <is>
          <t>NU05-V05</t>
        </is>
      </c>
      <c r="C672" s="16" t="inlineStr">
        <is>
          <t>NU05</t>
        </is>
      </c>
      <c r="D672" s="16" t="inlineStr">
        <is>
          <t>Treppenaufgang</t>
        </is>
      </c>
      <c r="E672" s="16" t="inlineStr">
        <is>
          <t>IKEA Kladd Prickar Lätzchen blau</t>
        </is>
      </c>
      <c r="F672" s="17" t="n">
        <v>6</v>
      </c>
      <c r="G672" s="18" t="inlineStr">
        <is>
          <t>Lätzchen IKEA Kladd Prickar mit langen Ärmeln in Blau, Polyester, maschinenwaschbar.</t>
        </is>
      </c>
      <c r="H672" s="16" t="inlineStr">
        <is>
          <t>zu verschenken</t>
        </is>
      </c>
      <c r="I672" s="16" t="n"/>
      <c r="J672" s="16" t="inlineStr">
        <is>
          <t>C</t>
        </is>
      </c>
      <c r="K672" s="16" t="inlineStr">
        <is>
          <t>Stück</t>
        </is>
      </c>
      <c r="L672" s="19" t="n"/>
      <c r="M672" s="16" t="inlineStr">
        <is>
          <t>gebraucht</t>
        </is>
      </c>
      <c r="N672" s="17" t="n"/>
      <c r="O672" s="20">
        <f>F672-IF(N672="",0,N672)</f>
        <v/>
      </c>
      <c r="P672" s="19" t="inlineStr">
        <is>
          <t>ja</t>
        </is>
      </c>
      <c r="Q672" s="19" t="n"/>
      <c r="R672" s="21" t="n"/>
      <c r="S672" s="21" t="n">
        <v>0</v>
      </c>
      <c r="T672" s="19" t="inlineStr">
        <is>
          <t>Fix</t>
        </is>
      </c>
      <c r="U672" s="19" t="inlineStr">
        <is>
          <t>ok</t>
        </is>
      </c>
      <c r="V672" s="22">
        <f>O672*S672</f>
        <v/>
      </c>
      <c r="W672" s="16" t="inlineStr">
        <is>
          <t>nur Abholung</t>
        </is>
      </c>
      <c r="X672" s="16" t="inlineStr">
        <is>
          <t>F-810</t>
        </is>
      </c>
      <c r="Y672" s="19" t="inlineStr">
        <is>
          <t>nein</t>
        </is>
      </c>
      <c r="Z672" s="19" t="inlineStr">
        <is>
          <t>verfügbar</t>
        </is>
      </c>
      <c r="AA672" s="19" t="inlineStr">
        <is>
          <t>IKEA</t>
        </is>
      </c>
      <c r="AB672" s="19" t="n"/>
      <c r="AC672" s="19" t="n"/>
      <c r="AD672" s="19" t="n"/>
      <c r="AE672" s="21" t="n"/>
      <c r="AF672" s="22">
        <f>IF(N672="","",N672*AE672)</f>
        <v/>
      </c>
      <c r="AG672" s="19" t="n"/>
      <c r="AH672" s="19" t="n"/>
      <c r="AI672" s="19" t="n"/>
      <c r="AJ672" s="19" t="n"/>
      <c r="AK672" s="19" t="n"/>
      <c r="AL672" s="19" t="n"/>
      <c r="AM672" s="18" t="inlineStr">
        <is>
          <t>6 Lätzchen.</t>
        </is>
      </c>
      <c r="AN672" s="23" t="inlineStr">
        <is>
          <t>Neu aus Word/Fotos vom 19.10.2026 (ohne Post-it, zu verschenken).</t>
        </is>
      </c>
    </row>
    <row r="673" ht="98.8" customHeight="1">
      <c r="A673" s="16" t="n"/>
      <c r="B673" s="16" t="inlineStr">
        <is>
          <t>NU05-V06</t>
        </is>
      </c>
      <c r="C673" s="16" t="inlineStr">
        <is>
          <t>NU05</t>
        </is>
      </c>
      <c r="D673" s="16" t="inlineStr">
        <is>
          <t>Treppenaufgang</t>
        </is>
      </c>
      <c r="E673" s="16" t="inlineStr">
        <is>
          <t>IKEA Kladd Prickar Lätzchen rot</t>
        </is>
      </c>
      <c r="F673" s="17" t="n">
        <v>6</v>
      </c>
      <c r="G673" s="18" t="inlineStr">
        <is>
          <t>Lätzchen IKEA Kladd Prickar mit langen Ärmeln in Rot, Polyester, maschinenwaschbar.</t>
        </is>
      </c>
      <c r="H673" s="16" t="inlineStr">
        <is>
          <t>zu verschenken</t>
        </is>
      </c>
      <c r="I673" s="16" t="n"/>
      <c r="J673" s="16" t="inlineStr">
        <is>
          <t>C</t>
        </is>
      </c>
      <c r="K673" s="16" t="inlineStr">
        <is>
          <t>Stück</t>
        </is>
      </c>
      <c r="L673" s="19" t="n"/>
      <c r="M673" s="16" t="inlineStr">
        <is>
          <t>gebraucht</t>
        </is>
      </c>
      <c r="N673" s="17" t="n"/>
      <c r="O673" s="20">
        <f>F673-IF(N673="",0,N673)</f>
        <v/>
      </c>
      <c r="P673" s="19" t="inlineStr">
        <is>
          <t>ja</t>
        </is>
      </c>
      <c r="Q673" s="19" t="n"/>
      <c r="R673" s="21" t="n"/>
      <c r="S673" s="21" t="n">
        <v>0</v>
      </c>
      <c r="T673" s="19" t="inlineStr">
        <is>
          <t>Fix</t>
        </is>
      </c>
      <c r="U673" s="19" t="inlineStr">
        <is>
          <t>ok</t>
        </is>
      </c>
      <c r="V673" s="22">
        <f>O673*S673</f>
        <v/>
      </c>
      <c r="W673" s="16" t="inlineStr">
        <is>
          <t>nur Abholung</t>
        </is>
      </c>
      <c r="X673" s="16" t="inlineStr">
        <is>
          <t>F-811</t>
        </is>
      </c>
      <c r="Y673" s="19" t="inlineStr">
        <is>
          <t>nein</t>
        </is>
      </c>
      <c r="Z673" s="19" t="inlineStr">
        <is>
          <t>verfügbar</t>
        </is>
      </c>
      <c r="AA673" s="19" t="inlineStr">
        <is>
          <t>IKEA</t>
        </is>
      </c>
      <c r="AB673" s="19" t="n"/>
      <c r="AC673" s="19" t="n"/>
      <c r="AD673" s="19" t="n"/>
      <c r="AE673" s="21" t="n"/>
      <c r="AF673" s="22">
        <f>IF(N673="","",N673*AE673)</f>
        <v/>
      </c>
      <c r="AG673" s="19" t="n"/>
      <c r="AH673" s="19" t="n"/>
      <c r="AI673" s="19" t="n"/>
      <c r="AJ673" s="19" t="n"/>
      <c r="AK673" s="19" t="n"/>
      <c r="AL673" s="19" t="n"/>
      <c r="AM673" s="18" t="inlineStr">
        <is>
          <t>6 Lätzchen.</t>
        </is>
      </c>
      <c r="AN673" s="23" t="inlineStr">
        <is>
          <t>Neu aus Word/Fotos vom 19.10.2026 (ohne Post-it, zu verschenken).</t>
        </is>
      </c>
    </row>
    <row r="674" ht="98.8" customHeight="1">
      <c r="A674" s="16" t="n"/>
      <c r="B674" s="16" t="inlineStr">
        <is>
          <t>NU05-V07</t>
        </is>
      </c>
      <c r="C674" s="16" t="inlineStr">
        <is>
          <t>NU05</t>
        </is>
      </c>
      <c r="D674" s="16" t="inlineStr">
        <is>
          <t>Treppenaufgang</t>
        </is>
      </c>
      <c r="E674" s="16" t="inlineStr">
        <is>
          <t>IKEA Kladdig Lätzchen weiß gepunktet</t>
        </is>
      </c>
      <c r="F674" s="17" t="n">
        <v>7</v>
      </c>
      <c r="G674" s="18" t="inlineStr">
        <is>
          <t>Lätzchen IKEA Kladdig mit langen Ärmeln, weiß mit bunten Punkten, Polyester, maschinenwaschbar.</t>
        </is>
      </c>
      <c r="H674" s="16" t="inlineStr">
        <is>
          <t>zu verschenken</t>
        </is>
      </c>
      <c r="I674" s="16" t="n"/>
      <c r="J674" s="16" t="inlineStr">
        <is>
          <t>C</t>
        </is>
      </c>
      <c r="K674" s="16" t="inlineStr">
        <is>
          <t>Stück</t>
        </is>
      </c>
      <c r="L674" s="19" t="n"/>
      <c r="M674" s="16" t="inlineStr">
        <is>
          <t>gebraucht</t>
        </is>
      </c>
      <c r="N674" s="17" t="n"/>
      <c r="O674" s="20">
        <f>F674-IF(N674="",0,N674)</f>
        <v/>
      </c>
      <c r="P674" s="19" t="inlineStr">
        <is>
          <t>ja</t>
        </is>
      </c>
      <c r="Q674" s="19" t="n"/>
      <c r="R674" s="21" t="n"/>
      <c r="S674" s="21" t="n">
        <v>0</v>
      </c>
      <c r="T674" s="19" t="inlineStr">
        <is>
          <t>Fix</t>
        </is>
      </c>
      <c r="U674" s="19" t="inlineStr">
        <is>
          <t>ok</t>
        </is>
      </c>
      <c r="V674" s="22">
        <f>O674*S674</f>
        <v/>
      </c>
      <c r="W674" s="16" t="inlineStr">
        <is>
          <t>nur Abholung</t>
        </is>
      </c>
      <c r="X674" s="16" t="inlineStr">
        <is>
          <t>F-786</t>
        </is>
      </c>
      <c r="Y674" s="19" t="inlineStr">
        <is>
          <t>nein</t>
        </is>
      </c>
      <c r="Z674" s="19" t="inlineStr">
        <is>
          <t>verfügbar</t>
        </is>
      </c>
      <c r="AA674" s="19" t="inlineStr">
        <is>
          <t>IKEA</t>
        </is>
      </c>
      <c r="AB674" s="19" t="n"/>
      <c r="AC674" s="19" t="n"/>
      <c r="AD674" s="19" t="n"/>
      <c r="AE674" s="21" t="n"/>
      <c r="AF674" s="22">
        <f>IF(N674="","",N674*AE674)</f>
        <v/>
      </c>
      <c r="AG674" s="19" t="n"/>
      <c r="AH674" s="19" t="n"/>
      <c r="AI674" s="19" t="n"/>
      <c r="AJ674" s="19" t="n"/>
      <c r="AK674" s="19" t="n"/>
      <c r="AL674" s="19" t="n"/>
      <c r="AM674" s="18" t="inlineStr">
        <is>
          <t>7 Lätzchen. Das Foto zeigt eines davon.</t>
        </is>
      </c>
      <c r="AN674" s="23" t="inlineStr">
        <is>
          <t>Neu aus Word/Fotos vom 19.10.2026 (ohne Post-it, zu verschenken).</t>
        </is>
      </c>
    </row>
    <row r="675" ht="98.8" customHeight="1">
      <c r="A675" s="16" t="n"/>
      <c r="B675" s="16" t="inlineStr">
        <is>
          <t>NU05-V08</t>
        </is>
      </c>
      <c r="C675" s="16" t="inlineStr">
        <is>
          <t>NU05</t>
        </is>
      </c>
      <c r="D675" s="16" t="inlineStr">
        <is>
          <t>Treppenaufgang</t>
        </is>
      </c>
      <c r="E675" s="16" t="inlineStr">
        <is>
          <t>Malschutzkittel für Kinder, 14 Stück</t>
        </is>
      </c>
      <c r="F675" s="17" t="n">
        <v>1</v>
      </c>
      <c r="G675" s="18" t="inlineStr">
        <is>
          <t>Malschutzkittel von Babylove und anderen Marken in verschiedenen Farben und Ausführungen, für Kinder von ca. 2 bis 4 Jahren.</t>
        </is>
      </c>
      <c r="H675" s="16" t="inlineStr">
        <is>
          <t>zu verschenken</t>
        </is>
      </c>
      <c r="I675" s="16" t="n"/>
      <c r="J675" s="16" t="inlineStr">
        <is>
          <t>C</t>
        </is>
      </c>
      <c r="K675" s="16" t="inlineStr">
        <is>
          <t>Konvolut</t>
        </is>
      </c>
      <c r="L675" s="19" t="n"/>
      <c r="M675" s="16" t="inlineStr">
        <is>
          <t>gebraucht</t>
        </is>
      </c>
      <c r="N675" s="17" t="n"/>
      <c r="O675" s="20">
        <f>F675-IF(N675="",0,N675)</f>
        <v/>
      </c>
      <c r="P675" s="19" t="inlineStr">
        <is>
          <t>ja</t>
        </is>
      </c>
      <c r="Q675" s="19" t="n"/>
      <c r="R675" s="21" t="n"/>
      <c r="S675" s="21" t="n">
        <v>0</v>
      </c>
      <c r="T675" s="19" t="inlineStr">
        <is>
          <t>Fix</t>
        </is>
      </c>
      <c r="U675" s="19" t="inlineStr">
        <is>
          <t>ok</t>
        </is>
      </c>
      <c r="V675" s="22">
        <f>O675*S675</f>
        <v/>
      </c>
      <c r="W675" s="16" t="inlineStr">
        <is>
          <t>nur Abholung</t>
        </is>
      </c>
      <c r="X675" s="16" t="inlineStr">
        <is>
          <t>F-812</t>
        </is>
      </c>
      <c r="Y675" s="19" t="inlineStr">
        <is>
          <t>nein</t>
        </is>
      </c>
      <c r="Z675" s="19" t="inlineStr">
        <is>
          <t>verfügbar</t>
        </is>
      </c>
      <c r="AA675" s="19" t="n"/>
      <c r="AB675" s="19" t="n"/>
      <c r="AC675" s="19" t="n"/>
      <c r="AD675" s="19" t="n"/>
      <c r="AE675" s="21" t="n"/>
      <c r="AF675" s="22">
        <f>IF(N675="","",N675*AE675)</f>
        <v/>
      </c>
      <c r="AG675" s="19" t="n"/>
      <c r="AH675" s="19" t="n"/>
      <c r="AI675" s="19" t="n"/>
      <c r="AJ675" s="19" t="n"/>
      <c r="AK675" s="19" t="n"/>
      <c r="AL675" s="19" t="n"/>
      <c r="AM675" s="18" t="inlineStr">
        <is>
          <t>14 Kittel in verschiedenen Ausführungen. Das Foto zeigt einen davon.</t>
        </is>
      </c>
      <c r="AN675" s="23" t="inlineStr">
        <is>
          <t>Neu aus Word/Fotos vom 19.10.2026 (ohne Post-it, zu verschenken).</t>
        </is>
      </c>
    </row>
    <row r="676" ht="98.8" customHeight="1">
      <c r="A676" s="16" t="n"/>
      <c r="B676" s="16" t="inlineStr">
        <is>
          <t>NU05-V09</t>
        </is>
      </c>
      <c r="C676" s="16" t="inlineStr">
        <is>
          <t>NU05</t>
        </is>
      </c>
      <c r="D676" s="16" t="inlineStr">
        <is>
          <t>Treppenaufgang</t>
        </is>
      </c>
      <c r="E676" s="16" t="inlineStr">
        <is>
          <t>Holzstreudeko im Behälter</t>
        </is>
      </c>
      <c r="F676" s="17" t="n">
        <v>1</v>
      </c>
      <c r="G676" s="18" t="inlineStr">
        <is>
          <t>Behälter mit Holzstreudeko zum Basteln: Holzscheiben, Herzen, Eisstiele, Stäbchen u. a. Behälter 34x34x10 cm.</t>
        </is>
      </c>
      <c r="H676" s="16" t="inlineStr">
        <is>
          <t>zu verschenken</t>
        </is>
      </c>
      <c r="I676" s="16" t="n"/>
      <c r="J676" s="16" t="inlineStr">
        <is>
          <t>C</t>
        </is>
      </c>
      <c r="K676" s="16" t="inlineStr">
        <is>
          <t>Konvolut</t>
        </is>
      </c>
      <c r="L676" s="19" t="n"/>
      <c r="M676" s="16" t="inlineStr">
        <is>
          <t>gebraucht</t>
        </is>
      </c>
      <c r="N676" s="17" t="n"/>
      <c r="O676" s="20">
        <f>F676-IF(N676="",0,N676)</f>
        <v/>
      </c>
      <c r="P676" s="19" t="inlineStr">
        <is>
          <t>ja</t>
        </is>
      </c>
      <c r="Q676" s="19" t="n"/>
      <c r="R676" s="21" t="n"/>
      <c r="S676" s="21" t="n">
        <v>0</v>
      </c>
      <c r="T676" s="19" t="inlineStr">
        <is>
          <t>Fix</t>
        </is>
      </c>
      <c r="U676" s="19" t="inlineStr">
        <is>
          <t>ok</t>
        </is>
      </c>
      <c r="V676" s="22">
        <f>O676*S676</f>
        <v/>
      </c>
      <c r="W676" s="16" t="inlineStr">
        <is>
          <t>nur Abholung</t>
        </is>
      </c>
      <c r="X676" s="16" t="inlineStr">
        <is>
          <t>F-813</t>
        </is>
      </c>
      <c r="Y676" s="19" t="inlineStr">
        <is>
          <t>nein</t>
        </is>
      </c>
      <c r="Z676" s="19" t="inlineStr">
        <is>
          <t>verfügbar</t>
        </is>
      </c>
      <c r="AA676" s="19" t="n"/>
      <c r="AB676" s="19" t="n"/>
      <c r="AC676" s="19" t="n"/>
      <c r="AD676" s="19" t="n"/>
      <c r="AE676" s="21" t="n"/>
      <c r="AF676" s="22">
        <f>IF(N676="","",N676*AE676)</f>
        <v/>
      </c>
      <c r="AG676" s="19" t="n"/>
      <c r="AH676" s="19" t="n"/>
      <c r="AI676" s="19" t="n"/>
      <c r="AJ676" s="19" t="n"/>
      <c r="AK676" s="19" t="n"/>
      <c r="AL676" s="19" t="n"/>
      <c r="AM676" s="18" t="inlineStr">
        <is>
          <t>1 Behälter mit Inhalt.</t>
        </is>
      </c>
      <c r="AN676" s="23" t="inlineStr">
        <is>
          <t>Neu aus Word/Fotos vom 19.10.2026 (ohne Post-it, zu verschenken).</t>
        </is>
      </c>
    </row>
    <row r="677" ht="98.8" customHeight="1">
      <c r="A677" s="16" t="n"/>
      <c r="B677" s="16" t="inlineStr">
        <is>
          <t>NU05-V10</t>
        </is>
      </c>
      <c r="C677" s="16" t="inlineStr">
        <is>
          <t>NU05</t>
        </is>
      </c>
      <c r="D677" s="16" t="inlineStr">
        <is>
          <t>Treppenaufgang</t>
        </is>
      </c>
      <c r="E677" s="16" t="inlineStr">
        <is>
          <t>Pfeifenreiniger</t>
        </is>
      </c>
      <c r="F677" s="17" t="n">
        <v>1</v>
      </c>
      <c r="G677" s="18" t="inlineStr">
        <is>
          <t>Pfeifenreiniger in vielen Farben: eine Kiste lose und mehrere angebrochene Packungen.</t>
        </is>
      </c>
      <c r="H677" s="16" t="inlineStr">
        <is>
          <t>zu verschenken</t>
        </is>
      </c>
      <c r="I677" s="16" t="n"/>
      <c r="J677" s="16" t="inlineStr">
        <is>
          <t>C</t>
        </is>
      </c>
      <c r="K677" s="16" t="inlineStr">
        <is>
          <t>Konvolut</t>
        </is>
      </c>
      <c r="L677" s="19" t="n"/>
      <c r="M677" s="16" t="inlineStr">
        <is>
          <t>gebraucht</t>
        </is>
      </c>
      <c r="N677" s="17" t="n"/>
      <c r="O677" s="20">
        <f>F677-IF(N677="",0,N677)</f>
        <v/>
      </c>
      <c r="P677" s="19" t="inlineStr">
        <is>
          <t>ja</t>
        </is>
      </c>
      <c r="Q677" s="19" t="n"/>
      <c r="R677" s="21" t="n"/>
      <c r="S677" s="21" t="n">
        <v>0</v>
      </c>
      <c r="T677" s="19" t="inlineStr">
        <is>
          <t>Fix</t>
        </is>
      </c>
      <c r="U677" s="19" t="inlineStr">
        <is>
          <t>ok</t>
        </is>
      </c>
      <c r="V677" s="22">
        <f>O677*S677</f>
        <v/>
      </c>
      <c r="W677" s="16" t="inlineStr">
        <is>
          <t>nur Abholung</t>
        </is>
      </c>
      <c r="X677" s="16" t="inlineStr">
        <is>
          <t>F-814</t>
        </is>
      </c>
      <c r="Y677" s="19" t="inlineStr">
        <is>
          <t>nein</t>
        </is>
      </c>
      <c r="Z677" s="19" t="inlineStr">
        <is>
          <t>verfügbar</t>
        </is>
      </c>
      <c r="AA677" s="19" t="n"/>
      <c r="AB677" s="19" t="n"/>
      <c r="AC677" s="19" t="n"/>
      <c r="AD677" s="19" t="n"/>
      <c r="AE677" s="21" t="n"/>
      <c r="AF677" s="22">
        <f>IF(N677="","",N677*AE677)</f>
        <v/>
      </c>
      <c r="AG677" s="19" t="n"/>
      <c r="AH677" s="19" t="n"/>
      <c r="AI677" s="19" t="n"/>
      <c r="AJ677" s="19" t="n"/>
      <c r="AK677" s="19" t="n"/>
      <c r="AL677" s="19" t="n"/>
      <c r="AM677" s="18" t="inlineStr">
        <is>
          <t>Alles, was auf dem Foto zu sehen ist.</t>
        </is>
      </c>
      <c r="AN677" s="23" t="inlineStr">
        <is>
          <t>Neu aus Word/Fotos vom 19.10.2026 (ohne Post-it, zu verschenken).</t>
        </is>
      </c>
    </row>
    <row r="678" ht="98.8" customHeight="1">
      <c r="A678" s="16" t="n"/>
      <c r="B678" s="16" t="inlineStr">
        <is>
          <t>BU13-09</t>
        </is>
      </c>
      <c r="C678" s="16" t="inlineStr">
        <is>
          <t>BU13</t>
        </is>
      </c>
      <c r="D678" s="16" t="inlineStr">
        <is>
          <t>Material</t>
        </is>
      </c>
      <c r="E678" s="16" t="inlineStr">
        <is>
          <t>Kühl-Gefrier-Kombination weiß</t>
        </is>
      </c>
      <c r="F678" s="17" t="n">
        <v>1</v>
      </c>
      <c r="G678" s="18" t="inlineStr">
        <is>
          <t>Kühl-Gefrier-Kombination als Standgerät in Weiß mit zwei Türen. Funktioniert.</t>
        </is>
      </c>
      <c r="H678" s="16" t="inlineStr">
        <is>
          <t>Küchentechnik</t>
        </is>
      </c>
      <c r="I678" s="16" t="n"/>
      <c r="J678" s="16" t="inlineStr">
        <is>
          <t>B</t>
        </is>
      </c>
      <c r="K678" s="16" t="inlineStr">
        <is>
          <t>Stück</t>
        </is>
      </c>
      <c r="L678" s="19" t="n"/>
      <c r="M678" s="16" t="inlineStr">
        <is>
          <t>gebraucht</t>
        </is>
      </c>
      <c r="N678" s="17" t="n"/>
      <c r="O678" s="20">
        <f>F678-IF(N678="",0,N678)</f>
        <v/>
      </c>
      <c r="P678" s="19" t="inlineStr">
        <is>
          <t>ja</t>
        </is>
      </c>
      <c r="Q678" s="19" t="n"/>
      <c r="R678" s="21" t="n"/>
      <c r="S678" s="21" t="n">
        <v>40</v>
      </c>
      <c r="T678" s="19" t="inlineStr">
        <is>
          <t>Fix</t>
        </is>
      </c>
      <c r="U678" s="19" t="inlineStr">
        <is>
          <t>ok</t>
        </is>
      </c>
      <c r="V678" s="22">
        <f>O678*S678</f>
        <v/>
      </c>
      <c r="W678" s="16" t="inlineStr">
        <is>
          <t>nur Abholung</t>
        </is>
      </c>
      <c r="X678" s="16" t="inlineStr">
        <is>
          <t>F-815</t>
        </is>
      </c>
      <c r="Y678" s="19" t="inlineStr">
        <is>
          <t>ja</t>
        </is>
      </c>
      <c r="Z678" s="19" t="inlineStr">
        <is>
          <t>verfügbar</t>
        </is>
      </c>
      <c r="AA678" s="19" t="n"/>
      <c r="AB678" s="19" t="n"/>
      <c r="AC678" s="19" t="n"/>
      <c r="AD678" s="19" t="n"/>
      <c r="AE678" s="21" t="n"/>
      <c r="AF678" s="22">
        <f>IF(N678="","",N678*AE678)</f>
        <v/>
      </c>
      <c r="AG678" s="19" t="n"/>
      <c r="AH678" s="19" t="n"/>
      <c r="AI678" s="19" t="n"/>
      <c r="AJ678" s="19" t="n"/>
      <c r="AK678" s="19" t="n"/>
      <c r="AL678" s="19" t="n"/>
      <c r="AM678" s="18" t="inlineStr">
        <is>
          <t>1 Gerät. Sonnenschirm und Holzplatte im Bild gehören nicht dazu.</t>
        </is>
      </c>
      <c r="AN678" s="23" t="inlineStr">
        <is>
          <t>Neu aus Fotos vom 19.10.2026, ohne Post-it. Preis geschätzt, am 19.10. bestätigt. Foto aufgehellt.</t>
        </is>
      </c>
    </row>
    <row r="679" ht="98.8" customHeight="1">
      <c r="A679" s="16" t="n"/>
      <c r="B679" s="16" t="inlineStr">
        <is>
          <t>BU13-10</t>
        </is>
      </c>
      <c r="C679" s="16" t="inlineStr">
        <is>
          <t>BU13</t>
        </is>
      </c>
      <c r="D679" s="16" t="inlineStr">
        <is>
          <t>Material</t>
        </is>
      </c>
      <c r="E679" s="16" t="inlineStr">
        <is>
          <t>Liebherr Kühlschrank weiß</t>
        </is>
      </c>
      <c r="F679" s="17" t="n">
        <v>1</v>
      </c>
      <c r="G679" s="18" t="inlineStr">
        <is>
          <t>Kühlschrank von Liebherr als Standgerät in Weiß (FCKW-frei), älteres Modell, mit Aufkleber einer Brauerei auf der Tür. Funktioniert.</t>
        </is>
      </c>
      <c r="H679" s="16" t="inlineStr">
        <is>
          <t>Küchentechnik</t>
        </is>
      </c>
      <c r="I679" s="16" t="n"/>
      <c r="J679" s="16" t="inlineStr">
        <is>
          <t>A</t>
        </is>
      </c>
      <c r="K679" s="16" t="inlineStr">
        <is>
          <t>Stück</t>
        </is>
      </c>
      <c r="L679" s="19" t="n"/>
      <c r="M679" s="16" t="inlineStr">
        <is>
          <t>gebraucht</t>
        </is>
      </c>
      <c r="N679" s="17" t="n"/>
      <c r="O679" s="20">
        <f>F679-IF(N679="",0,N679)</f>
        <v/>
      </c>
      <c r="P679" s="19" t="inlineStr">
        <is>
          <t>ja</t>
        </is>
      </c>
      <c r="Q679" s="19" t="n"/>
      <c r="R679" s="21" t="n"/>
      <c r="S679" s="21" t="n">
        <v>30</v>
      </c>
      <c r="T679" s="19" t="inlineStr">
        <is>
          <t>Fix</t>
        </is>
      </c>
      <c r="U679" s="19" t="inlineStr">
        <is>
          <t>ok</t>
        </is>
      </c>
      <c r="V679" s="22">
        <f>O679*S679</f>
        <v/>
      </c>
      <c r="W679" s="16" t="inlineStr">
        <is>
          <t>nur Abholung</t>
        </is>
      </c>
      <c r="X679" s="16" t="inlineStr">
        <is>
          <t>F-816</t>
        </is>
      </c>
      <c r="Y679" s="19" t="inlineStr">
        <is>
          <t>ja</t>
        </is>
      </c>
      <c r="Z679" s="19" t="inlineStr">
        <is>
          <t>verfügbar</t>
        </is>
      </c>
      <c r="AA679" s="19" t="inlineStr">
        <is>
          <t>Liebherr</t>
        </is>
      </c>
      <c r="AB679" s="19" t="n"/>
      <c r="AC679" s="19" t="n"/>
      <c r="AD679" s="19" t="n"/>
      <c r="AE679" s="21" t="n"/>
      <c r="AF679" s="22">
        <f>IF(N679="","",N679*AE679)</f>
        <v/>
      </c>
      <c r="AG679" s="19" t="n"/>
      <c r="AH679" s="19" t="n"/>
      <c r="AI679" s="19" t="n"/>
      <c r="AJ679" s="19" t="n"/>
      <c r="AK679" s="19" t="n"/>
      <c r="AL679" s="19" t="n"/>
      <c r="AM679" s="18" t="inlineStr">
        <is>
          <t>1 Gerät. Der Kühlschrank obendrauf ist BU13-09, Sonnenschirm und Holzplatte gehören nicht dazu.</t>
        </is>
      </c>
      <c r="AN679" s="23" t="inlineStr">
        <is>
          <t>Neu aus Fotos vom 19.10.2026, ohne Post-it. Preis geschätzt, am 19.10. bestätigt. Foto aufgehellt.</t>
        </is>
      </c>
    </row>
  </sheetData>
  <sheetProtection selectLockedCells="0" selectUnlockedCells="0" sheet="1" objects="0" insertRows="1" insertHyperlinks="1" autoFilter="0" scenarios="0" formatColumns="0" deleteColumns="1" insertColumns="1" pivotTables="1" deleteRows="1" formatCells="0" formatRows="0" sort="1"/>
  <autoFilter ref="A2:AN679"/>
  <mergeCells count="7">
    <mergeCell ref="AI1:AL1"/>
    <mergeCell ref="AM1:AN1"/>
    <mergeCell ref="Q1:R1"/>
    <mergeCell ref="A1:P1"/>
    <mergeCell ref="W1:AD1"/>
    <mergeCell ref="AE1:AH1"/>
    <mergeCell ref="S1:V1"/>
  </mergeCells>
  <conditionalFormatting sqref="Z3:Z679">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679">
    <cfRule type="cellIs" priority="4" operator="equal" dxfId="3">
      <formula>"A"</formula>
    </cfRule>
  </conditionalFormatting>
  <conditionalFormatting sqref="P3:P679">
    <cfRule type="cellIs" priority="5" operator="equal" dxfId="4">
      <formula>"entfällt"</formula>
    </cfRule>
  </conditionalFormatting>
  <dataValidations count="12">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Y3:Y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U3:U803" showDropDown="0" showInputMessage="0" showErrorMessage="0" allowBlank="1" type="list">
      <formula1>"offen,ok"</formula1>
    </dataValidation>
    <dataValidation sqref="W3:W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6" t="inlineStr">
        <is>
          <t>Verkaufsübersicht – rechnet automatisch aus dem Artikelstamm</t>
        </is>
      </c>
    </row>
    <row r="2">
      <c r="A2" s="27" t="inlineStr">
        <is>
          <t>Hier wird nichts eingetragen. Wer im Artikelstamm einen Verkauf erfasst, sieht ihn sofort hier.</t>
        </is>
      </c>
    </row>
    <row r="4">
      <c r="A4" s="28" t="inlineStr">
        <is>
          <t>Bestand</t>
        </is>
      </c>
    </row>
    <row r="5">
      <c r="A5" s="29" t="inlineStr">
        <is>
          <t>Artikelpositionen gesamt</t>
        </is>
      </c>
      <c r="B5" s="30">
        <f>COUNTA(Artikelstamm!$B$3:$B$679)</f>
        <v/>
      </c>
    </row>
    <row r="6">
      <c r="A6" s="29" t="inlineStr">
        <is>
          <t>davon verfügbar</t>
        </is>
      </c>
      <c r="B6" s="30">
        <f>COUNTIF(Artikelstamm!$Z$3:$Z$679,"verfügbar")</f>
        <v/>
      </c>
    </row>
    <row r="7">
      <c r="A7" s="29" t="inlineStr">
        <is>
          <t>davon reserviert</t>
        </is>
      </c>
      <c r="B7" s="30">
        <f>COUNTIF(Artikelstamm!$Z$3:$Z$679,"reserviert")</f>
        <v/>
      </c>
    </row>
    <row r="8">
      <c r="A8" s="29" t="inlineStr">
        <is>
          <t>davon teilverkauft</t>
        </is>
      </c>
      <c r="B8" s="30">
        <f>COUNTIF(Artikelstamm!$Z$3:$Z$679,"teilverkauft")</f>
        <v/>
      </c>
    </row>
    <row r="9">
      <c r="A9" s="29" t="inlineStr">
        <is>
          <t>davon verkauft</t>
        </is>
      </c>
      <c r="B9" s="30">
        <f>COUNTIF(Artikelstamm!$Z$3:$Z$679,"verkauft")</f>
        <v/>
      </c>
    </row>
    <row r="10">
      <c r="A10" s="29" t="inlineStr">
        <is>
          <t>Einheiten noch im Bestand</t>
        </is>
      </c>
      <c r="B10" s="30">
        <f>SUM(Artikelstamm!$O$3:$O$679)</f>
        <v/>
      </c>
    </row>
    <row r="11">
      <c r="A11" s="31" t="inlineStr">
        <is>
          <t>Restbestand zu Wunschpreisen</t>
        </is>
      </c>
      <c r="B11" s="32">
        <f>SUM(Artikelstamm!$V$3:$V$679)</f>
        <v/>
      </c>
    </row>
    <row r="12">
      <c r="A12" s="28" t="inlineStr">
        <is>
          <t>Erlöse</t>
        </is>
      </c>
    </row>
    <row r="13">
      <c r="A13" s="29" t="inlineStr">
        <is>
          <t>Verkaufte Einheiten</t>
        </is>
      </c>
      <c r="B13" s="30">
        <f>SUM(Artikelstamm!$N$3:$N$679)</f>
        <v/>
      </c>
    </row>
    <row r="14">
      <c r="A14" s="29" t="inlineStr">
        <is>
          <t>Umsatz</t>
        </is>
      </c>
      <c r="B14" s="33">
        <f>SUMPRODUCT(Artikelstamm!$N$3:$N$679,Artikelstamm!$AE$3:$AE$679)</f>
        <v/>
      </c>
    </row>
    <row r="15">
      <c r="A15" s="29" t="inlineStr">
        <is>
          <t>Umsatzsteuer: keine (steuerfrei, § 4 Nr. 28 UStG)</t>
        </is>
      </c>
      <c r="B15" s="33">
        <f>B14*0.0</f>
        <v/>
      </c>
    </row>
    <row r="16">
      <c r="A16" s="31" t="inlineStr">
        <is>
          <t>Umsatz gesamt</t>
        </is>
      </c>
      <c r="B16" s="32">
        <f>B14+B15</f>
        <v/>
      </c>
    </row>
    <row r="17">
      <c r="A17" s="29" t="inlineStr">
        <is>
          <t>davon bereits bezahlt</t>
        </is>
      </c>
      <c r="B17" s="33">
        <f>SUMPRODUCT((Artikelstamm!$AJ$3:$AJ$679="bezahlt")*Artikelstamm!$N$3:$N$679*Artikelstamm!$AE$3:$AE$679)</f>
        <v/>
      </c>
    </row>
    <row r="18">
      <c r="A18" s="29" t="inlineStr">
        <is>
          <t>noch offen</t>
        </is>
      </c>
      <c r="B18" s="33">
        <f>B14-B17</f>
        <v/>
      </c>
    </row>
    <row r="20">
      <c r="A20" s="28" t="inlineStr">
        <is>
          <t>To-do</t>
        </is>
      </c>
    </row>
    <row r="21">
      <c r="A21" s="31" t="inlineStr">
        <is>
          <t>Rechnungen noch zu schreiben</t>
        </is>
      </c>
      <c r="B21" s="34">
        <f>COUNTIFS(Artikelstamm!$Z$3:$Z$679,"*verkauft",Artikelstamm!$AI$3:$AI$679,"")</f>
        <v/>
      </c>
    </row>
    <row r="22">
      <c r="A22" s="31" t="inlineStr">
        <is>
          <t>Rechnungen offen (unbezahlt)</t>
        </is>
      </c>
      <c r="B22" s="34">
        <f>COUNTIFS(Artikelstamm!$Z$3:$Z$679,"*verkauft",Artikelstamm!$AJ$3:$AJ$679,"offen")</f>
        <v/>
      </c>
    </row>
    <row r="23">
      <c r="A23" s="29" t="inlineStr">
        <is>
          <t>Reservierungen ohne Abholtermin</t>
        </is>
      </c>
      <c r="B23" s="30">
        <f>COUNTIFS(Artikelstamm!$Z$3:$Z$679,"reserviert",Artikelstamm!$AL$3:$AL$679,"")</f>
        <v/>
      </c>
    </row>
    <row r="24">
      <c r="A24" s="29" t="inlineStr">
        <is>
          <t>Artikel ohne Preis</t>
        </is>
      </c>
      <c r="B24" s="30">
        <f>COUNTIFS(Artikelstamm!$S$3:$S$679,"")</f>
        <v/>
      </c>
    </row>
    <row r="25">
      <c r="A25" s="29" t="inlineStr">
        <is>
          <t>Artikel ohne Maßangabe</t>
        </is>
      </c>
      <c r="B25" s="30">
        <f>COUNTIFS(Artikelstamm!$L$3:$L$679,"")</f>
        <v/>
      </c>
    </row>
    <row r="28">
      <c r="A28" s="28" t="inlineStr">
        <is>
          <t>Nach Wertklasse</t>
        </is>
      </c>
    </row>
    <row r="29">
      <c r="A29" s="35" t="inlineStr">
        <is>
          <t>Wertklasse</t>
        </is>
      </c>
      <c r="B29" s="35" t="inlineStr">
        <is>
          <t>Positionen</t>
        </is>
      </c>
      <c r="C29" s="35" t="inlineStr">
        <is>
          <t>Umsatz netto</t>
        </is>
      </c>
      <c r="D29" s="35" t="inlineStr">
        <is>
          <t>Restwert netto</t>
        </is>
      </c>
    </row>
    <row r="30">
      <c r="A30" s="29" t="inlineStr">
        <is>
          <t>A</t>
        </is>
      </c>
      <c r="B30" s="36">
        <f>COUNTIF(Artikelstamm!$J$3:$J$679,$A30)</f>
        <v/>
      </c>
      <c r="C30" s="37">
        <f>SUMPRODUCT((Artikelstamm!$J$3:$J$679=$A30)*Artikelstamm!$N$3:$N$679*Artikelstamm!$AE$3:$AE$679)</f>
        <v/>
      </c>
      <c r="D30" s="37">
        <f>SUMIF(Artikelstamm!$J$3:$J$679,$A30,Artikelstamm!$V$3:$V$679)</f>
        <v/>
      </c>
    </row>
    <row r="31">
      <c r="A31" s="29" t="inlineStr">
        <is>
          <t>B</t>
        </is>
      </c>
      <c r="B31" s="36">
        <f>COUNTIF(Artikelstamm!$J$3:$J$679,$A31)</f>
        <v/>
      </c>
      <c r="C31" s="37">
        <f>SUMPRODUCT((Artikelstamm!$J$3:$J$679=$A31)*Artikelstamm!$N$3:$N$679*Artikelstamm!$AE$3:$AE$679)</f>
        <v/>
      </c>
      <c r="D31" s="37">
        <f>SUMIF(Artikelstamm!$J$3:$J$679,$A31,Artikelstamm!$V$3:$V$679)</f>
        <v/>
      </c>
    </row>
    <row r="32">
      <c r="A32" s="29" t="inlineStr">
        <is>
          <t>C</t>
        </is>
      </c>
      <c r="B32" s="36">
        <f>COUNTIF(Artikelstamm!$J$3:$J$679,$A32)</f>
        <v/>
      </c>
      <c r="C32" s="37">
        <f>SUMPRODUCT((Artikelstamm!$J$3:$J$679=$A32)*Artikelstamm!$N$3:$N$679*Artikelstamm!$AE$3:$AE$679)</f>
        <v/>
      </c>
      <c r="D32" s="37">
        <f>SUMIF(Artikelstamm!$J$3:$J$679,$A32,Artikelstamm!$V$3:$V$679)</f>
        <v/>
      </c>
    </row>
    <row r="33">
      <c r="A33" s="31" t="inlineStr">
        <is>
          <t>Summe</t>
        </is>
      </c>
      <c r="B33" s="38">
        <f>SUM(B30:B32)</f>
        <v/>
      </c>
      <c r="C33" s="39">
        <f>SUM(C30:C32)</f>
        <v/>
      </c>
      <c r="D33" s="39">
        <f>SUM(D30:D32)</f>
        <v/>
      </c>
    </row>
    <row r="35">
      <c r="A35" s="28" t="inlineStr">
        <is>
          <t>Nach Kategorie</t>
        </is>
      </c>
    </row>
    <row r="36">
      <c r="A36" s="35" t="inlineStr">
        <is>
          <t>Kategorie</t>
        </is>
      </c>
      <c r="B36" s="35" t="inlineStr">
        <is>
          <t>Positionen</t>
        </is>
      </c>
      <c r="C36" s="35" t="inlineStr">
        <is>
          <t>Umsatz netto</t>
        </is>
      </c>
      <c r="D36" s="35" t="inlineStr">
        <is>
          <t>Restwert netto</t>
        </is>
      </c>
    </row>
    <row r="37">
      <c r="A37" s="29" t="inlineStr">
        <is>
          <t>Büro</t>
        </is>
      </c>
      <c r="B37" s="36">
        <f>COUNTIF(Artikelstamm!$H$3:$H$679,$A37)</f>
        <v/>
      </c>
      <c r="C37" s="37">
        <f>SUMPRODUCT((Artikelstamm!$H$3:$H$679=$A37)*Artikelstamm!$N$3:$N$679*Artikelstamm!$AE$3:$AE$679)</f>
        <v/>
      </c>
      <c r="D37" s="37">
        <f>SUMIF(Artikelstamm!$H$3:$H$679,$A37,Artikelstamm!$V$3:$V$679)</f>
        <v/>
      </c>
    </row>
    <row r="38">
      <c r="A38" s="29" t="inlineStr">
        <is>
          <t>Deko</t>
        </is>
      </c>
      <c r="B38" s="36">
        <f>COUNTIF(Artikelstamm!$H$3:$H$679,$A38)</f>
        <v/>
      </c>
      <c r="C38" s="37">
        <f>SUMPRODUCT((Artikelstamm!$H$3:$H$679=$A38)*Artikelstamm!$N$3:$N$679*Artikelstamm!$AE$3:$AE$679)</f>
        <v/>
      </c>
      <c r="D38" s="37">
        <f>SUMIF(Artikelstamm!$H$3:$H$679,$A38,Artikelstamm!$V$3:$V$679)</f>
        <v/>
      </c>
    </row>
    <row r="39">
      <c r="A39" s="29" t="inlineStr">
        <is>
          <t>Garten</t>
        </is>
      </c>
      <c r="B39" s="36">
        <f>COUNTIF(Artikelstamm!$H$3:$H$679,$A39)</f>
        <v/>
      </c>
      <c r="C39" s="37">
        <f>SUMPRODUCT((Artikelstamm!$H$3:$H$679=$A39)*Artikelstamm!$N$3:$N$679*Artikelstamm!$AE$3:$AE$679)</f>
        <v/>
      </c>
      <c r="D39" s="37">
        <f>SUMIF(Artikelstamm!$H$3:$H$679,$A39,Artikelstamm!$V$3:$V$679)</f>
        <v/>
      </c>
    </row>
    <row r="40">
      <c r="A40" s="29" t="inlineStr">
        <is>
          <t>Kita-Ausstattung</t>
        </is>
      </c>
      <c r="B40" s="36">
        <f>COUNTIF(Artikelstamm!$H$3:$H$679,$A40)</f>
        <v/>
      </c>
      <c r="C40" s="37">
        <f>SUMPRODUCT((Artikelstamm!$H$3:$H$679=$A40)*Artikelstamm!$N$3:$N$679*Artikelstamm!$AE$3:$AE$679)</f>
        <v/>
      </c>
      <c r="D40" s="37">
        <f>SUMIF(Artikelstamm!$H$3:$H$679,$A40,Artikelstamm!$V$3:$V$679)</f>
        <v/>
      </c>
    </row>
    <row r="41">
      <c r="A41" s="29" t="inlineStr">
        <is>
          <t>Kunst</t>
        </is>
      </c>
      <c r="B41" s="36">
        <f>COUNTIF(Artikelstamm!$H$3:$H$679,$A41)</f>
        <v/>
      </c>
      <c r="C41" s="37">
        <f>SUMPRODUCT((Artikelstamm!$H$3:$H$679=$A41)*Artikelstamm!$N$3:$N$679*Artikelstamm!$AE$3:$AE$679)</f>
        <v/>
      </c>
      <c r="D41" s="37">
        <f>SUMIF(Artikelstamm!$H$3:$H$679,$A41,Artikelstamm!$V$3:$V$679)</f>
        <v/>
      </c>
    </row>
    <row r="42">
      <c r="A42" s="29" t="inlineStr">
        <is>
          <t>Küchentechnik</t>
        </is>
      </c>
      <c r="B42" s="36">
        <f>COUNTIF(Artikelstamm!$H$3:$H$679,$A42)</f>
        <v/>
      </c>
      <c r="C42" s="37">
        <f>SUMPRODUCT((Artikelstamm!$H$3:$H$679=$A42)*Artikelstamm!$N$3:$N$679*Artikelstamm!$AE$3:$AE$679)</f>
        <v/>
      </c>
      <c r="D42" s="37">
        <f>SUMIF(Artikelstamm!$H$3:$H$679,$A42,Artikelstamm!$V$3:$V$679)</f>
        <v/>
      </c>
    </row>
    <row r="43">
      <c r="A43" s="29" t="inlineStr">
        <is>
          <t>Leuchten</t>
        </is>
      </c>
      <c r="B43" s="36">
        <f>COUNTIF(Artikelstamm!$H$3:$H$679,$A43)</f>
        <v/>
      </c>
      <c r="C43" s="37">
        <f>SUMPRODUCT((Artikelstamm!$H$3:$H$679=$A43)*Artikelstamm!$N$3:$N$679*Artikelstamm!$AE$3:$AE$679)</f>
        <v/>
      </c>
      <c r="D43" s="37">
        <f>SUMIF(Artikelstamm!$H$3:$H$679,$A43,Artikelstamm!$V$3:$V$679)</f>
        <v/>
      </c>
    </row>
    <row r="44">
      <c r="A44" s="29" t="inlineStr">
        <is>
          <t>Möbel</t>
        </is>
      </c>
      <c r="B44" s="36">
        <f>COUNTIF(Artikelstamm!$H$3:$H$679,$A44)</f>
        <v/>
      </c>
      <c r="C44" s="37">
        <f>SUMPRODUCT((Artikelstamm!$H$3:$H$679=$A44)*Artikelstamm!$N$3:$N$679*Artikelstamm!$AE$3:$AE$679)</f>
        <v/>
      </c>
      <c r="D44" s="37">
        <f>SUMIF(Artikelstamm!$H$3:$H$679,$A44,Artikelstamm!$V$3:$V$679)</f>
        <v/>
      </c>
    </row>
    <row r="45">
      <c r="A45" s="29" t="inlineStr">
        <is>
          <t>Pflanzen</t>
        </is>
      </c>
      <c r="B45" s="36">
        <f>COUNTIF(Artikelstamm!$H$3:$H$679,$A45)</f>
        <v/>
      </c>
      <c r="C45" s="37">
        <f>SUMPRODUCT((Artikelstamm!$H$3:$H$679=$A45)*Artikelstamm!$N$3:$N$679*Artikelstamm!$AE$3:$AE$679)</f>
        <v/>
      </c>
      <c r="D45" s="37">
        <f>SUMIF(Artikelstamm!$H$3:$H$679,$A45,Artikelstamm!$V$3:$V$679)</f>
        <v/>
      </c>
    </row>
    <row r="46">
      <c r="A46" s="29" t="inlineStr">
        <is>
          <t>Sonstiges</t>
        </is>
      </c>
      <c r="B46" s="36">
        <f>COUNTIF(Artikelstamm!$H$3:$H$679,$A46)</f>
        <v/>
      </c>
      <c r="C46" s="37">
        <f>SUMPRODUCT((Artikelstamm!$H$3:$H$679=$A46)*Artikelstamm!$N$3:$N$679*Artikelstamm!$AE$3:$AE$679)</f>
        <v/>
      </c>
      <c r="D46" s="37">
        <f>SUMIF(Artikelstamm!$H$3:$H$679,$A46,Artikelstamm!$V$3:$V$679)</f>
        <v/>
      </c>
    </row>
    <row r="47">
      <c r="A47" s="29" t="inlineStr">
        <is>
          <t>Spielzeug</t>
        </is>
      </c>
      <c r="B47" s="36">
        <f>COUNTIF(Artikelstamm!$H$3:$H$679,$A47)</f>
        <v/>
      </c>
      <c r="C47" s="37">
        <f>SUMPRODUCT((Artikelstamm!$H$3:$H$679=$A47)*Artikelstamm!$N$3:$N$679*Artikelstamm!$AE$3:$AE$679)</f>
        <v/>
      </c>
      <c r="D47" s="37">
        <f>SUMIF(Artikelstamm!$H$3:$H$679,$A47,Artikelstamm!$V$3:$V$679)</f>
        <v/>
      </c>
    </row>
    <row r="48">
      <c r="A48" s="29" t="inlineStr">
        <is>
          <t>Technik</t>
        </is>
      </c>
      <c r="B48" s="36">
        <f>COUNTIF(Artikelstamm!$H$3:$H$679,$A48)</f>
        <v/>
      </c>
      <c r="C48" s="37">
        <f>SUMPRODUCT((Artikelstamm!$H$3:$H$679=$A48)*Artikelstamm!$N$3:$N$679*Artikelstamm!$AE$3:$AE$679)</f>
        <v/>
      </c>
      <c r="D48" s="37">
        <f>SUMIF(Artikelstamm!$H$3:$H$679,$A48,Artikelstamm!$V$3:$V$679)</f>
        <v/>
      </c>
    </row>
    <row r="49">
      <c r="A49" s="29" t="inlineStr">
        <is>
          <t>Textilien</t>
        </is>
      </c>
      <c r="B49" s="36">
        <f>COUNTIF(Artikelstamm!$H$3:$H$679,$A49)</f>
        <v/>
      </c>
      <c r="C49" s="37">
        <f>SUMPRODUCT((Artikelstamm!$H$3:$H$679=$A49)*Artikelstamm!$N$3:$N$679*Artikelstamm!$AE$3:$AE$679)</f>
        <v/>
      </c>
      <c r="D49" s="37">
        <f>SUMIF(Artikelstamm!$H$3:$H$679,$A49,Artikelstamm!$V$3:$V$679)</f>
        <v/>
      </c>
    </row>
    <row r="50">
      <c r="A50" s="29" t="inlineStr">
        <is>
          <t>Uhren</t>
        </is>
      </c>
      <c r="B50" s="36">
        <f>COUNTIF(Artikelstamm!$H$3:$H$679,$A50)</f>
        <v/>
      </c>
      <c r="C50" s="37">
        <f>SUMPRODUCT((Artikelstamm!$H$3:$H$679=$A50)*Artikelstamm!$N$3:$N$679*Artikelstamm!$AE$3:$AE$679)</f>
        <v/>
      </c>
      <c r="D50" s="37">
        <f>SUMIF(Artikelstamm!$H$3:$H$679,$A50,Artikelstamm!$V$3:$V$679)</f>
        <v/>
      </c>
    </row>
    <row r="51">
      <c r="A51" s="29" t="inlineStr">
        <is>
          <t>Verbrauchsmaterial</t>
        </is>
      </c>
      <c r="B51" s="36">
        <f>COUNTIF(Artikelstamm!$H$3:$H$679,$A51)</f>
        <v/>
      </c>
      <c r="C51" s="37">
        <f>SUMPRODUCT((Artikelstamm!$H$3:$H$679=$A51)*Artikelstamm!$N$3:$N$679*Artikelstamm!$AE$3:$AE$679)</f>
        <v/>
      </c>
      <c r="D51" s="37">
        <f>SUMIF(Artikelstamm!$H$3:$H$679,$A51,Artikelstamm!$V$3:$V$679)</f>
        <v/>
      </c>
    </row>
    <row r="52">
      <c r="A52" s="29" t="inlineStr">
        <is>
          <t>zu verschenken</t>
        </is>
      </c>
      <c r="B52" s="36">
        <f>COUNTIF(Artikelstamm!$H$3:$H$679,$A52)</f>
        <v/>
      </c>
      <c r="C52" s="37">
        <f>SUMPRODUCT((Artikelstamm!$H$3:$H$679=$A52)*Artikelstamm!$N$3:$N$679*Artikelstamm!$AE$3:$AE$679)</f>
        <v/>
      </c>
      <c r="D52" s="37">
        <f>SUMIF(Artikelstamm!$H$3:$H$679,$A52,Artikelstamm!$V$3:$V$679)</f>
        <v/>
      </c>
    </row>
    <row r="53">
      <c r="A53" s="31" t="inlineStr">
        <is>
          <t>Summe</t>
        </is>
      </c>
      <c r="B53" s="38">
        <f>SUM(B37:B52)</f>
        <v/>
      </c>
      <c r="C53" s="39">
        <f>SUM(C37:C52)</f>
        <v/>
      </c>
      <c r="D53" s="39">
        <f>SUM(D37:D52)</f>
        <v/>
      </c>
    </row>
    <row r="55">
      <c r="A55" s="28" t="inlineStr">
        <is>
          <t>Nach Raum</t>
        </is>
      </c>
    </row>
    <row r="56">
      <c r="A56" s="35" t="inlineStr">
        <is>
          <t>Raum</t>
        </is>
      </c>
      <c r="B56" s="35" t="inlineStr">
        <is>
          <t>Positionen</t>
        </is>
      </c>
      <c r="C56" s="35" t="inlineStr">
        <is>
          <t>Umsatz netto</t>
        </is>
      </c>
      <c r="D56" s="35" t="inlineStr">
        <is>
          <t>Restwert netto</t>
        </is>
      </c>
    </row>
    <row r="57">
      <c r="A57" s="29" t="inlineStr">
        <is>
          <t>Abstellraum</t>
        </is>
      </c>
      <c r="B57" s="36">
        <f>COUNTIF(Artikelstamm!$D$3:$D$679,$A57)</f>
        <v/>
      </c>
      <c r="C57" s="37">
        <f>SUMPRODUCT((Artikelstamm!$D$3:$D$679=$A57)*Artikelstamm!$N$3:$N$679*Artikelstamm!$AE$3:$AE$679)</f>
        <v/>
      </c>
      <c r="D57" s="37">
        <f>SUMIF(Artikelstamm!$D$3:$D$679,$A57,Artikelstamm!$V$3:$V$679)</f>
        <v/>
      </c>
    </row>
    <row r="58">
      <c r="A58" s="29" t="inlineStr">
        <is>
          <t>Atelier</t>
        </is>
      </c>
      <c r="B58" s="36">
        <f>COUNTIF(Artikelstamm!$D$3:$D$679,$A58)</f>
        <v/>
      </c>
      <c r="C58" s="37">
        <f>SUMPRODUCT((Artikelstamm!$D$3:$D$679=$A58)*Artikelstamm!$N$3:$N$679*Artikelstamm!$AE$3:$AE$679)</f>
        <v/>
      </c>
      <c r="D58" s="37">
        <f>SUMIF(Artikelstamm!$D$3:$D$679,$A58,Artikelstamm!$V$3:$V$679)</f>
        <v/>
      </c>
    </row>
    <row r="59">
      <c r="A59" s="29" t="inlineStr">
        <is>
          <t>Büro</t>
        </is>
      </c>
      <c r="B59" s="36">
        <f>COUNTIF(Artikelstamm!$D$3:$D$679,$A59)</f>
        <v/>
      </c>
      <c r="C59" s="37">
        <f>SUMPRODUCT((Artikelstamm!$D$3:$D$679=$A59)*Artikelstamm!$N$3:$N$679*Artikelstamm!$AE$3:$AE$679)</f>
        <v/>
      </c>
      <c r="D59" s="37">
        <f>SUMIF(Artikelstamm!$D$3:$D$679,$A59,Artikelstamm!$V$3:$V$679)</f>
        <v/>
      </c>
    </row>
    <row r="60">
      <c r="A60" s="29" t="inlineStr">
        <is>
          <t>Büro und Besprechung</t>
        </is>
      </c>
      <c r="B60" s="36">
        <f>COUNTIF(Artikelstamm!$D$3:$D$679,$A60)</f>
        <v/>
      </c>
      <c r="C60" s="37">
        <f>SUMPRODUCT((Artikelstamm!$D$3:$D$679=$A60)*Artikelstamm!$N$3:$N$679*Artikelstamm!$AE$3:$AE$679)</f>
        <v/>
      </c>
      <c r="D60" s="37">
        <f>SUMIF(Artikelstamm!$D$3:$D$679,$A60,Artikelstamm!$V$3:$V$679)</f>
        <v/>
      </c>
    </row>
    <row r="61">
      <c r="A61" s="29" t="inlineStr">
        <is>
          <t>Dachterrasse</t>
        </is>
      </c>
      <c r="B61" s="36">
        <f>COUNTIF(Artikelstamm!$D$3:$D$679,$A61)</f>
        <v/>
      </c>
      <c r="C61" s="37">
        <f>SUMPRODUCT((Artikelstamm!$D$3:$D$679=$A61)*Artikelstamm!$N$3:$N$679*Artikelstamm!$AE$3:$AE$679)</f>
        <v/>
      </c>
      <c r="D61" s="37">
        <f>SUMIF(Artikelstamm!$D$3:$D$679,$A61,Artikelstamm!$V$3:$V$679)</f>
        <v/>
      </c>
    </row>
    <row r="62">
      <c r="A62" s="29" t="inlineStr">
        <is>
          <t>Eingang und Elternlounge</t>
        </is>
      </c>
      <c r="B62" s="36">
        <f>COUNTIF(Artikelstamm!$D$3:$D$679,$A62)</f>
        <v/>
      </c>
      <c r="C62" s="37">
        <f>SUMPRODUCT((Artikelstamm!$D$3:$D$679=$A62)*Artikelstamm!$N$3:$N$679*Artikelstamm!$AE$3:$AE$679)</f>
        <v/>
      </c>
      <c r="D62" s="37">
        <f>SUMIF(Artikelstamm!$D$3:$D$679,$A62,Artikelstamm!$V$3:$V$679)</f>
        <v/>
      </c>
    </row>
    <row r="63">
      <c r="A63" s="29" t="inlineStr">
        <is>
          <t>Flur</t>
        </is>
      </c>
      <c r="B63" s="36">
        <f>COUNTIF(Artikelstamm!$D$3:$D$679,$A63)</f>
        <v/>
      </c>
      <c r="C63" s="37">
        <f>SUMPRODUCT((Artikelstamm!$D$3:$D$679=$A63)*Artikelstamm!$N$3:$N$679*Artikelstamm!$AE$3:$AE$679)</f>
        <v/>
      </c>
      <c r="D63" s="37">
        <f>SUMIF(Artikelstamm!$D$3:$D$679,$A63,Artikelstamm!$V$3:$V$679)</f>
        <v/>
      </c>
    </row>
    <row r="64">
      <c r="A64" s="29" t="inlineStr">
        <is>
          <t>Galerie</t>
        </is>
      </c>
      <c r="B64" s="36">
        <f>COUNTIF(Artikelstamm!$D$3:$D$679,$A64)</f>
        <v/>
      </c>
      <c r="C64" s="37">
        <f>SUMPRODUCT((Artikelstamm!$D$3:$D$679=$A64)*Artikelstamm!$N$3:$N$679*Artikelstamm!$AE$3:$AE$679)</f>
        <v/>
      </c>
      <c r="D64" s="37">
        <f>SUMIF(Artikelstamm!$D$3:$D$679,$A64,Artikelstamm!$V$3:$V$679)</f>
        <v/>
      </c>
    </row>
    <row r="65">
      <c r="A65" s="29" t="inlineStr">
        <is>
          <t>Garderobenflur</t>
        </is>
      </c>
      <c r="B65" s="36">
        <f>COUNTIF(Artikelstamm!$D$3:$D$679,$A65)</f>
        <v/>
      </c>
      <c r="C65" s="37">
        <f>SUMPRODUCT((Artikelstamm!$D$3:$D$679=$A65)*Artikelstamm!$N$3:$N$679*Artikelstamm!$AE$3:$AE$679)</f>
        <v/>
      </c>
      <c r="D65" s="37">
        <f>SUMIF(Artikelstamm!$D$3:$D$679,$A65,Artikelstamm!$V$3:$V$679)</f>
        <v/>
      </c>
    </row>
    <row r="66">
      <c r="A66" s="29" t="inlineStr">
        <is>
          <t>Garten</t>
        </is>
      </c>
      <c r="B66" s="36">
        <f>COUNTIF(Artikelstamm!$D$3:$D$679,$A66)</f>
        <v/>
      </c>
      <c r="C66" s="37">
        <f>SUMPRODUCT((Artikelstamm!$D$3:$D$679=$A66)*Artikelstamm!$N$3:$N$679*Artikelstamm!$AE$3:$AE$679)</f>
        <v/>
      </c>
      <c r="D66" s="37">
        <f>SUMIF(Artikelstamm!$D$3:$D$679,$A66,Artikelstamm!$V$3:$V$679)</f>
        <v/>
      </c>
    </row>
    <row r="67">
      <c r="A67" s="29" t="inlineStr">
        <is>
          <t>Gruppenraum</t>
        </is>
      </c>
      <c r="B67" s="36">
        <f>COUNTIF(Artikelstamm!$D$3:$D$679,$A67)</f>
        <v/>
      </c>
      <c r="C67" s="37">
        <f>SUMPRODUCT((Artikelstamm!$D$3:$D$679=$A67)*Artikelstamm!$N$3:$N$679*Artikelstamm!$AE$3:$AE$679)</f>
        <v/>
      </c>
      <c r="D67" s="37">
        <f>SUMIF(Artikelstamm!$D$3:$D$679,$A67,Artikelstamm!$V$3:$V$679)</f>
        <v/>
      </c>
    </row>
    <row r="68">
      <c r="A68" s="29" t="inlineStr">
        <is>
          <t>Heizung</t>
        </is>
      </c>
      <c r="B68" s="36">
        <f>COUNTIF(Artikelstamm!$D$3:$D$679,$A68)</f>
        <v/>
      </c>
      <c r="C68" s="37">
        <f>SUMPRODUCT((Artikelstamm!$D$3:$D$679=$A68)*Artikelstamm!$N$3:$N$679*Artikelstamm!$AE$3:$AE$679)</f>
        <v/>
      </c>
      <c r="D68" s="37">
        <f>SUMIF(Artikelstamm!$D$3:$D$679,$A68,Artikelstamm!$V$3:$V$679)</f>
        <v/>
      </c>
    </row>
    <row r="69">
      <c r="A69" s="29" t="inlineStr">
        <is>
          <t>Krippenschlafraum</t>
        </is>
      </c>
      <c r="B69" s="36">
        <f>COUNTIF(Artikelstamm!$D$3:$D$679,$A69)</f>
        <v/>
      </c>
      <c r="C69" s="37">
        <f>SUMPRODUCT((Artikelstamm!$D$3:$D$679=$A69)*Artikelstamm!$N$3:$N$679*Artikelstamm!$AE$3:$AE$679)</f>
        <v/>
      </c>
      <c r="D69" s="37">
        <f>SUMIF(Artikelstamm!$D$3:$D$679,$A69,Artikelstamm!$V$3:$V$679)</f>
        <v/>
      </c>
    </row>
    <row r="70">
      <c r="A70" s="29" t="inlineStr">
        <is>
          <t>Küche</t>
        </is>
      </c>
      <c r="B70" s="36">
        <f>COUNTIF(Artikelstamm!$D$3:$D$679,$A70)</f>
        <v/>
      </c>
      <c r="C70" s="37">
        <f>SUMPRODUCT((Artikelstamm!$D$3:$D$679=$A70)*Artikelstamm!$N$3:$N$679*Artikelstamm!$AE$3:$AE$679)</f>
        <v/>
      </c>
      <c r="D70" s="37">
        <f>SUMIF(Artikelstamm!$D$3:$D$679,$A70,Artikelstamm!$V$3:$V$679)</f>
        <v/>
      </c>
    </row>
    <row r="71">
      <c r="A71" s="29" t="inlineStr">
        <is>
          <t>Küche und Essbereich</t>
        </is>
      </c>
      <c r="B71" s="36">
        <f>COUNTIF(Artikelstamm!$D$3:$D$679,$A71)</f>
        <v/>
      </c>
      <c r="C71" s="37">
        <f>SUMPRODUCT((Artikelstamm!$D$3:$D$679=$A71)*Artikelstamm!$N$3:$N$679*Artikelstamm!$AE$3:$AE$679)</f>
        <v/>
      </c>
      <c r="D71" s="37">
        <f>SUMIF(Artikelstamm!$D$3:$D$679,$A71,Artikelstamm!$V$3:$V$679)</f>
        <v/>
      </c>
    </row>
    <row r="72">
      <c r="A72" s="29" t="inlineStr">
        <is>
          <t>Lernraum</t>
        </is>
      </c>
      <c r="B72" s="36">
        <f>COUNTIF(Artikelstamm!$D$3:$D$679,$A72)</f>
        <v/>
      </c>
      <c r="C72" s="37">
        <f>SUMPRODUCT((Artikelstamm!$D$3:$D$679=$A72)*Artikelstamm!$N$3:$N$679*Artikelstamm!$AE$3:$AE$679)</f>
        <v/>
      </c>
      <c r="D72" s="37">
        <f>SUMIF(Artikelstamm!$D$3:$D$679,$A72,Artikelstamm!$V$3:$V$679)</f>
        <v/>
      </c>
    </row>
    <row r="73">
      <c r="A73" s="29" t="inlineStr">
        <is>
          <t>Material</t>
        </is>
      </c>
      <c r="B73" s="36">
        <f>COUNTIF(Artikelstamm!$D$3:$D$679,$A73)</f>
        <v/>
      </c>
      <c r="C73" s="37">
        <f>SUMPRODUCT((Artikelstamm!$D$3:$D$679=$A73)*Artikelstamm!$N$3:$N$679*Artikelstamm!$AE$3:$AE$679)</f>
        <v/>
      </c>
      <c r="D73" s="37">
        <f>SUMIF(Artikelstamm!$D$3:$D$679,$A73,Artikelstamm!$V$3:$V$679)</f>
        <v/>
      </c>
    </row>
    <row r="74">
      <c r="A74" s="29" t="inlineStr">
        <is>
          <t>Materialraum</t>
        </is>
      </c>
      <c r="B74" s="36">
        <f>COUNTIF(Artikelstamm!$D$3:$D$679,$A74)</f>
        <v/>
      </c>
      <c r="C74" s="37">
        <f>SUMPRODUCT((Artikelstamm!$D$3:$D$679=$A74)*Artikelstamm!$N$3:$N$679*Artikelstamm!$AE$3:$AE$679)</f>
        <v/>
      </c>
      <c r="D74" s="37">
        <f>SUMIF(Artikelstamm!$D$3:$D$679,$A74,Artikelstamm!$V$3:$V$679)</f>
        <v/>
      </c>
    </row>
    <row r="75">
      <c r="A75" s="29" t="inlineStr">
        <is>
          <t>Matschraum</t>
        </is>
      </c>
      <c r="B75" s="36">
        <f>COUNTIF(Artikelstamm!$D$3:$D$679,$A75)</f>
        <v/>
      </c>
      <c r="C75" s="37">
        <f>SUMPRODUCT((Artikelstamm!$D$3:$D$679=$A75)*Artikelstamm!$N$3:$N$679*Artikelstamm!$AE$3:$AE$679)</f>
        <v/>
      </c>
      <c r="D75" s="37">
        <f>SUMIF(Artikelstamm!$D$3:$D$679,$A75,Artikelstamm!$V$3:$V$679)</f>
        <v/>
      </c>
    </row>
    <row r="76">
      <c r="A76" s="29" t="inlineStr">
        <is>
          <t>Personal-WC</t>
        </is>
      </c>
      <c r="B76" s="36">
        <f>COUNTIF(Artikelstamm!$D$3:$D$679,$A76)</f>
        <v/>
      </c>
      <c r="C76" s="37">
        <f>SUMPRODUCT((Artikelstamm!$D$3:$D$679=$A76)*Artikelstamm!$N$3:$N$679*Artikelstamm!$AE$3:$AE$679)</f>
        <v/>
      </c>
      <c r="D76" s="37">
        <f>SUMIF(Artikelstamm!$D$3:$D$679,$A76,Artikelstamm!$V$3:$V$679)</f>
        <v/>
      </c>
    </row>
    <row r="77">
      <c r="A77" s="29" t="inlineStr">
        <is>
          <t>Personalraum</t>
        </is>
      </c>
      <c r="B77" s="36">
        <f>COUNTIF(Artikelstamm!$D$3:$D$679,$A77)</f>
        <v/>
      </c>
      <c r="C77" s="37">
        <f>SUMPRODUCT((Artikelstamm!$D$3:$D$679=$A77)*Artikelstamm!$N$3:$N$679*Artikelstamm!$AE$3:$AE$679)</f>
        <v/>
      </c>
      <c r="D77" s="37">
        <f>SUMIF(Artikelstamm!$D$3:$D$679,$A77,Artikelstamm!$V$3:$V$679)</f>
        <v/>
      </c>
    </row>
    <row r="78">
      <c r="A78" s="29" t="inlineStr">
        <is>
          <t>Ruheraum</t>
        </is>
      </c>
      <c r="B78" s="36">
        <f>COUNTIF(Artikelstamm!$D$3:$D$679,$A78)</f>
        <v/>
      </c>
      <c r="C78" s="37">
        <f>SUMPRODUCT((Artikelstamm!$D$3:$D$679=$A78)*Artikelstamm!$N$3:$N$679*Artikelstamm!$AE$3:$AE$679)</f>
        <v/>
      </c>
      <c r="D78" s="37">
        <f>SUMIF(Artikelstamm!$D$3:$D$679,$A78,Artikelstamm!$V$3:$V$679)</f>
        <v/>
      </c>
    </row>
    <row r="79">
      <c r="A79" s="29" t="inlineStr">
        <is>
          <t>Schlafraum</t>
        </is>
      </c>
      <c r="B79" s="36">
        <f>COUNTIF(Artikelstamm!$D$3:$D$679,$A79)</f>
        <v/>
      </c>
      <c r="C79" s="37">
        <f>SUMPRODUCT((Artikelstamm!$D$3:$D$679=$A79)*Artikelstamm!$N$3:$N$679*Artikelstamm!$AE$3:$AE$679)</f>
        <v/>
      </c>
      <c r="D79" s="37">
        <f>SUMIF(Artikelstamm!$D$3:$D$679,$A79,Artikelstamm!$V$3:$V$679)</f>
        <v/>
      </c>
    </row>
    <row r="80">
      <c r="A80" s="29" t="inlineStr">
        <is>
          <t>Speisesaal</t>
        </is>
      </c>
      <c r="B80" s="36">
        <f>COUNTIF(Artikelstamm!$D$3:$D$679,$A80)</f>
        <v/>
      </c>
      <c r="C80" s="37">
        <f>SUMPRODUCT((Artikelstamm!$D$3:$D$679=$A80)*Artikelstamm!$N$3:$N$679*Artikelstamm!$AE$3:$AE$679)</f>
        <v/>
      </c>
      <c r="D80" s="37">
        <f>SUMIF(Artikelstamm!$D$3:$D$679,$A80,Artikelstamm!$V$3:$V$679)</f>
        <v/>
      </c>
    </row>
    <row r="81">
      <c r="A81" s="29" t="inlineStr">
        <is>
          <t>Terrasse</t>
        </is>
      </c>
      <c r="B81" s="36">
        <f>COUNTIF(Artikelstamm!$D$3:$D$679,$A81)</f>
        <v/>
      </c>
      <c r="C81" s="37">
        <f>SUMPRODUCT((Artikelstamm!$D$3:$D$679=$A81)*Artikelstamm!$N$3:$N$679*Artikelstamm!$AE$3:$AE$679)</f>
        <v/>
      </c>
      <c r="D81" s="37">
        <f>SUMIF(Artikelstamm!$D$3:$D$679,$A81,Artikelstamm!$V$3:$V$679)</f>
        <v/>
      </c>
    </row>
    <row r="82">
      <c r="A82" s="29" t="inlineStr">
        <is>
          <t>Treppenaufgang</t>
        </is>
      </c>
      <c r="B82" s="36">
        <f>COUNTIF(Artikelstamm!$D$3:$D$679,$A82)</f>
        <v/>
      </c>
      <c r="C82" s="37">
        <f>SUMPRODUCT((Artikelstamm!$D$3:$D$679=$A82)*Artikelstamm!$N$3:$N$679*Artikelstamm!$AE$3:$AE$679)</f>
        <v/>
      </c>
      <c r="D82" s="37">
        <f>SUMIF(Artikelstamm!$D$3:$D$679,$A82,Artikelstamm!$V$3:$V$679)</f>
        <v/>
      </c>
    </row>
    <row r="83">
      <c r="A83" s="29" t="inlineStr">
        <is>
          <t>Turnraum</t>
        </is>
      </c>
      <c r="B83" s="36">
        <f>COUNTIF(Artikelstamm!$D$3:$D$679,$A83)</f>
        <v/>
      </c>
      <c r="C83" s="37">
        <f>SUMPRODUCT((Artikelstamm!$D$3:$D$679=$A83)*Artikelstamm!$N$3:$N$679*Artikelstamm!$AE$3:$AE$679)</f>
        <v/>
      </c>
      <c r="D83" s="37">
        <f>SUMIF(Artikelstamm!$D$3:$D$679,$A83,Artikelstamm!$V$3:$V$679)</f>
        <v/>
      </c>
    </row>
    <row r="84">
      <c r="A84" s="29" t="inlineStr">
        <is>
          <t>Werkraum</t>
        </is>
      </c>
      <c r="B84" s="36">
        <f>COUNTIF(Artikelstamm!$D$3:$D$679,$A84)</f>
        <v/>
      </c>
      <c r="C84" s="37">
        <f>SUMPRODUCT((Artikelstamm!$D$3:$D$679=$A84)*Artikelstamm!$N$3:$N$679*Artikelstamm!$AE$3:$AE$679)</f>
        <v/>
      </c>
      <c r="D84" s="37">
        <f>SUMIF(Artikelstamm!$D$3:$D$679,$A84,Artikelstamm!$V$3:$V$679)</f>
        <v/>
      </c>
    </row>
    <row r="85">
      <c r="A85" s="31" t="inlineStr">
        <is>
          <t>Summe</t>
        </is>
      </c>
      <c r="B85" s="38">
        <f>SUM(B57:B84)</f>
        <v/>
      </c>
      <c r="C85" s="39">
        <f>SUM(C57:C84)</f>
        <v/>
      </c>
      <c r="D85" s="39">
        <f>SUM(D57:D84)</f>
        <v/>
      </c>
    </row>
    <row r="87">
      <c r="A87" s="28" t="inlineStr">
        <is>
          <t>Nach Verkaufskanal</t>
        </is>
      </c>
    </row>
    <row r="88">
      <c r="A88" s="35" t="inlineStr">
        <is>
          <t>Verkaufskanal</t>
        </is>
      </c>
      <c r="B88" s="35" t="inlineStr">
        <is>
          <t>Positionen</t>
        </is>
      </c>
      <c r="C88" s="35" t="inlineStr">
        <is>
          <t>Umsatz netto</t>
        </is>
      </c>
    </row>
    <row r="89">
      <c r="A89" s="29" t="inlineStr">
        <is>
          <t>Webkatalog</t>
        </is>
      </c>
      <c r="B89" s="36">
        <f>COUNTIF(Artikelstamm!$AC$3:$AC$679,$A89)</f>
        <v/>
      </c>
      <c r="C89" s="37">
        <f>SUMPRODUCT((Artikelstamm!$AC$3:$AC$679=$A89)*Artikelstamm!$N$3:$N$679*Artikelstamm!$AE$3:$AE$679)</f>
        <v/>
      </c>
    </row>
    <row r="90">
      <c r="A90" s="29" t="inlineStr">
        <is>
          <t>Kleinanzeigen</t>
        </is>
      </c>
      <c r="B90" s="36">
        <f>COUNTIF(Artikelstamm!$AC$3:$AC$679,$A90)</f>
        <v/>
      </c>
      <c r="C90" s="37">
        <f>SUMPRODUCT((Artikelstamm!$AC$3:$AC$679=$A90)*Artikelstamm!$N$3:$N$679*Artikelstamm!$AE$3:$AE$679)</f>
        <v/>
      </c>
    </row>
    <row r="91">
      <c r="A91" s="29" t="inlineStr">
        <is>
          <t>eBay</t>
        </is>
      </c>
      <c r="B91" s="36">
        <f>COUNTIF(Artikelstamm!$AC$3:$AC$679,$A91)</f>
        <v/>
      </c>
      <c r="C91" s="37">
        <f>SUMPRODUCT((Artikelstamm!$AC$3:$AC$679=$A91)*Artikelstamm!$N$3:$N$679*Artikelstamm!$AE$3:$AE$679)</f>
        <v/>
      </c>
    </row>
    <row r="92">
      <c r="A92" s="29" t="inlineStr">
        <is>
          <t>Direkt</t>
        </is>
      </c>
      <c r="B92" s="36">
        <f>COUNTIF(Artikelstamm!$AC$3:$AC$679,$A92)</f>
        <v/>
      </c>
      <c r="C92" s="37">
        <f>SUMPRODUCT((Artikelstamm!$AC$3:$AC$679=$A92)*Artikelstamm!$N$3:$N$679*Artikelstamm!$AE$3:$AE$679)</f>
        <v/>
      </c>
    </row>
    <row r="93">
      <c r="A93" s="29" t="inlineStr">
        <is>
          <t>Händler</t>
        </is>
      </c>
      <c r="B93" s="36">
        <f>COUNTIF(Artikelstamm!$AC$3:$AC$679,$A93)</f>
        <v/>
      </c>
      <c r="C93" s="37">
        <f>SUMPRODUCT((Artikelstamm!$AC$3:$AC$679=$A93)*Artikelstamm!$N$3:$N$679*Artikelstamm!$AE$3:$AE$679)</f>
        <v/>
      </c>
    </row>
    <row r="94">
      <c r="A94" s="29" t="inlineStr">
        <is>
          <t>Verkaufstag</t>
        </is>
      </c>
      <c r="B94" s="36">
        <f>COUNTIF(Artikelstamm!$AC$3:$AC$679,$A94)</f>
        <v/>
      </c>
      <c r="C94" s="37">
        <f>SUMPRODUCT((Artikelstamm!$AC$3:$AC$679=$A94)*Artikelstamm!$N$3:$N$679*Artikelstamm!$AE$3:$AE$679)</f>
        <v/>
      </c>
    </row>
    <row r="95">
      <c r="A95" s="31" t="inlineStr">
        <is>
          <t>Summe</t>
        </is>
      </c>
      <c r="B95" s="38">
        <f>SUM(B89:B94)</f>
        <v/>
      </c>
      <c r="C95" s="39">
        <f>SUM(C89:C94)</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40" t="inlineStr">
        <is>
          <t>Kassenbuch Barverkäufe</t>
        </is>
      </c>
    </row>
    <row r="2" ht="32" customHeight="1">
      <c r="A2" s="41"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2" t="inlineStr">
        <is>
          <t>Datum</t>
        </is>
      </c>
      <c r="B4" s="42" t="inlineStr">
        <is>
          <t>Beleg-Nr</t>
        </is>
      </c>
      <c r="C4" s="42" t="inlineStr">
        <is>
          <t>Vorgang / Käufer</t>
        </is>
      </c>
      <c r="D4" s="42" t="inlineStr">
        <is>
          <t>Einnahme</t>
        </is>
      </c>
      <c r="E4" s="42" t="inlineStr">
        <is>
          <t>USt (steuerfrei)</t>
        </is>
      </c>
      <c r="F4" s="42" t="inlineStr">
        <is>
          <t>Betrag</t>
        </is>
      </c>
      <c r="G4" s="42" t="inlineStr">
        <is>
          <t>Ausgabe</t>
        </is>
      </c>
      <c r="H4" s="42" t="inlineStr">
        <is>
          <t>Kassenbestand</t>
        </is>
      </c>
    </row>
    <row r="5">
      <c r="C5" t="inlineStr">
        <is>
          <t>Anfangsbestand Kasse</t>
        </is>
      </c>
      <c r="H5" s="43" t="n">
        <v>0</v>
      </c>
    </row>
    <row r="6">
      <c r="A6" s="44" t="n">
        <v>46308</v>
      </c>
      <c r="B6" s="45" t="n">
        <v>4000117</v>
      </c>
      <c r="C6" s="45" t="inlineStr">
        <is>
          <t>Jonathan Kleinknecht</t>
        </is>
      </c>
      <c r="D6" s="46" t="n">
        <v>100</v>
      </c>
      <c r="E6" s="47">
        <f>IF(D6="","",D6-D6/1.0)</f>
        <v/>
      </c>
      <c r="F6" s="47">
        <f>IF(D6="","",D6/1.0)</f>
        <v/>
      </c>
      <c r="G6" s="46" t="n"/>
      <c r="H6" s="47">
        <f>H5+IF(D6="",0,D6)-IF(G6="",0,G6)</f>
        <v/>
      </c>
    </row>
    <row r="7">
      <c r="A7" s="44" t="n">
        <v>46308</v>
      </c>
      <c r="B7" s="45" t="n">
        <v>4000118</v>
      </c>
      <c r="C7" s="45" t="inlineStr">
        <is>
          <t>Aljona Dura</t>
        </is>
      </c>
      <c r="D7" s="46" t="n">
        <v>465</v>
      </c>
      <c r="E7" s="47">
        <f>IF(D7="","",D7-D7/1.0)</f>
        <v/>
      </c>
      <c r="F7" s="47">
        <f>IF(D7="","",D7/1.0)</f>
        <v/>
      </c>
      <c r="G7" s="46" t="n"/>
      <c r="H7" s="47">
        <f>H6+IF(D7="",0,D7)-IF(G7="",0,G7)</f>
        <v/>
      </c>
    </row>
    <row r="8">
      <c r="A8" s="44" t="n">
        <v>46310</v>
      </c>
      <c r="B8" s="45" t="n">
        <v>4000129</v>
      </c>
      <c r="C8" s="45" t="inlineStr">
        <is>
          <t>Tanja Fischer</t>
        </is>
      </c>
      <c r="D8" s="46" t="n">
        <v>70</v>
      </c>
      <c r="E8" s="47">
        <f>IF(D8="","",D8-D8/1.0)</f>
        <v/>
      </c>
      <c r="F8" s="47">
        <f>IF(D8="","",D8/1.0)</f>
        <v/>
      </c>
      <c r="G8" s="46" t="n"/>
      <c r="H8" s="47">
        <f>H7+IF(D8="",0,D8)-IF(G8="",0,G8)</f>
        <v/>
      </c>
    </row>
    <row r="9">
      <c r="A9" s="44" t="n">
        <v>46312</v>
      </c>
      <c r="B9" s="45" t="n">
        <v>4000136</v>
      </c>
      <c r="C9" s="45" t="inlineStr">
        <is>
          <t>Daniela Hauser</t>
        </is>
      </c>
      <c r="D9" s="46" t="n">
        <v>100</v>
      </c>
      <c r="E9" s="47">
        <f>IF(D9="","",D9-D9/1.0)</f>
        <v/>
      </c>
      <c r="F9" s="47">
        <f>IF(D9="","",D9/1.0)</f>
        <v/>
      </c>
      <c r="G9" s="46" t="n"/>
      <c r="H9" s="47">
        <f>H8+IF(D9="",0,D9)-IF(G9="",0,G9)</f>
        <v/>
      </c>
    </row>
    <row r="10">
      <c r="A10" s="44" t="n">
        <v>46314</v>
      </c>
      <c r="B10" s="45" t="n">
        <v>4000137</v>
      </c>
      <c r="C10" s="45" t="inlineStr">
        <is>
          <t>Aljona Dura</t>
        </is>
      </c>
      <c r="D10" s="46" t="n">
        <v>150</v>
      </c>
      <c r="E10" s="47">
        <f>IF(D10="","",D10-D10/1.0)</f>
        <v/>
      </c>
      <c r="F10" s="47">
        <f>IF(D10="","",D10/1.0)</f>
        <v/>
      </c>
      <c r="G10" s="46" t="n"/>
      <c r="H10" s="47">
        <f>H9+IF(D10="",0,D10)-IF(G10="",0,G10)</f>
        <v/>
      </c>
    </row>
    <row r="11">
      <c r="A11" s="44" t="n">
        <v>46314</v>
      </c>
      <c r="B11" s="45" t="n">
        <v>4000126</v>
      </c>
      <c r="C11" s="45" t="inlineStr">
        <is>
          <t>Jessica Lücke</t>
        </is>
      </c>
      <c r="D11" s="46" t="n">
        <v>90</v>
      </c>
      <c r="E11" s="47">
        <f>IF(D11="","",D11-D11/1.0)</f>
        <v/>
      </c>
      <c r="F11" s="47">
        <f>IF(D11="","",D11/1.0)</f>
        <v/>
      </c>
      <c r="G11" s="46" t="n"/>
      <c r="H11" s="47">
        <f>H10+IF(D11="",0,D11)-IF(G11="",0,G11)</f>
        <v/>
      </c>
    </row>
    <row r="12">
      <c r="A12" s="44" t="n">
        <v>46314</v>
      </c>
      <c r="B12" s="45" t="n">
        <v>4000147</v>
      </c>
      <c r="C12" s="45" t="inlineStr">
        <is>
          <t>Lars Hindelang</t>
        </is>
      </c>
      <c r="D12" s="46" t="n">
        <v>50</v>
      </c>
      <c r="E12" s="47">
        <f>IF(D12="","",D12-D12/1.0)</f>
        <v/>
      </c>
      <c r="F12" s="47">
        <f>IF(D12="","",D12/1.0)</f>
        <v/>
      </c>
      <c r="G12" s="46" t="n"/>
      <c r="H12" s="47">
        <f>H11+IF(D12="",0,D12)-IF(G12="",0,G12)</f>
        <v/>
      </c>
    </row>
    <row r="13">
      <c r="A13" s="45" t="n"/>
      <c r="B13" s="45" t="n"/>
      <c r="C13" s="45" t="n"/>
      <c r="D13" s="46" t="n"/>
      <c r="E13" s="47">
        <f>IF(D13="","",D13-D13/1.0)</f>
        <v/>
      </c>
      <c r="F13" s="47">
        <f>IF(D13="","",D13/1.0)</f>
        <v/>
      </c>
      <c r="G13" s="46" t="n"/>
      <c r="H13" s="47">
        <f>H12+IF(D13="",0,D13)-IF(G13="",0,G13)</f>
        <v/>
      </c>
    </row>
    <row r="14">
      <c r="A14" s="45" t="n"/>
      <c r="B14" s="45" t="n"/>
      <c r="C14" s="45" t="n"/>
      <c r="D14" s="46" t="n"/>
      <c r="E14" s="47">
        <f>IF(D14="","",D14-D14/1.0)</f>
        <v/>
      </c>
      <c r="F14" s="47">
        <f>IF(D14="","",D14/1.0)</f>
        <v/>
      </c>
      <c r="G14" s="46" t="n"/>
      <c r="H14" s="47">
        <f>H13+IF(D14="",0,D14)-IF(G14="",0,G14)</f>
        <v/>
      </c>
    </row>
    <row r="15">
      <c r="A15" s="45" t="n"/>
      <c r="B15" s="45" t="n"/>
      <c r="C15" s="45" t="n"/>
      <c r="D15" s="46" t="n"/>
      <c r="E15" s="47">
        <f>IF(D15="","",D15-D15/1.0)</f>
        <v/>
      </c>
      <c r="F15" s="47">
        <f>IF(D15="","",D15/1.0)</f>
        <v/>
      </c>
      <c r="G15" s="46" t="n"/>
      <c r="H15" s="47">
        <f>H14+IF(D15="",0,D15)-IF(G15="",0,G15)</f>
        <v/>
      </c>
    </row>
    <row r="16">
      <c r="A16" s="45" t="n"/>
      <c r="B16" s="45" t="n"/>
      <c r="C16" s="45" t="n"/>
      <c r="D16" s="46" t="n"/>
      <c r="E16" s="47">
        <f>IF(D16="","",D16-D16/1.0)</f>
        <v/>
      </c>
      <c r="F16" s="47">
        <f>IF(D16="","",D16/1.0)</f>
        <v/>
      </c>
      <c r="G16" s="46" t="n"/>
      <c r="H16" s="47">
        <f>H15+IF(D16="",0,D16)-IF(G16="",0,G16)</f>
        <v/>
      </c>
    </row>
    <row r="17">
      <c r="A17" s="45" t="n"/>
      <c r="B17" s="45" t="n"/>
      <c r="C17" s="45" t="n"/>
      <c r="D17" s="46" t="n"/>
      <c r="E17" s="47">
        <f>IF(D17="","",D17-D17/1.0)</f>
        <v/>
      </c>
      <c r="F17" s="47">
        <f>IF(D17="","",D17/1.0)</f>
        <v/>
      </c>
      <c r="G17" s="46" t="n"/>
      <c r="H17" s="47">
        <f>H16+IF(D17="",0,D17)-IF(G17="",0,G17)</f>
        <v/>
      </c>
    </row>
    <row r="18">
      <c r="A18" s="45" t="n"/>
      <c r="B18" s="45" t="n"/>
      <c r="C18" s="45" t="n"/>
      <c r="D18" s="46" t="n"/>
      <c r="E18" s="47">
        <f>IF(D18="","",D18-D18/1.0)</f>
        <v/>
      </c>
      <c r="F18" s="47">
        <f>IF(D18="","",D18/1.0)</f>
        <v/>
      </c>
      <c r="G18" s="46" t="n"/>
      <c r="H18" s="47">
        <f>H17+IF(D18="",0,D18)-IF(G18="",0,G18)</f>
        <v/>
      </c>
    </row>
    <row r="19">
      <c r="A19" s="45" t="n"/>
      <c r="B19" s="45" t="n"/>
      <c r="C19" s="45" t="n"/>
      <c r="D19" s="46" t="n"/>
      <c r="E19" s="47">
        <f>IF(D19="","",D19-D19/1.0)</f>
        <v/>
      </c>
      <c r="F19" s="47">
        <f>IF(D19="","",D19/1.0)</f>
        <v/>
      </c>
      <c r="G19" s="46" t="n"/>
      <c r="H19" s="47">
        <f>H18+IF(D19="",0,D19)-IF(G19="",0,G19)</f>
        <v/>
      </c>
    </row>
    <row r="20">
      <c r="A20" s="45" t="n"/>
      <c r="B20" s="45" t="n"/>
      <c r="C20" s="45" t="n"/>
      <c r="D20" s="46" t="n"/>
      <c r="E20" s="47">
        <f>IF(D20="","",D20-D20/1.0)</f>
        <v/>
      </c>
      <c r="F20" s="47">
        <f>IF(D20="","",D20/1.0)</f>
        <v/>
      </c>
      <c r="G20" s="46" t="n"/>
      <c r="H20" s="47">
        <f>H19+IF(D20="",0,D20)-IF(G20="",0,G20)</f>
        <v/>
      </c>
    </row>
    <row r="21">
      <c r="A21" s="45" t="n"/>
      <c r="B21" s="45" t="n"/>
      <c r="C21" s="45" t="n"/>
      <c r="D21" s="46" t="n"/>
      <c r="E21" s="47">
        <f>IF(D21="","",D21-D21/1.0)</f>
        <v/>
      </c>
      <c r="F21" s="47">
        <f>IF(D21="","",D21/1.0)</f>
        <v/>
      </c>
      <c r="G21" s="46" t="n"/>
      <c r="H21" s="47">
        <f>H20+IF(D21="",0,D21)-IF(G21="",0,G21)</f>
        <v/>
      </c>
    </row>
    <row r="22">
      <c r="A22" s="45" t="n"/>
      <c r="B22" s="45" t="n"/>
      <c r="C22" s="45" t="n"/>
      <c r="D22" s="46" t="n"/>
      <c r="E22" s="47">
        <f>IF(D22="","",D22-D22/1.0)</f>
        <v/>
      </c>
      <c r="F22" s="47">
        <f>IF(D22="","",D22/1.0)</f>
        <v/>
      </c>
      <c r="G22" s="46" t="n"/>
      <c r="H22" s="47">
        <f>H21+IF(D22="",0,D22)-IF(G22="",0,G22)</f>
        <v/>
      </c>
    </row>
    <row r="23">
      <c r="A23" s="45" t="n"/>
      <c r="B23" s="45" t="n"/>
      <c r="C23" s="45" t="n"/>
      <c r="D23" s="46" t="n"/>
      <c r="E23" s="47">
        <f>IF(D23="","",D23-D23/1.0)</f>
        <v/>
      </c>
      <c r="F23" s="47">
        <f>IF(D23="","",D23/1.0)</f>
        <v/>
      </c>
      <c r="G23" s="46" t="n"/>
      <c r="H23" s="47">
        <f>H22+IF(D23="",0,D23)-IF(G23="",0,G23)</f>
        <v/>
      </c>
    </row>
    <row r="24">
      <c r="A24" s="45" t="n"/>
      <c r="B24" s="45" t="n"/>
      <c r="C24" s="45" t="n"/>
      <c r="D24" s="46" t="n"/>
      <c r="E24" s="47">
        <f>IF(D24="","",D24-D24/1.0)</f>
        <v/>
      </c>
      <c r="F24" s="47">
        <f>IF(D24="","",D24/1.0)</f>
        <v/>
      </c>
      <c r="G24" s="46" t="n"/>
      <c r="H24" s="47">
        <f>H23+IF(D24="",0,D24)-IF(G24="",0,G24)</f>
        <v/>
      </c>
    </row>
    <row r="25">
      <c r="A25" s="45" t="n"/>
      <c r="B25" s="45" t="n"/>
      <c r="C25" s="45" t="n"/>
      <c r="D25" s="46" t="n"/>
      <c r="E25" s="47">
        <f>IF(D25="","",D25-D25/1.0)</f>
        <v/>
      </c>
      <c r="F25" s="47">
        <f>IF(D25="","",D25/1.0)</f>
        <v/>
      </c>
      <c r="G25" s="46" t="n"/>
      <c r="H25" s="47">
        <f>H24+IF(D25="",0,D25)-IF(G25="",0,G25)</f>
        <v/>
      </c>
    </row>
    <row r="26">
      <c r="A26" s="45" t="n"/>
      <c r="B26" s="45" t="n"/>
      <c r="C26" s="45" t="n"/>
      <c r="D26" s="46" t="n"/>
      <c r="E26" s="47">
        <f>IF(D26="","",D26-D26/1.0)</f>
        <v/>
      </c>
      <c r="F26" s="47">
        <f>IF(D26="","",D26/1.0)</f>
        <v/>
      </c>
      <c r="G26" s="46" t="n"/>
      <c r="H26" s="47">
        <f>H25+IF(D26="",0,D26)-IF(G26="",0,G26)</f>
        <v/>
      </c>
    </row>
    <row r="27">
      <c r="A27" s="45" t="n"/>
      <c r="B27" s="45" t="n"/>
      <c r="C27" s="45" t="n"/>
      <c r="D27" s="46" t="n"/>
      <c r="E27" s="47">
        <f>IF(D27="","",D27-D27/1.0)</f>
        <v/>
      </c>
      <c r="F27" s="47">
        <f>IF(D27="","",D27/1.0)</f>
        <v/>
      </c>
      <c r="G27" s="46" t="n"/>
      <c r="H27" s="47">
        <f>H26+IF(D27="",0,D27)-IF(G27="",0,G27)</f>
        <v/>
      </c>
    </row>
    <row r="28">
      <c r="A28" s="45" t="n"/>
      <c r="B28" s="45" t="n"/>
      <c r="C28" s="45" t="n"/>
      <c r="D28" s="46" t="n"/>
      <c r="E28" s="47">
        <f>IF(D28="","",D28-D28/1.0)</f>
        <v/>
      </c>
      <c r="F28" s="47">
        <f>IF(D28="","",D28/1.0)</f>
        <v/>
      </c>
      <c r="G28" s="46" t="n"/>
      <c r="H28" s="47">
        <f>H27+IF(D28="",0,D28)-IF(G28="",0,G28)</f>
        <v/>
      </c>
    </row>
    <row r="29">
      <c r="A29" s="45" t="n"/>
      <c r="B29" s="45" t="n"/>
      <c r="C29" s="45" t="n"/>
      <c r="D29" s="46" t="n"/>
      <c r="E29" s="47">
        <f>IF(D29="","",D29-D29/1.0)</f>
        <v/>
      </c>
      <c r="F29" s="47">
        <f>IF(D29="","",D29/1.0)</f>
        <v/>
      </c>
      <c r="G29" s="46" t="n"/>
      <c r="H29" s="47">
        <f>H28+IF(D29="",0,D29)-IF(G29="",0,G29)</f>
        <v/>
      </c>
    </row>
    <row r="30">
      <c r="A30" s="45" t="n"/>
      <c r="B30" s="45" t="n"/>
      <c r="C30" s="45" t="n"/>
      <c r="D30" s="46" t="n"/>
      <c r="E30" s="47">
        <f>IF(D30="","",D30-D30/1.0)</f>
        <v/>
      </c>
      <c r="F30" s="47">
        <f>IF(D30="","",D30/1.0)</f>
        <v/>
      </c>
      <c r="G30" s="46" t="n"/>
      <c r="H30" s="47">
        <f>H29+IF(D30="",0,D30)-IF(G30="",0,G30)</f>
        <v/>
      </c>
    </row>
    <row r="31">
      <c r="A31" s="45" t="n"/>
      <c r="B31" s="45" t="n"/>
      <c r="C31" s="45" t="n"/>
      <c r="D31" s="46" t="n"/>
      <c r="E31" s="47">
        <f>IF(D31="","",D31-D31/1.0)</f>
        <v/>
      </c>
      <c r="F31" s="47">
        <f>IF(D31="","",D31/1.0)</f>
        <v/>
      </c>
      <c r="G31" s="46" t="n"/>
      <c r="H31" s="47">
        <f>H30+IF(D31="",0,D31)-IF(G31="",0,G31)</f>
        <v/>
      </c>
    </row>
    <row r="32">
      <c r="A32" s="45" t="n"/>
      <c r="B32" s="45" t="n"/>
      <c r="C32" s="45" t="n"/>
      <c r="D32" s="46" t="n"/>
      <c r="E32" s="47">
        <f>IF(D32="","",D32-D32/1.0)</f>
        <v/>
      </c>
      <c r="F32" s="47">
        <f>IF(D32="","",D32/1.0)</f>
        <v/>
      </c>
      <c r="G32" s="46" t="n"/>
      <c r="H32" s="47">
        <f>H31+IF(D32="",0,D32)-IF(G32="",0,G32)</f>
        <v/>
      </c>
    </row>
    <row r="33">
      <c r="A33" s="45" t="n"/>
      <c r="B33" s="45" t="n"/>
      <c r="C33" s="45" t="n"/>
      <c r="D33" s="46" t="n"/>
      <c r="E33" s="47">
        <f>IF(D33="","",D33-D33/1.0)</f>
        <v/>
      </c>
      <c r="F33" s="47">
        <f>IF(D33="","",D33/1.0)</f>
        <v/>
      </c>
      <c r="G33" s="46" t="n"/>
      <c r="H33" s="47">
        <f>H32+IF(D33="",0,D33)-IF(G33="",0,G33)</f>
        <v/>
      </c>
    </row>
    <row r="34">
      <c r="A34" s="45" t="n"/>
      <c r="B34" s="45" t="n"/>
      <c r="C34" s="45" t="n"/>
      <c r="D34" s="46" t="n"/>
      <c r="E34" s="47">
        <f>IF(D34="","",D34-D34/1.0)</f>
        <v/>
      </c>
      <c r="F34" s="47">
        <f>IF(D34="","",D34/1.0)</f>
        <v/>
      </c>
      <c r="G34" s="46" t="n"/>
      <c r="H34" s="47">
        <f>H33+IF(D34="",0,D34)-IF(G34="",0,G34)</f>
        <v/>
      </c>
    </row>
    <row r="35">
      <c r="A35" s="45" t="n"/>
      <c r="B35" s="45" t="n"/>
      <c r="C35" s="45" t="n"/>
      <c r="D35" s="46" t="n"/>
      <c r="E35" s="47">
        <f>IF(D35="","",D35-D35/1.0)</f>
        <v/>
      </c>
      <c r="F35" s="47">
        <f>IF(D35="","",D35/1.0)</f>
        <v/>
      </c>
      <c r="G35" s="46" t="n"/>
      <c r="H35" s="47">
        <f>H34+IF(D35="",0,D35)-IF(G35="",0,G35)</f>
        <v/>
      </c>
    </row>
    <row r="36">
      <c r="A36" s="45" t="n"/>
      <c r="B36" s="45" t="n"/>
      <c r="C36" s="45" t="n"/>
      <c r="D36" s="46" t="n"/>
      <c r="E36" s="47">
        <f>IF(D36="","",D36-D36/1.0)</f>
        <v/>
      </c>
      <c r="F36" s="47">
        <f>IF(D36="","",D36/1.0)</f>
        <v/>
      </c>
      <c r="G36" s="46" t="n"/>
      <c r="H36" s="47">
        <f>H35+IF(D36="",0,D36)-IF(G36="",0,G36)</f>
        <v/>
      </c>
    </row>
    <row r="37">
      <c r="A37" s="45" t="n"/>
      <c r="B37" s="45" t="n"/>
      <c r="C37" s="45" t="n"/>
      <c r="D37" s="46" t="n"/>
      <c r="E37" s="47">
        <f>IF(D37="","",D37-D37/1.0)</f>
        <v/>
      </c>
      <c r="F37" s="47">
        <f>IF(D37="","",D37/1.0)</f>
        <v/>
      </c>
      <c r="G37" s="46" t="n"/>
      <c r="H37" s="47">
        <f>H36+IF(D37="",0,D37)-IF(G37="",0,G37)</f>
        <v/>
      </c>
    </row>
    <row r="38">
      <c r="A38" s="45" t="n"/>
      <c r="B38" s="45" t="n"/>
      <c r="C38" s="45" t="n"/>
      <c r="D38" s="46" t="n"/>
      <c r="E38" s="47">
        <f>IF(D38="","",D38-D38/1.0)</f>
        <v/>
      </c>
      <c r="F38" s="47">
        <f>IF(D38="","",D38/1.0)</f>
        <v/>
      </c>
      <c r="G38" s="46" t="n"/>
      <c r="H38" s="47">
        <f>H37+IF(D38="",0,D38)-IF(G38="",0,G38)</f>
        <v/>
      </c>
    </row>
    <row r="39">
      <c r="A39" s="45" t="n"/>
      <c r="B39" s="45" t="n"/>
      <c r="C39" s="45" t="n"/>
      <c r="D39" s="46" t="n"/>
      <c r="E39" s="47">
        <f>IF(D39="","",D39-D39/1.0)</f>
        <v/>
      </c>
      <c r="F39" s="47">
        <f>IF(D39="","",D39/1.0)</f>
        <v/>
      </c>
      <c r="G39" s="46" t="n"/>
      <c r="H39" s="47">
        <f>H38+IF(D39="",0,D39)-IF(G39="",0,G39)</f>
        <v/>
      </c>
    </row>
    <row r="40">
      <c r="A40" s="45" t="n"/>
      <c r="B40" s="45" t="n"/>
      <c r="C40" s="45" t="n"/>
      <c r="D40" s="46" t="n"/>
      <c r="E40" s="47">
        <f>IF(D40="","",D40-D40/1.0)</f>
        <v/>
      </c>
      <c r="F40" s="47">
        <f>IF(D40="","",D40/1.0)</f>
        <v/>
      </c>
      <c r="G40" s="46" t="n"/>
      <c r="H40" s="47">
        <f>H39+IF(D40="",0,D40)-IF(G40="",0,G40)</f>
        <v/>
      </c>
    </row>
    <row r="41">
      <c r="A41" s="45" t="n"/>
      <c r="B41" s="45" t="n"/>
      <c r="C41" s="45" t="n"/>
      <c r="D41" s="46" t="n"/>
      <c r="E41" s="47">
        <f>IF(D41="","",D41-D41/1.0)</f>
        <v/>
      </c>
      <c r="F41" s="47">
        <f>IF(D41="","",D41/1.0)</f>
        <v/>
      </c>
      <c r="G41" s="46" t="n"/>
      <c r="H41" s="47">
        <f>H40+IF(D41="",0,D41)-IF(G41="",0,G41)</f>
        <v/>
      </c>
    </row>
    <row r="42">
      <c r="A42" s="45" t="n"/>
      <c r="B42" s="45" t="n"/>
      <c r="C42" s="45" t="n"/>
      <c r="D42" s="46" t="n"/>
      <c r="E42" s="47">
        <f>IF(D42="","",D42-D42/1.0)</f>
        <v/>
      </c>
      <c r="F42" s="47">
        <f>IF(D42="","",D42/1.0)</f>
        <v/>
      </c>
      <c r="G42" s="46" t="n"/>
      <c r="H42" s="47">
        <f>H41+IF(D42="",0,D42)-IF(G42="",0,G42)</f>
        <v/>
      </c>
    </row>
    <row r="43">
      <c r="A43" s="45" t="n"/>
      <c r="B43" s="45" t="n"/>
      <c r="C43" s="45" t="n"/>
      <c r="D43" s="46" t="n"/>
      <c r="E43" s="47">
        <f>IF(D43="","",D43-D43/1.0)</f>
        <v/>
      </c>
      <c r="F43" s="47">
        <f>IF(D43="","",D43/1.0)</f>
        <v/>
      </c>
      <c r="G43" s="46" t="n"/>
      <c r="H43" s="47">
        <f>H42+IF(D43="",0,D43)-IF(G43="",0,G43)</f>
        <v/>
      </c>
    </row>
    <row r="44">
      <c r="A44" s="45" t="n"/>
      <c r="B44" s="45" t="n"/>
      <c r="C44" s="45" t="n"/>
      <c r="D44" s="46" t="n"/>
      <c r="E44" s="47">
        <f>IF(D44="","",D44-D44/1.0)</f>
        <v/>
      </c>
      <c r="F44" s="47">
        <f>IF(D44="","",D44/1.0)</f>
        <v/>
      </c>
      <c r="G44" s="46" t="n"/>
      <c r="H44" s="47">
        <f>H43+IF(D44="",0,D44)-IF(G44="",0,G44)</f>
        <v/>
      </c>
    </row>
    <row r="45">
      <c r="A45" s="45" t="n"/>
      <c r="B45" s="45" t="n"/>
      <c r="C45" s="45" t="n"/>
      <c r="D45" s="46" t="n"/>
      <c r="E45" s="47">
        <f>IF(D45="","",D45-D45/1.0)</f>
        <v/>
      </c>
      <c r="F45" s="47">
        <f>IF(D45="","",D45/1.0)</f>
        <v/>
      </c>
      <c r="G45" s="46" t="n"/>
      <c r="H45" s="47">
        <f>H44+IF(D45="",0,D45)-IF(G45="",0,G45)</f>
        <v/>
      </c>
    </row>
    <row r="46">
      <c r="A46" s="45" t="n"/>
      <c r="B46" s="45" t="n"/>
      <c r="C46" s="45" t="n"/>
      <c r="D46" s="46" t="n"/>
      <c r="E46" s="47">
        <f>IF(D46="","",D46-D46/1.0)</f>
        <v/>
      </c>
      <c r="F46" s="47">
        <f>IF(D46="","",D46/1.0)</f>
        <v/>
      </c>
      <c r="G46" s="46" t="n"/>
      <c r="H46" s="47">
        <f>H45+IF(D46="",0,D46)-IF(G46="",0,G46)</f>
        <v/>
      </c>
    </row>
    <row r="47">
      <c r="A47" s="45" t="n"/>
      <c r="B47" s="45" t="n"/>
      <c r="C47" s="45" t="n"/>
      <c r="D47" s="46" t="n"/>
      <c r="E47" s="47">
        <f>IF(D47="","",D47-D47/1.0)</f>
        <v/>
      </c>
      <c r="F47" s="47">
        <f>IF(D47="","",D47/1.0)</f>
        <v/>
      </c>
      <c r="G47" s="46" t="n"/>
      <c r="H47" s="47">
        <f>H46+IF(D47="",0,D47)-IF(G47="",0,G47)</f>
        <v/>
      </c>
    </row>
    <row r="48">
      <c r="A48" s="45" t="n"/>
      <c r="B48" s="45" t="n"/>
      <c r="C48" s="45" t="n"/>
      <c r="D48" s="46" t="n"/>
      <c r="E48" s="47">
        <f>IF(D48="","",D48-D48/1.0)</f>
        <v/>
      </c>
      <c r="F48" s="47">
        <f>IF(D48="","",D48/1.0)</f>
        <v/>
      </c>
      <c r="G48" s="46" t="n"/>
      <c r="H48" s="47">
        <f>H47+IF(D48="",0,D48)-IF(G48="",0,G48)</f>
        <v/>
      </c>
    </row>
    <row r="49">
      <c r="A49" s="45" t="n"/>
      <c r="B49" s="45" t="n"/>
      <c r="C49" s="45" t="n"/>
      <c r="D49" s="46" t="n"/>
      <c r="E49" s="47">
        <f>IF(D49="","",D49-D49/1.0)</f>
        <v/>
      </c>
      <c r="F49" s="47">
        <f>IF(D49="","",D49/1.0)</f>
        <v/>
      </c>
      <c r="G49" s="46" t="n"/>
      <c r="H49" s="47">
        <f>H48+IF(D49="",0,D49)-IF(G49="",0,G49)</f>
        <v/>
      </c>
    </row>
    <row r="50">
      <c r="A50" s="45" t="n"/>
      <c r="B50" s="45" t="n"/>
      <c r="C50" s="45" t="n"/>
      <c r="D50" s="46" t="n"/>
      <c r="E50" s="47">
        <f>IF(D50="","",D50-D50/1.0)</f>
        <v/>
      </c>
      <c r="F50" s="47">
        <f>IF(D50="","",D50/1.0)</f>
        <v/>
      </c>
      <c r="G50" s="46" t="n"/>
      <c r="H50" s="47">
        <f>H49+IF(D50="",0,D50)-IF(G50="",0,G50)</f>
        <v/>
      </c>
    </row>
    <row r="51">
      <c r="A51" s="45" t="n"/>
      <c r="B51" s="45" t="n"/>
      <c r="C51" s="45" t="n"/>
      <c r="D51" s="46" t="n"/>
      <c r="E51" s="47">
        <f>IF(D51="","",D51-D51/1.0)</f>
        <v/>
      </c>
      <c r="F51" s="47">
        <f>IF(D51="","",D51/1.0)</f>
        <v/>
      </c>
      <c r="G51" s="46" t="n"/>
      <c r="H51" s="47">
        <f>H50+IF(D51="",0,D51)-IF(G51="",0,G51)</f>
        <v/>
      </c>
    </row>
    <row r="52">
      <c r="A52" s="45" t="n"/>
      <c r="B52" s="45" t="n"/>
      <c r="C52" s="45" t="n"/>
      <c r="D52" s="46" t="n"/>
      <c r="E52" s="47">
        <f>IF(D52="","",D52-D52/1.0)</f>
        <v/>
      </c>
      <c r="F52" s="47">
        <f>IF(D52="","",D52/1.0)</f>
        <v/>
      </c>
      <c r="G52" s="46" t="n"/>
      <c r="H52" s="47">
        <f>H51+IF(D52="",0,D52)-IF(G52="",0,G52)</f>
        <v/>
      </c>
    </row>
    <row r="53">
      <c r="A53" s="45" t="n"/>
      <c r="B53" s="45" t="n"/>
      <c r="C53" s="45" t="n"/>
      <c r="D53" s="46" t="n"/>
      <c r="E53" s="47">
        <f>IF(D53="","",D53-D53/1.0)</f>
        <v/>
      </c>
      <c r="F53" s="47">
        <f>IF(D53="","",D53/1.0)</f>
        <v/>
      </c>
      <c r="G53" s="46" t="n"/>
      <c r="H53" s="47">
        <f>H52+IF(D53="",0,D53)-IF(G53="",0,G53)</f>
        <v/>
      </c>
    </row>
    <row r="54">
      <c r="A54" s="45" t="n"/>
      <c r="B54" s="45" t="n"/>
      <c r="C54" s="45" t="n"/>
      <c r="D54" s="46" t="n"/>
      <c r="E54" s="47">
        <f>IF(D54="","",D54-D54/1.0)</f>
        <v/>
      </c>
      <c r="F54" s="47">
        <f>IF(D54="","",D54/1.0)</f>
        <v/>
      </c>
      <c r="G54" s="46" t="n"/>
      <c r="H54" s="47">
        <f>H53+IF(D54="",0,D54)-IF(G54="",0,G54)</f>
        <v/>
      </c>
    </row>
    <row r="55">
      <c r="A55" s="45" t="n"/>
      <c r="B55" s="45" t="n"/>
      <c r="C55" s="45" t="n"/>
      <c r="D55" s="46" t="n"/>
      <c r="E55" s="47">
        <f>IF(D55="","",D55-D55/1.0)</f>
        <v/>
      </c>
      <c r="F55" s="47">
        <f>IF(D55="","",D55/1.0)</f>
        <v/>
      </c>
      <c r="G55" s="46" t="n"/>
      <c r="H55" s="47">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41"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5" t="inlineStr">
        <is>
          <t>Kikripp GmbH</t>
        </is>
      </c>
      <c r="C5" s="52" t="inlineStr">
        <is>
          <t>Vollständige Firmierung, erscheint in Kopf und Fuß aller Dokumente</t>
        </is>
      </c>
    </row>
    <row r="6">
      <c r="A6" s="51" t="inlineStr">
        <is>
          <t>Strasse</t>
        </is>
      </c>
      <c r="B6" s="45" t="inlineStr">
        <is>
          <t>Hermann-Schwer-Str. 1</t>
        </is>
      </c>
      <c r="C6" s="52" t="inlineStr"/>
    </row>
    <row r="7">
      <c r="A7" s="51" t="inlineStr">
        <is>
          <t>PLZ_Ort</t>
        </is>
      </c>
      <c r="B7" s="45" t="inlineStr">
        <is>
          <t>78048 Villingen-Schwenningen</t>
        </is>
      </c>
      <c r="C7" s="52" t="inlineStr"/>
    </row>
    <row r="8">
      <c r="A8" s="51" t="inlineStr">
        <is>
          <t>Ansprechpartner</t>
        </is>
      </c>
      <c r="B8" s="45" t="inlineStr">
        <is>
          <t>Jenny Preisigke</t>
        </is>
      </c>
      <c r="C8" s="52" t="inlineStr"/>
    </row>
    <row r="9">
      <c r="A9" s="51" t="inlineStr">
        <is>
          <t>Telefon</t>
        </is>
      </c>
      <c r="B9" s="45" t="inlineStr">
        <is>
          <t>07725 5179702</t>
        </is>
      </c>
      <c r="C9" s="52" t="inlineStr">
        <is>
          <t>Schreibweise bitte prüfen</t>
        </is>
      </c>
    </row>
    <row r="10">
      <c r="A10" s="51" t="inlineStr">
        <is>
          <t>Email</t>
        </is>
      </c>
      <c r="B10" s="45" t="inlineStr">
        <is>
          <t>saldi4kids@outlook.com</t>
        </is>
      </c>
      <c r="C10" s="52" t="inlineStr"/>
    </row>
    <row r="11">
      <c r="A11" s="51" t="inlineStr">
        <is>
          <t>Empfaenger_Firma</t>
        </is>
      </c>
      <c r="B11" s="45" t="inlineStr">
        <is>
          <t>Mediclin Königsfeld</t>
        </is>
      </c>
      <c r="C11" s="52" t="inlineStr">
        <is>
          <t>Empfänger des Angebots</t>
        </is>
      </c>
    </row>
    <row r="12">
      <c r="A12" s="51" t="inlineStr">
        <is>
          <t>Empfaenger_Person</t>
        </is>
      </c>
      <c r="B12" s="45" t="inlineStr">
        <is>
          <t>Frau Jessica Rose</t>
        </is>
      </c>
      <c r="C12" s="52" t="inlineStr"/>
    </row>
    <row r="13">
      <c r="A13" s="51" t="inlineStr">
        <is>
          <t>Angebot_Nr</t>
        </is>
      </c>
      <c r="B13" s="45" t="inlineStr">
        <is>
          <t>ANG-2026-0001</t>
        </is>
      </c>
      <c r="C13" s="52" t="inlineStr"/>
    </row>
    <row r="14">
      <c r="A14" s="51" t="inlineStr">
        <is>
          <t>Angebot_Datum</t>
        </is>
      </c>
      <c r="B14" s="45" t="inlineStr">
        <is>
          <t>15.09.2026</t>
        </is>
      </c>
      <c r="C14" s="52" t="inlineStr"/>
    </row>
    <row r="15">
      <c r="A15" s="51" t="inlineStr">
        <is>
          <t>Angebot_Gueltig_bis</t>
        </is>
      </c>
      <c r="B15" s="45" t="inlineStr">
        <is>
          <t>15.10.2026</t>
        </is>
      </c>
      <c r="C15" s="52" t="inlineStr"/>
    </row>
    <row r="16">
      <c r="A16" s="51" t="inlineStr">
        <is>
          <t>USt_Satz_Prozent</t>
        </is>
      </c>
      <c r="B16" s="45" t="inlineStr">
        <is>
          <t>0</t>
        </is>
      </c>
      <c r="C16" s="52" t="inlineStr">
        <is>
          <t>Steuerfreie Lieferung gemäß § 4 Nr. 28 UStG (Entscheidung 05.10.2026) - Preise sind Endpreise</t>
        </is>
      </c>
    </row>
    <row r="17">
      <c r="A17" s="51" t="inlineStr">
        <is>
          <t>Paketrabatt_Prozent</t>
        </is>
      </c>
      <c r="B17" s="45" t="inlineStr">
        <is>
          <t>15</t>
        </is>
      </c>
      <c r="C17" s="52" t="inlineStr">
        <is>
          <t>Nachlass beim Paketangebot</t>
        </is>
      </c>
    </row>
    <row r="18">
      <c r="A18" s="51" t="inlineStr">
        <is>
          <t>Katalog_URL</t>
        </is>
      </c>
      <c r="B18" s="45" t="inlineStr">
        <is>
          <t>https://www.kikripp.de/katalog</t>
        </is>
      </c>
      <c r="C18" s="52" t="inlineStr">
        <is>
          <t>Adresse des Webkatalogs, erscheint im Klinik-Angebot</t>
        </is>
      </c>
    </row>
    <row r="19">
      <c r="A19" s="51" t="inlineStr">
        <is>
          <t>Katalog_Passwort</t>
        </is>
      </c>
      <c r="B19" s="45" t="inlineStr"/>
      <c r="C19" s="52" t="inlineStr">
        <is>
          <t>Bewusst leer - Passwort gehoert nicht ins Projekt. Vor dem Erzeugen setzen: export KIKRIPP_KATALOG_PW=...</t>
        </is>
      </c>
    </row>
    <row r="20">
      <c r="A20" s="51" t="inlineStr">
        <is>
          <t>Farbe_Rot</t>
        </is>
      </c>
      <c r="B20" s="45" t="inlineStr">
        <is>
          <t>C8102E</t>
        </is>
      </c>
      <c r="C20" s="53" t="inlineStr">
        <is>
          <t>Bollenhut-Rot - nur als Akzent verwenden</t>
        </is>
      </c>
    </row>
    <row r="21">
      <c r="A21" s="51" t="inlineStr">
        <is>
          <t>Farbe_Schwarz</t>
        </is>
      </c>
      <c r="B21" s="45" t="inlineStr">
        <is>
          <t>1A1A1A</t>
        </is>
      </c>
      <c r="C21" s="54" t="inlineStr">
        <is>
          <t>Kopfzeilen und Struktur</t>
        </is>
      </c>
    </row>
    <row r="22">
      <c r="A22" s="51" t="inlineStr">
        <is>
          <t>Farbe_Papier</t>
        </is>
      </c>
      <c r="B22" s="45" t="inlineStr">
        <is>
          <t>F7F5F2</t>
        </is>
      </c>
      <c r="C22" s="55" t="inlineStr">
        <is>
          <t>warme Fläche</t>
        </is>
      </c>
    </row>
    <row r="23">
      <c r="A23" s="51" t="inlineStr">
        <is>
          <t>Farbe_Grau</t>
        </is>
      </c>
      <c r="B23" s="45" t="inlineStr">
        <is>
          <t>6B7280</t>
        </is>
      </c>
      <c r="C23" s="56" t="inlineStr">
        <is>
          <t>Sekundärtext</t>
        </is>
      </c>
    </row>
    <row r="24">
      <c r="A24" s="51" t="inlineStr">
        <is>
          <t>Farbe_Linie</t>
        </is>
      </c>
      <c r="B24" s="45" t="inlineStr">
        <is>
          <t>DCDCDC</t>
        </is>
      </c>
      <c r="C24" s="57" t="inlineStr">
        <is>
          <t>feine Linien und Rahmen</t>
        </is>
      </c>
    </row>
    <row r="25">
      <c r="A25" s="51" t="inlineStr">
        <is>
          <t>Feld_Klinik</t>
        </is>
      </c>
      <c r="B25" s="45" t="inlineStr">
        <is>
          <t>E4E4E4</t>
        </is>
      </c>
      <c r="C25" s="58" t="inlineStr">
        <is>
          <t>Ausfüllfelder für die Klinik (mittleres Grau)</t>
        </is>
      </c>
    </row>
    <row r="26">
      <c r="A26" s="51" t="inlineStr">
        <is>
          <t>Feld_Intern</t>
        </is>
      </c>
      <c r="B26" s="45" t="inlineStr">
        <is>
          <t>F2F2F2</t>
        </is>
      </c>
      <c r="C26" s="59" t="inlineStr">
        <is>
          <t>interne Ausfüllfelder (helles Grau)</t>
        </is>
      </c>
    </row>
    <row r="27">
      <c r="A27" s="51" t="inlineStr">
        <is>
          <t>Zeile_Wechsel</t>
        </is>
      </c>
      <c r="B27" s="45" t="inlineStr">
        <is>
          <t>FAFAFA</t>
        </is>
      </c>
      <c r="C27" s="60" t="inlineStr">
        <is>
          <t>Zeilenwechsel in Tabellen</t>
        </is>
      </c>
    </row>
    <row r="28">
      <c r="A28" s="51" t="inlineStr">
        <is>
          <t>Schrift_Excel</t>
        </is>
      </c>
      <c r="B28" s="45" t="inlineStr">
        <is>
          <t>Arial</t>
        </is>
      </c>
      <c r="C28" s="52" t="inlineStr"/>
    </row>
    <row r="29">
      <c r="A29" s="51" t="inlineStr">
        <is>
          <t>Schrift_Web</t>
        </is>
      </c>
      <c r="B29" s="45"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2026-10-19T13:19:58Z</dcterms:created>
  <dcterms:modified xmlns:dcterms="http://purl.org/dc/terms/" xmlns:xsi="http://www.w3.org/2001/XMLSchema-instance" xsi:type="dcterms:W3CDTF">2026-10-19T13:20:01Z</dcterms:modified>
</cp:coreProperties>
</file>