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'Angebot'!$A$7:$Q$104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70485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2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 und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gut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gut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gut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gut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gut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gut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gut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gut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gut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Shaggy, beige, rund, Durchmesser ca. 200 cm</t>
        </is>
      </c>
      <c r="E39" s="13" t="n"/>
      <c r="F39" s="23" t="inlineStr">
        <is>
          <t>Gruppenraum</t>
        </is>
      </c>
      <c r="G39" s="21" t="inlineStr">
        <is>
          <t>gebraucht</t>
        </is>
      </c>
      <c r="H39" s="21" t="n">
        <v>1</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2x2
IKEA Kallax, weiß, 4 Fächer</t>
        </is>
      </c>
      <c r="E40" s="13" t="n"/>
      <c r="F40" s="12" t="inlineStr">
        <is>
          <t>Gruppenraum</t>
        </is>
      </c>
      <c r="G40" s="10" t="inlineStr">
        <is>
          <t>gut</t>
        </is>
      </c>
      <c r="H40" s="10" t="n">
        <v>2</v>
      </c>
      <c r="I40" s="10" t="inlineStr">
        <is>
          <t>Stück</t>
        </is>
      </c>
      <c r="J40" s="14" t="n">
        <v>45</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gut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gut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gut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gut</t>
        </is>
      </c>
      <c r="H65" s="21" t="n">
        <v>2</v>
      </c>
      <c r="I65" s="21" t="inlineStr">
        <is>
          <t>Stück</t>
        </is>
      </c>
      <c r="J65" s="24" t="n">
        <v>1200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IKEA Morum, Flachgewebe dunkelgrau, für innen und außen geeignet, schmaler Läufer – 15 Stück verfügbar</t>
        </is>
      </c>
      <c r="E76" s="13" t="n"/>
      <c r="F76" s="12" t="inlineStr">
        <is>
          <t>Flur</t>
        </is>
      </c>
      <c r="G76" s="10" t="inlineStr">
        <is>
          <t>gebraucht</t>
        </is>
      </c>
      <c r="H76" s="10" t="n">
        <v>15</v>
      </c>
      <c r="I76" s="10" t="inlineStr">
        <is>
          <t>Stück</t>
        </is>
      </c>
      <c r="J76" s="14" t="n">
        <v>15</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gut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gut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gut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gut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gut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gut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Weißes Wandelement mit vier offenen Fächern und darin liegenden Kunststoffwannen, darunter vier rote Doppelhaken. Davor eine weiße Sitzbank aus Holz mit Schublade.</t>
        </is>
      </c>
      <c r="E102" s="13" t="n"/>
      <c r="F102" s="12" t="inlineStr">
        <is>
          <t>Flur</t>
        </is>
      </c>
      <c r="G102" s="10" t="inlineStr">
        <is>
          <t>gut</t>
        </is>
      </c>
      <c r="H102" s="10" t="n">
        <v>4</v>
      </c>
      <c r="I102" s="10" t="inlineStr">
        <is>
          <t>Stück</t>
        </is>
      </c>
      <c r="J102" s="14" t="n">
        <v>70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und klein
Zwei Leuchten in Hasenform von Mr Maria (Amsterdam), Motiv Miffy, weißer Kunststoff, LED, Anschluss über Netzteil mit USB. Typenschild: MR LED8. Ein großes und ein kleines Exemplar.</t>
        </is>
      </c>
      <c r="E104" s="13" t="n"/>
      <c r="F104" s="12" t="inlineStr">
        <is>
          <t>Flur</t>
        </is>
      </c>
      <c r="G104" s="10" t="inlineStr">
        <is>
          <t>gut</t>
        </is>
      </c>
      <c r="H104" s="10" t="n">
        <v>2</v>
      </c>
      <c r="I104" s="10" t="inlineStr">
        <is>
          <t>Stück</t>
        </is>
      </c>
      <c r="J104" s="14" t="n">
        <v>95</v>
      </c>
      <c r="K104" s="15">
        <f>J104*1.19</f>
        <v/>
      </c>
      <c r="L104" s="10" t="inlineStr">
        <is>
          <t>VHB</t>
        </is>
      </c>
      <c r="M104" s="12" t="inlineStr">
        <is>
          <t>nur Abholung</t>
        </is>
      </c>
      <c r="N104" s="16" t="n"/>
      <c r="O104" s="17" t="n"/>
      <c r="P104" s="18" t="n"/>
      <c r="Q104" s="19">
        <f>IF(N104&lt;&gt;"ja","",IF(O104="",H104,O104)*J104)</f>
        <v/>
      </c>
    </row>
    <row r="106" ht="24" customHeight="1">
      <c r="A106" s="36" t="inlineStr">
        <is>
          <t>A · IHRE AUSWAHL</t>
        </is>
      </c>
      <c r="B106" s="1" t="n"/>
      <c r="C106" s="1" t="n"/>
      <c r="D106" s="1" t="n"/>
      <c r="E106" s="1" t="n"/>
      <c r="F106" s="1" t="n"/>
      <c r="G106" s="1" t="n"/>
      <c r="H106" s="1" t="n"/>
      <c r="I106" s="1" t="n"/>
      <c r="J106" s="1" t="n"/>
      <c r="K106" s="1" t="n"/>
      <c r="L106" s="1" t="n"/>
      <c r="M106" s="1" t="n"/>
      <c r="N106" s="1" t="n"/>
      <c r="O106" s="1" t="n"/>
      <c r="P106" s="1" t="n"/>
      <c r="Q106" s="1" t="n"/>
    </row>
    <row r="107" ht="22" customHeight="1">
      <c r="A107" s="37" t="inlineStr">
        <is>
          <t>Wert Ihrer Auswahl netto</t>
        </is>
      </c>
      <c r="Q107" s="38">
        <f>SUM(Q8:Q104)</f>
        <v/>
      </c>
    </row>
    <row r="108" ht="22" customHeight="1">
      <c r="A108" s="37" t="inlineStr">
        <is>
          <t>zzgl. 19 % Umsatzsteuer</t>
        </is>
      </c>
      <c r="Q108" s="38">
        <f>Q107*0.19</f>
        <v/>
      </c>
    </row>
    <row r="109" ht="26" customHeight="1">
      <c r="A109" s="39" t="inlineStr">
        <is>
          <t>Wert Ihrer Auswahl brutto</t>
        </is>
      </c>
      <c r="Q109" s="40">
        <f>Q107+Q108</f>
        <v/>
      </c>
    </row>
    <row r="110" ht="22" customHeight="1">
      <c r="A110" s="37" t="inlineStr">
        <is>
          <t>gewählte Positionen</t>
        </is>
      </c>
      <c r="Q110" s="41">
        <f>COUNTIF(N8:N104,"ja")</f>
        <v/>
      </c>
    </row>
    <row r="111">
      <c r="A111" s="42" t="inlineStr">
        <is>
          <t>Solange Sie nichts eintragen, bleiben diese Summen leer. Ihre Eintragungen sind eine Interessenbekundung und keine Reservierung.</t>
        </is>
      </c>
    </row>
    <row r="113" ht="24" customHeight="1">
      <c r="A113" s="43" t="inlineStr">
        <is>
          <t>B · GESAMTBESTAND</t>
        </is>
      </c>
      <c r="B113" s="44" t="n"/>
      <c r="C113" s="44" t="n"/>
      <c r="D113" s="44" t="n"/>
      <c r="E113" s="44" t="n"/>
      <c r="F113" s="44" t="n"/>
      <c r="G113" s="44" t="n"/>
      <c r="H113" s="44" t="n"/>
      <c r="I113" s="44" t="n"/>
      <c r="J113" s="44" t="n"/>
      <c r="K113" s="44" t="n"/>
      <c r="L113" s="44" t="n"/>
      <c r="M113" s="44" t="n"/>
      <c r="N113" s="44" t="n"/>
      <c r="O113" s="44" t="n"/>
      <c r="P113" s="44" t="n"/>
      <c r="Q113" s="44" t="n"/>
    </row>
    <row r="114" ht="22" customHeight="1">
      <c r="A114" s="37" t="inlineStr">
        <is>
          <t>Gesamtwert aller gelisteten Positionen netto</t>
        </is>
      </c>
      <c r="Q114" s="38">
        <f>SUMPRODUCT(H8:H104,J8:J104)</f>
        <v/>
      </c>
    </row>
    <row r="115" ht="22" customHeight="1">
      <c r="A115" s="37" t="inlineStr">
        <is>
          <t>zzgl. 19 % Umsatzsteuer</t>
        </is>
      </c>
      <c r="Q115" s="38">
        <f>Q114*0.19</f>
        <v/>
      </c>
    </row>
    <row r="116" ht="22" customHeight="1">
      <c r="A116" s="45" t="inlineStr">
        <is>
          <t>Gesamtwert brutto</t>
        </is>
      </c>
      <c r="Q116" s="46">
        <f>Q114+Q115</f>
        <v/>
      </c>
    </row>
    <row r="118" ht="24" customHeight="1">
      <c r="A118" s="47" t="inlineStr">
        <is>
          <t>C · PAKETANGEBOT  (Übernahme des gesamten Bestands)</t>
        </is>
      </c>
      <c r="B118" s="48" t="n"/>
      <c r="C118" s="48" t="n"/>
      <c r="D118" s="48" t="n"/>
      <c r="E118" s="48" t="n"/>
      <c r="F118" s="48" t="n"/>
      <c r="G118" s="48" t="n"/>
      <c r="H118" s="48" t="n"/>
      <c r="I118" s="48" t="n"/>
      <c r="J118" s="48" t="n"/>
      <c r="K118" s="48" t="n"/>
      <c r="L118" s="48" t="n"/>
      <c r="M118" s="48" t="n"/>
      <c r="N118" s="48" t="n"/>
      <c r="O118" s="48" t="n"/>
      <c r="P118" s="48" t="n"/>
      <c r="Q118" s="48" t="n"/>
    </row>
    <row r="119" ht="22" customHeight="1">
      <c r="A119" s="37" t="inlineStr">
        <is>
          <t>Gesamtwert netto abzüglich Paketnachlass 15 %</t>
        </is>
      </c>
      <c r="Q119" s="38">
        <f>-Q114*0.15</f>
        <v/>
      </c>
    </row>
    <row r="120" ht="22" customHeight="1">
      <c r="A120" s="45" t="inlineStr">
        <is>
          <t>Paketpreis netto</t>
        </is>
      </c>
      <c r="Q120" s="46">
        <f>Q114+Q119</f>
        <v/>
      </c>
    </row>
    <row r="121" ht="22" customHeight="1">
      <c r="A121" s="37" t="inlineStr">
        <is>
          <t>zzgl. 19 % Umsatzsteuer</t>
        </is>
      </c>
      <c r="Q121" s="38">
        <f>Q120*0.19</f>
        <v/>
      </c>
    </row>
    <row r="122" ht="26" customHeight="1">
      <c r="A122" s="39" t="inlineStr">
        <is>
          <t>Paketpreis brutto</t>
        </is>
      </c>
      <c r="Q122" s="40">
        <f>Q120+Q121</f>
        <v/>
      </c>
    </row>
    <row r="123">
      <c r="A12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25">
      <c r="A12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26"/>
    <row r="127"/>
    <row r="128"/>
  </sheetData>
  <autoFilter ref="A7:Q104"/>
  <mergeCells count="26">
    <mergeCell ref="C1:Q1"/>
    <mergeCell ref="A116:P116"/>
    <mergeCell ref="A122:P122"/>
    <mergeCell ref="A109:P109"/>
    <mergeCell ref="A1:B1"/>
    <mergeCell ref="L4:Q4"/>
    <mergeCell ref="A123:Q123"/>
    <mergeCell ref="A121:P121"/>
    <mergeCell ref="A115:P115"/>
    <mergeCell ref="C3:I3"/>
    <mergeCell ref="A114:P114"/>
    <mergeCell ref="A125:Q128"/>
    <mergeCell ref="A118:Q118"/>
    <mergeCell ref="A107:P107"/>
    <mergeCell ref="A110:P110"/>
    <mergeCell ref="C4:I4"/>
    <mergeCell ref="A113:Q113"/>
    <mergeCell ref="A119:P119"/>
    <mergeCell ref="A5:Q5"/>
    <mergeCell ref="L2:Q2"/>
    <mergeCell ref="A108:P108"/>
    <mergeCell ref="A106:Q106"/>
    <mergeCell ref="A120:P120"/>
    <mergeCell ref="C2:I2"/>
    <mergeCell ref="L3:Q3"/>
    <mergeCell ref="A111:Q111"/>
  </mergeCells>
  <conditionalFormatting sqref="A8:Q104">
    <cfRule type="expression" priority="1" dxfId="0" stopIfTrue="0">
      <formula>$N8="ja"</formula>
    </cfRule>
  </conditionalFormatting>
  <dataValidations count="2">
    <dataValidation sqref="N8:N104" showDropDown="0" showInputMessage="0" showErrorMessage="1" allowBlank="1" errorTitle="Interesse" error="Bitte „ja&quot; oder „nein&quot; wählen." type="list">
      <formula1>"ja,nein"</formula1>
    </dataValidation>
    <dataValidation sqref="O8:O10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2026-09-21T18:29:40Z</dcterms:created>
  <dcterms:modified xmlns:dcterms="http://purl.org/dc/terms/" xmlns:xsi="http://www.w3.org/2001/XMLSchema-instance" xsi:type="dcterms:W3CDTF">2026-09-21T18:29:41Z</dcterms:modified>
</cp:coreProperties>
</file>