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37530786-3B9F-4C95-8B74-4EE297CD7031}" xr6:coauthVersionLast="47" xr6:coauthVersionMax="47" xr10:uidLastSave="{00000000-0000-0000-0000-000000000000}"/>
  <bookViews>
    <workbookView xWindow="-80" yWindow="-80" windowWidth="19360" windowHeight="102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8" i="11" l="1"/>
  <c r="F17" i="11"/>
  <c r="F22" i="11"/>
  <c r="F21" i="11"/>
  <c r="F11" i="11"/>
  <c r="H7" i="11"/>
  <c r="E9" i="11" l="1"/>
  <c r="F9" i="11" s="1"/>
  <c r="I5" i="11"/>
  <c r="H29" i="11"/>
  <c r="H28" i="11"/>
  <c r="H23" i="11"/>
  <c r="H22" i="11"/>
  <c r="H20" i="11"/>
  <c r="H24" i="11"/>
  <c r="H16" i="11"/>
  <c r="H8" i="11"/>
  <c r="I6" i="11" l="1"/>
  <c r="E10" i="11" l="1"/>
  <c r="F10" i="11" s="1"/>
  <c r="H9" i="11"/>
  <c r="H21" i="11"/>
  <c r="F18" i="11"/>
  <c r="H17" i="11"/>
  <c r="J5" i="11"/>
  <c r="K5" i="11" s="1"/>
  <c r="L5" i="11" s="1"/>
  <c r="M5" i="11" s="1"/>
  <c r="N5" i="11" s="1"/>
  <c r="O5" i="11" s="1"/>
  <c r="P5" i="11" s="1"/>
  <c r="I4" i="11"/>
  <c r="H10" i="11" l="1"/>
  <c r="H18" i="11"/>
  <c r="E19" i="11"/>
  <c r="F19" i="11" s="1"/>
  <c r="E25" i="11" s="1"/>
  <c r="H11" i="11"/>
  <c r="F12" i="11"/>
  <c r="P4" i="11"/>
  <c r="Q5" i="11"/>
  <c r="R5" i="11" s="1"/>
  <c r="S5" i="11" s="1"/>
  <c r="T5" i="11" s="1"/>
  <c r="U5" i="11" s="1"/>
  <c r="V5" i="11" s="1"/>
  <c r="W5" i="11" s="1"/>
  <c r="J6" i="11"/>
  <c r="F25" i="11" l="1"/>
  <c r="E26" i="11" s="1"/>
  <c r="H12" i="11"/>
  <c r="E13" i="11"/>
  <c r="H19" i="11"/>
  <c r="W4" i="11"/>
  <c r="X5" i="11"/>
  <c r="Y5" i="11" s="1"/>
  <c r="Z5" i="11" s="1"/>
  <c r="AA5" i="11" s="1"/>
  <c r="AB5" i="11" s="1"/>
  <c r="AC5" i="11" s="1"/>
  <c r="AD5" i="11" s="1"/>
  <c r="K6" i="11"/>
  <c r="F26" i="11" l="1"/>
  <c r="H26" i="11"/>
  <c r="E27" i="11"/>
  <c r="H25" i="11"/>
  <c r="F13" i="11"/>
  <c r="E14" i="11" s="1"/>
  <c r="AE5" i="11"/>
  <c r="AF5" i="11" s="1"/>
  <c r="AG5" i="11" s="1"/>
  <c r="AH5" i="11" s="1"/>
  <c r="AI5" i="11" s="1"/>
  <c r="AJ5" i="11" s="1"/>
  <c r="AD4" i="11"/>
  <c r="L6" i="11"/>
  <c r="F27" i="11" l="1"/>
  <c r="H27" i="11"/>
  <c r="H13" i="11"/>
  <c r="F14" i="11"/>
  <c r="E15" i="11" s="1"/>
  <c r="H14" i="11"/>
  <c r="AK5" i="11"/>
  <c r="AL5" i="11" s="1"/>
  <c r="AM5" i="11" s="1"/>
  <c r="AN5" i="11" s="1"/>
  <c r="AO5" i="11" s="1"/>
  <c r="AP5" i="11" s="1"/>
  <c r="AQ5" i="11" s="1"/>
  <c r="M6" i="11"/>
  <c r="F15" i="11" l="1"/>
  <c r="H15" i="11"/>
  <c r="AR5" i="11"/>
  <c r="AS5" i="11" s="1"/>
  <c r="AK4" i="11"/>
  <c r="N6" i="11"/>
  <c r="AT5" i="11" l="1"/>
  <c r="AS6" i="11"/>
  <c r="AR4" i="11"/>
  <c r="O6" i="11"/>
  <c r="AU5" i="11" l="1"/>
  <c r="AT6" i="11"/>
  <c r="AV5" i="11" l="1"/>
  <c r="AU6" i="11"/>
  <c r="P6" i="11"/>
  <c r="Q6" i="11"/>
  <c r="AW5" i="11" l="1"/>
  <c r="AV6" i="11"/>
  <c r="R6" i="11"/>
  <c r="AX5" i="11" l="1"/>
  <c r="AY5" i="11" s="1"/>
  <c r="AY4"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4" i="11" l="1"/>
  <c r="BF6" i="1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tc={DE4CE31C-305A-4E56-88CE-25517386E6CE}</author>
    <author>tc={6AEE8C4F-3554-4039-9A3A-06EB1DB69B73}</author>
    <author>tc={5F28FEBA-C30A-420F-9700-E31B2D5D065A}</author>
    <author>tc={F5E0A7E7-C3B3-4932-B9F6-D512E223E6E5}</author>
  </authors>
  <commentList>
    <comment ref="B10" authorId="0" shapeId="0" xr:uid="{DE4CE31C-305A-4E56-88CE-25517386E6CE}">
      <text>
        <t>[Threaded comment]
Your version of Excel allows you to read this threaded comment; however, any edits to it will get removed if the file is opened in a newer version of Excel. Learn more: https://go.microsoft.com/fwlink/?linkid=870924
Comment:
    Xsens, Vicon, what else is there?..</t>
      </text>
    </comment>
    <comment ref="B11" authorId="1" shapeId="0" xr:uid="{6AEE8C4F-3554-4039-9A3A-06EB1DB69B73}">
      <text>
        <t>[Threaded comment]
Your version of Excel allows you to read this threaded comment; however, any edits to it will get removed if the file is opened in a newer version of Excel. Learn more: https://go.microsoft.com/fwlink/?linkid=870924
Comment:
    Need to contact clinicians to see availability  - or can just do actions ourselves
Reply:
    Need to plan dry run sesh</t>
      </text>
    </comment>
    <comment ref="B12" authorId="2" shapeId="0" xr:uid="{5F28FEBA-C30A-420F-9700-E31B2D5D065A}">
      <text>
        <t>[Threaded comment]
Your version of Excel allows you to read this threaded comment; however, any edits to it will get removed if the file is opened in a newer version of Excel. Learn more: https://go.microsoft.com/fwlink/?linkid=870924
Comment:
    Diff from above - use of xsens glove</t>
      </text>
    </comment>
    <comment ref="B17" authorId="3" shapeId="0" xr:uid="{F5E0A7E7-C3B3-4932-B9F6-D512E223E6E5}">
      <text>
        <t>[Threaded comment]
Your version of Excel allows you to read this threaded comment; however, any edits to it will get removed if the file is opened in a newer version of Excel. Learn more: https://go.microsoft.com/fwlink/?linkid=870924
Comment:
    what do they capture Quantitatively and Qualitatively
Reply:
    Talk to Kathy or Anne re-this</t>
      </text>
    </comment>
  </commentList>
</comments>
</file>

<file path=xl/sharedStrings.xml><?xml version="1.0" encoding="utf-8"?>
<sst xmlns="http://schemas.openxmlformats.org/spreadsheetml/2006/main" count="71" uniqueCount="67">
  <si>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</si>
  <si>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</si>
  <si>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</si>
  <si>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</si>
  <si>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</si>
  <si>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</si>
  <si>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</si>
  <si>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</si>
  <si>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</si>
  <si>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</si>
  <si>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</si>
  <si>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</si>
  <si>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</si>
  <si>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</si>
  <si>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</si>
  <si>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</si>
  <si>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</si>
  <si>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</si>
  <si>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</si>
  <si>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</si>
  <si>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</si>
  <si>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</si>
  <si>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</si>
  <si>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</si>
  <si>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</si>
  <si>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</si>
  <si>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</si>
  <si>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</si>
  <si>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</si>
  <si>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</si>
  <si>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</si>
  <si>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</si>
  <si>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</si>
  <si>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</si>
  <si>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</si>
  <si>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</si>
  <si>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</si>
  <si>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</si>
  <si>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Recover-On-Track</t>
  </si>
  <si>
    <t>Motion Analysis Laboratory</t>
  </si>
  <si>
    <t>Jenny Ji Hyun Kim</t>
  </si>
  <si>
    <t>Skeletal Tracking - Pose Estimation</t>
  </si>
  <si>
    <t xml:space="preserve">al </t>
  </si>
  <si>
    <t>Biomechanical Parameter Extraction</t>
  </si>
  <si>
    <t>Literature Review of Biomedical Uses of Video Based Tracking</t>
  </si>
  <si>
    <t>Create Look Up Table of Clinically Relevant Features</t>
  </si>
  <si>
    <t>Protocol Design</t>
  </si>
  <si>
    <t>c</t>
  </si>
  <si>
    <t xml:space="preserve">Statistical Analysis of Clinically Relevant Difference in Values </t>
  </si>
  <si>
    <t>Split up two 2 Phases of Study (2 separate protocols)/Cross Sectional Study Design</t>
  </si>
  <si>
    <t>Explore Validation Methods of Skeletal Tracking</t>
  </si>
  <si>
    <t>h</t>
  </si>
  <si>
    <t>Literature Review on Classification/Regression Algorithms for Clinical Score Estimation</t>
  </si>
  <si>
    <t>Machine Learning Algorithm</t>
  </si>
  <si>
    <t>Feature Selection (Dimensionality Reduction) Algorithm</t>
  </si>
  <si>
    <t>Data Cleaning / Pre-processing</t>
  </si>
  <si>
    <t>Algorithm Design</t>
  </si>
  <si>
    <t>Initial Submission</t>
  </si>
  <si>
    <t>Statistical Analysis Section</t>
  </si>
  <si>
    <t>Compare performance of OpenPose vs. Mediapipe</t>
  </si>
  <si>
    <t>Compare performance of LiDAR vs. Active Stereo vs. 2D RGB</t>
  </si>
  <si>
    <t>Quantify the Robustness of Skeletal Tracking (error and accuracy); identify occurance and reason behind error</t>
  </si>
  <si>
    <r>
      <rPr>
        <b/>
        <sz val="14"/>
        <color theme="1"/>
        <rFont val="Calibri"/>
        <family val="2"/>
        <scheme val="minor"/>
      </rPr>
      <t>Dry Run #2:</t>
    </r>
    <r>
      <rPr>
        <sz val="14"/>
        <color theme="1"/>
        <rFont val="Calibri"/>
        <family val="2"/>
        <scheme val="minor"/>
      </rPr>
      <t xml:space="preserve"> Assess the Feasibility of RGB-D system to Accurately Track Pose (compare to Xsens) </t>
    </r>
    <r>
      <rPr>
        <b/>
        <sz val="14"/>
        <color theme="1"/>
        <rFont val="Calibri"/>
        <family val="2"/>
        <scheme val="minor"/>
      </rPr>
      <t>UPPER LIMBS</t>
    </r>
    <r>
      <rPr>
        <sz val="14"/>
        <color theme="1"/>
        <rFont val="Calibri"/>
        <family val="2"/>
        <scheme val="minor"/>
      </rPr>
      <t>: Data Collection and Analysis</t>
    </r>
  </si>
  <si>
    <r>
      <rPr>
        <b/>
        <sz val="14"/>
        <color theme="1"/>
        <rFont val="Calibri"/>
        <family val="2"/>
        <scheme val="minor"/>
      </rPr>
      <t>Dry Run #2:</t>
    </r>
    <r>
      <rPr>
        <sz val="14"/>
        <color theme="1"/>
        <rFont val="Calibri"/>
        <family val="2"/>
        <scheme val="minor"/>
      </rPr>
      <t xml:space="preserve"> Assess the Feasibility of RGB-D system to Accurately Track Pose (compare to Xsens) </t>
    </r>
    <r>
      <rPr>
        <b/>
        <sz val="14"/>
        <color theme="1"/>
        <rFont val="Calibri"/>
        <family val="2"/>
        <scheme val="minor"/>
      </rPr>
      <t>HANDS/FINGERS</t>
    </r>
    <r>
      <rPr>
        <sz val="14"/>
        <color theme="1"/>
        <rFont val="Calibri"/>
        <family val="2"/>
        <scheme val="minor"/>
      </rPr>
      <t>: Data Collection and Analysis</t>
    </r>
  </si>
  <si>
    <t>Giulia</t>
  </si>
  <si>
    <t>Jenny</t>
  </si>
  <si>
    <t>Federico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</si>
</sst>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4"/>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165"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0" fillId="0" borderId="10" xfId="0" applyBorder="1"/>
    <xf numFmtId="0" fontId="22" fillId="0" borderId="0" xfId="0" applyFont="1"/>
    <xf numFmtId="0" fontId="23" fillId="0" borderId="0" xfId="1" applyFont="1" applyProtection="1">
      <alignment vertical="top"/>
    </xf>
    <xf numFmtId="0" fontId="5" fillId="0" borderId="0" xfId="0" applyFont="1" applyAlignment="1">
      <alignment vertical="top"/>
    </xf>
    <xf numFmtId="0" fontId="12" fillId="0" borderId="0" xfId="5" applyAlignment="1">
      <alignment horizontal="left" wrapText="1"/>
    </xf>
    <xf numFmtId="0" fontId="9" fillId="0" borderId="0" xfId="6" applyAlignment="1">
      <alignment wrapText="1"/>
    </xf>
    <xf numFmtId="0" fontId="9" fillId="0" borderId="0" xfId="7" applyAlignment="1">
      <alignment vertical="top" wrapText="1"/>
    </xf>
    <xf numFmtId="0" fontId="0" fillId="0" borderId="10" xfId="0" applyBorder="1" applyAlignment="1">
      <alignment wrapText="1"/>
    </xf>
    <xf numFmtId="0" fontId="6" fillId="13" borderId="1" xfId="0" applyFont="1" applyFill="1" applyBorder="1" applyAlignment="1">
      <alignment horizontal="left" vertical="center" wrapText="1"/>
    </xf>
    <xf numFmtId="0" fontId="8" fillId="0" borderId="2" xfId="12" applyAlignment="1">
      <alignment horizontal="left" vertical="center" wrapText="1"/>
    </xf>
    <xf numFmtId="0" fontId="7" fillId="2" borderId="2" xfId="0" applyFont="1" applyFill="1" applyBorder="1" applyAlignment="1">
      <alignment horizontal="left" vertical="center" wrapText="1"/>
    </xf>
    <xf numFmtId="0" fontId="24" fillId="8" borderId="2" xfId="0" applyFont="1" applyFill="1" applyBorder="1" applyAlignment="1">
      <alignment horizontal="left" vertical="center" wrapText="1"/>
    </xf>
    <xf numFmtId="0" fontId="9" fillId="3" borderId="2" xfId="12" applyFont="1" applyFill="1" applyAlignment="1">
      <alignment horizontal="left" vertical="center" wrapText="1"/>
    </xf>
    <xf numFmtId="0" fontId="24" fillId="9" borderId="2" xfId="0" applyFont="1" applyFill="1" applyBorder="1" applyAlignment="1">
      <alignment horizontal="left" vertical="center" wrapText="1"/>
    </xf>
    <xf numFmtId="0" fontId="9" fillId="4" borderId="2" xfId="12" applyFont="1" applyFill="1" applyAlignment="1">
      <alignment horizontal="left" vertical="center" wrapText="1"/>
    </xf>
    <xf numFmtId="0" fontId="24" fillId="5" borderId="2" xfId="0" applyFont="1" applyFill="1" applyBorder="1" applyAlignment="1">
      <alignment horizontal="left" vertical="center" wrapText="1"/>
    </xf>
    <xf numFmtId="0" fontId="9" fillId="10" borderId="2" xfId="12" applyFont="1" applyFill="1" applyAlignment="1">
      <alignment horizontal="left" vertical="center" wrapText="1"/>
    </xf>
    <xf numFmtId="0" fontId="24" fillId="6" borderId="2" xfId="0" applyFont="1" applyFill="1" applyBorder="1" applyAlignment="1">
      <alignment horizontal="left" vertical="center" wrapText="1"/>
    </xf>
    <xf numFmtId="0" fontId="9" fillId="11" borderId="2" xfId="12" applyFont="1" applyFill="1" applyAlignment="1">
      <alignment horizontal="left" vertical="center"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xf numFmtId="0" fontId="8" fillId="0" borderId="0" xfId="8">
      <alignment horizontal="right" indent="1"/>
    </xf>
    <xf numFmtId="0" fontId="8"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 dT="2023-04-20T21:19:40.34" personId="{00000000-0000-0000-0000-000000000000}" id="{DE4CE31C-305A-4E56-88CE-25517386E6CE}">
    <text>Xsens, Vicon, what else is there?..</text>
  </threadedComment>
  <threadedComment ref="B11" dT="2023-04-24T18:30:33.86" personId="{00000000-0000-0000-0000-000000000000}" id="{6AEE8C4F-3554-4039-9A3A-06EB1DB69B73}">
    <text>Need to contact clinicians to see availability  - or can just do actions ourselves</text>
  </threadedComment>
  <threadedComment ref="B11" dT="2023-04-24T18:30:41.24" personId="{00000000-0000-0000-0000-000000000000}" id="{FDAC3967-DA5C-40A4-A2AC-163B149EDE16}" parentId="{6AEE8C4F-3554-4039-9A3A-06EB1DB69B73}">
    <text>Need to plan dry run sesh</text>
  </threadedComment>
  <threadedComment ref="B12" dT="2023-04-24T18:30:58.09" personId="{00000000-0000-0000-0000-000000000000}" id="{5F28FEBA-C30A-420F-9700-E31B2D5D065A}">
    <text>Diff from above - use of xsens glove</text>
  </threadedComment>
  <threadedComment ref="B17" dT="2023-04-20T21:17:45.99" personId="{00000000-0000-0000-0000-000000000000}" id="{F5E0A7E7-C3B3-4932-B9F6-D512E223E6E5}">
    <text xml:space="preserve">what do they capture Quantitatively and Qualitatively
</text>
  </threadedComment>
  <threadedComment ref="B17" dT="2023-04-24T18:23:26.32" personId="{00000000-0000-0000-0000-000000000000}" id="{1F0284AE-ED26-49B8-AC74-DA556C4BF9F6}" parentId="{F5E0A7E7-C3B3-4932-B9F6-D512E223E6E5}">
    <text>Talk to Kathy or Anne re-this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76" zoomScaleNormal="100" zoomScalePageLayoutView="70" workbookViewId="0">
      <pane ySplit="6" topLeftCell="A8" activePane="bottomLeft" state="frozen"/>
      <selection pane="bottomLeft" activeCell="D10" sqref="D10"/>
    </sheetView>
  </sheetViews>
  <sheetFormatPr defaultRowHeight="30" customHeight="1" x14ac:dyDescent="0.25"/>
  <cols>
    <col min="1" max="1" width="2.7109375" style="52" customWidth="1"/>
    <col min="2" max="2" width="95.140625" style="55" customWidth="1"/>
    <col min="3" max="3" width="11.85546875" customWidth="1"/>
    <col min="4" max="4" width="10.7109375" customWidth="1"/>
    <col min="5" max="5" width="10.42578125" style="5" customWidth="1"/>
    <col min="6" max="6" width="10.42578125" customWidth="1"/>
    <col min="7" max="7" width="1.85546875" customWidth="1"/>
    <col min="8" max="8" width="4.7109375" customWidth="1"/>
    <col min="9" max="64" width="2.5703125" customWidth="1"/>
    <col min="69" max="70" width="10.28515625"/>
  </cols>
  <sheetData>
    <row r="1" spans="1:64" ht="30" customHeight="1" x14ac:dyDescent="0.45">
      <c r="A1" s="53" t="s">
        <v>29</v>
      </c>
      <c r="B1" s="74" t="s">
        <v>38</v>
      </c>
      <c r="C1" s="1"/>
      <c r="D1" s="2"/>
      <c r="E1" s="4"/>
      <c r="F1" s="41"/>
      <c r="H1" s="2"/>
      <c r="I1" s="71"/>
    </row>
    <row r="2" spans="1:64" ht="15.75" customHeight="1" x14ac:dyDescent="0.3">
      <c r="A2" s="52" t="s">
        <v>24</v>
      </c>
      <c r="B2" s="75" t="s">
        <v>39</v>
      </c>
      <c r="I2" s="72"/>
    </row>
    <row r="3" spans="1:64" ht="24.75" customHeight="1" x14ac:dyDescent="0.25">
      <c r="A3" s="52" t="s">
        <v>35</v>
      </c>
      <c r="B3" s="76" t="s">
        <v>40</v>
      </c>
      <c r="C3" s="93" t="s">
        <v>1</v>
      </c>
      <c r="D3" s="94"/>
      <c r="E3" s="92">
        <v>45033</v>
      </c>
      <c r="F3" s="92"/>
    </row>
    <row r="4" spans="1:64" ht="30.75" customHeight="1" x14ac:dyDescent="0.25">
      <c r="A4" s="53" t="s">
        <v>30</v>
      </c>
      <c r="C4" s="93" t="s">
        <v>8</v>
      </c>
      <c r="D4" s="94"/>
      <c r="E4" s="7">
        <v>1</v>
      </c>
      <c r="I4" s="89">
        <f>I5</f>
        <v>45033</v>
      </c>
      <c r="J4" s="90"/>
      <c r="K4" s="90"/>
      <c r="L4" s="90"/>
      <c r="M4" s="90"/>
      <c r="N4" s="90"/>
      <c r="O4" s="91"/>
      <c r="P4" s="89">
        <f>P5</f>
        <v>45040</v>
      </c>
      <c r="Q4" s="90"/>
      <c r="R4" s="90"/>
      <c r="S4" s="90"/>
      <c r="T4" s="90"/>
      <c r="U4" s="90"/>
      <c r="V4" s="91"/>
      <c r="W4" s="89">
        <f>W5</f>
        <v>45047</v>
      </c>
      <c r="X4" s="90"/>
      <c r="Y4" s="90"/>
      <c r="Z4" s="90"/>
      <c r="AA4" s="90"/>
      <c r="AB4" s="90"/>
      <c r="AC4" s="91"/>
      <c r="AD4" s="89">
        <f>AD5</f>
        <v>45054</v>
      </c>
      <c r="AE4" s="90"/>
      <c r="AF4" s="90"/>
      <c r="AG4" s="90"/>
      <c r="AH4" s="90"/>
      <c r="AI4" s="90"/>
      <c r="AJ4" s="91"/>
      <c r="AK4" s="89">
        <f>AK5</f>
        <v>45061</v>
      </c>
      <c r="AL4" s="90"/>
      <c r="AM4" s="90"/>
      <c r="AN4" s="90"/>
      <c r="AO4" s="90"/>
      <c r="AP4" s="90"/>
      <c r="AQ4" s="91"/>
      <c r="AR4" s="89">
        <f>AR5</f>
        <v>45068</v>
      </c>
      <c r="AS4" s="90"/>
      <c r="AT4" s="90"/>
      <c r="AU4" s="90"/>
      <c r="AV4" s="90"/>
      <c r="AW4" s="90"/>
      <c r="AX4" s="91"/>
      <c r="AY4" s="89">
        <f>AY5</f>
        <v>45075</v>
      </c>
      <c r="AZ4" s="90"/>
      <c r="BA4" s="90"/>
      <c r="BB4" s="90"/>
      <c r="BC4" s="90"/>
      <c r="BD4" s="90"/>
      <c r="BE4" s="91"/>
      <c r="BF4" s="89">
        <f>BF5</f>
        <v>45082</v>
      </c>
      <c r="BG4" s="90"/>
      <c r="BH4" s="90"/>
      <c r="BI4" s="90"/>
      <c r="BJ4" s="90"/>
      <c r="BK4" s="90"/>
      <c r="BL4" s="91"/>
    </row>
    <row r="5" spans="1:64" ht="15" customHeight="1" x14ac:dyDescent="0.25">
      <c r="A5" s="53" t="s">
        <v>31</v>
      </c>
      <c r="B5" s="77"/>
      <c r="C5" s="70"/>
      <c r="D5" s="70"/>
      <c r="E5" s="70"/>
      <c r="F5" s="70"/>
      <c r="G5" s="70"/>
      <c r="I5" s="10">
        <f>Project_Start-WEEKDAY(Project_Start,1)+2+7*(Display_Week-1)</f>
        <v>45033</v>
      </c>
      <c r="J5" s="9">
        <f>I5+1</f>
        <v>45034</v>
      </c>
      <c r="K5" s="9">
        <f t="shared" ref="K5:AX5" si="0">J5+1</f>
        <v>45035</v>
      </c>
      <c r="L5" s="9">
        <f t="shared" si="0"/>
        <v>45036</v>
      </c>
      <c r="M5" s="9">
        <f t="shared" si="0"/>
        <v>45037</v>
      </c>
      <c r="N5" s="9">
        <f t="shared" si="0"/>
        <v>45038</v>
      </c>
      <c r="O5" s="11">
        <f t="shared" si="0"/>
        <v>45039</v>
      </c>
      <c r="P5" s="10">
        <f>O5+1</f>
        <v>45040</v>
      </c>
      <c r="Q5" s="9">
        <f>P5+1</f>
        <v>45041</v>
      </c>
      <c r="R5" s="9">
        <f t="shared" si="0"/>
        <v>45042</v>
      </c>
      <c r="S5" s="9">
        <f t="shared" si="0"/>
        <v>45043</v>
      </c>
      <c r="T5" s="9">
        <f t="shared" si="0"/>
        <v>45044</v>
      </c>
      <c r="U5" s="9">
        <f t="shared" si="0"/>
        <v>45045</v>
      </c>
      <c r="V5" s="11">
        <f t="shared" si="0"/>
        <v>45046</v>
      </c>
      <c r="W5" s="10">
        <f>V5+1</f>
        <v>45047</v>
      </c>
      <c r="X5" s="9">
        <f>W5+1</f>
        <v>45048</v>
      </c>
      <c r="Y5" s="9">
        <f t="shared" si="0"/>
        <v>45049</v>
      </c>
      <c r="Z5" s="9">
        <f t="shared" si="0"/>
        <v>45050</v>
      </c>
      <c r="AA5" s="9">
        <f t="shared" si="0"/>
        <v>45051</v>
      </c>
      <c r="AB5" s="9">
        <f t="shared" si="0"/>
        <v>45052</v>
      </c>
      <c r="AC5" s="11">
        <f t="shared" si="0"/>
        <v>45053</v>
      </c>
      <c r="AD5" s="10">
        <f>AC5+1</f>
        <v>45054</v>
      </c>
      <c r="AE5" s="9">
        <f>AD5+1</f>
        <v>45055</v>
      </c>
      <c r="AF5" s="9">
        <f t="shared" si="0"/>
        <v>45056</v>
      </c>
      <c r="AG5" s="9">
        <f t="shared" si="0"/>
        <v>45057</v>
      </c>
      <c r="AH5" s="9">
        <f t="shared" si="0"/>
        <v>45058</v>
      </c>
      <c r="AI5" s="9">
        <f t="shared" si="0"/>
        <v>45059</v>
      </c>
      <c r="AJ5" s="11">
        <f t="shared" si="0"/>
        <v>45060</v>
      </c>
      <c r="AK5" s="10">
        <f>AJ5+1</f>
        <v>45061</v>
      </c>
      <c r="AL5" s="9">
        <f>AK5+1</f>
        <v>45062</v>
      </c>
      <c r="AM5" s="9">
        <f t="shared" si="0"/>
        <v>45063</v>
      </c>
      <c r="AN5" s="9">
        <f t="shared" si="0"/>
        <v>45064</v>
      </c>
      <c r="AO5" s="9">
        <f t="shared" si="0"/>
        <v>45065</v>
      </c>
      <c r="AP5" s="9">
        <f t="shared" si="0"/>
        <v>45066</v>
      </c>
      <c r="AQ5" s="11">
        <f t="shared" si="0"/>
        <v>45067</v>
      </c>
      <c r="AR5" s="10">
        <f>AQ5+1</f>
        <v>45068</v>
      </c>
      <c r="AS5" s="9">
        <f>AR5+1</f>
        <v>45069</v>
      </c>
      <c r="AT5" s="9">
        <f t="shared" si="0"/>
        <v>45070</v>
      </c>
      <c r="AU5" s="9">
        <f t="shared" si="0"/>
        <v>45071</v>
      </c>
      <c r="AV5" s="9">
        <f t="shared" si="0"/>
        <v>45072</v>
      </c>
      <c r="AW5" s="9">
        <f t="shared" si="0"/>
        <v>45073</v>
      </c>
      <c r="AX5" s="11">
        <f t="shared" si="0"/>
        <v>45074</v>
      </c>
      <c r="AY5" s="10">
        <f>AX5+1</f>
        <v>45075</v>
      </c>
      <c r="AZ5" s="9">
        <f>AY5+1</f>
        <v>45076</v>
      </c>
      <c r="BA5" s="9">
        <f t="shared" ref="BA5:BE5" si="1">AZ5+1</f>
        <v>45077</v>
      </c>
      <c r="BB5" s="9">
        <f t="shared" si="1"/>
        <v>45078</v>
      </c>
      <c r="BC5" s="9">
        <f t="shared" si="1"/>
        <v>45079</v>
      </c>
      <c r="BD5" s="9">
        <f t="shared" si="1"/>
        <v>45080</v>
      </c>
      <c r="BE5" s="11">
        <f t="shared" si="1"/>
        <v>45081</v>
      </c>
      <c r="BF5" s="10">
        <f>BE5+1</f>
        <v>45082</v>
      </c>
      <c r="BG5" s="9">
        <f>BF5+1</f>
        <v>45083</v>
      </c>
      <c r="BH5" s="9">
        <f t="shared" ref="BH5:BL5" si="2">BG5+1</f>
        <v>45084</v>
      </c>
      <c r="BI5" s="9">
        <f t="shared" si="2"/>
        <v>45085</v>
      </c>
      <c r="BJ5" s="9">
        <f t="shared" si="2"/>
        <v>45086</v>
      </c>
      <c r="BK5" s="9">
        <f t="shared" si="2"/>
        <v>45087</v>
      </c>
      <c r="BL5" s="11">
        <f t="shared" si="2"/>
        <v>45088</v>
      </c>
    </row>
    <row r="6" spans="1:64" ht="30" customHeight="1" thickBot="1" x14ac:dyDescent="0.3">
      <c r="A6" s="53" t="s">
        <v>32</v>
      </c>
      <c r="B6" s="78" t="s">
        <v>9</v>
      </c>
      <c r="C6" s="8" t="s">
        <v>3</v>
      </c>
      <c r="D6" s="8" t="s">
        <v>2</v>
      </c>
      <c r="E6" s="8" t="s">
        <v>5</v>
      </c>
      <c r="F6" s="8" t="s">
        <v>6</v>
      </c>
      <c r="G6" s="8"/>
      <c r="H6" s="8" t="s">
        <v>7</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LEFT(TEXT(BF5,"ddd"),1)</f>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
      <c r="A7" s="52" t="s">
        <v>36</v>
      </c>
      <c r="C7" s="5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
      <c r="A8" s="53" t="s">
        <v>33</v>
      </c>
      <c r="B8" s="81" t="s">
        <v>41</v>
      </c>
      <c r="C8" s="61"/>
      <c r="D8" s="17"/>
      <c r="E8" s="18"/>
      <c r="F8" s="19"/>
      <c r="G8" s="16"/>
      <c r="H8" s="16" t="str">
        <f t="shared" ref="H8:H29"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
      <c r="A9" s="53" t="s">
        <v>37</v>
      </c>
      <c r="B9" s="82" t="s">
        <v>44</v>
      </c>
      <c r="C9" s="62" t="s">
        <v>25</v>
      </c>
      <c r="D9" s="20">
        <v>0.8</v>
      </c>
      <c r="E9" s="56">
        <f>Project_Start</f>
        <v>45033</v>
      </c>
      <c r="F9" s="56">
        <f>E9+4</f>
        <v>45037</v>
      </c>
      <c r="G9" s="16"/>
      <c r="H9" s="16">
        <f t="shared" si="6"/>
        <v>5</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
      <c r="A10" s="53" t="s">
        <v>34</v>
      </c>
      <c r="B10" s="82" t="s">
        <v>50</v>
      </c>
      <c r="C10" s="62"/>
      <c r="D10" s="20">
        <v>0.9</v>
      </c>
      <c r="E10" s="56">
        <f>F9</f>
        <v>45037</v>
      </c>
      <c r="F10" s="56">
        <f>E10+7</f>
        <v>45044</v>
      </c>
      <c r="G10" s="16"/>
      <c r="H10" s="16">
        <f t="shared" si="6"/>
        <v>8</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45.75" customHeight="1" thickBot="1" x14ac:dyDescent="0.3">
      <c r="A11" s="52"/>
      <c r="B11" s="82" t="s">
        <v>62</v>
      </c>
      <c r="C11" s="62" t="s">
        <v>65</v>
      </c>
      <c r="D11" s="20">
        <v>1</v>
      </c>
      <c r="E11" s="56">
        <v>45048</v>
      </c>
      <c r="F11" s="56">
        <f>E11+4</f>
        <v>45052</v>
      </c>
      <c r="G11" s="16"/>
      <c r="H11" s="16">
        <f t="shared" si="6"/>
        <v>5</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43.5" customHeight="1" thickBot="1" x14ac:dyDescent="0.3">
      <c r="A12" s="52"/>
      <c r="B12" s="82" t="s">
        <v>63</v>
      </c>
      <c r="C12" s="62"/>
      <c r="D12" s="20">
        <v>0</v>
      </c>
      <c r="E12" s="56">
        <v>45048</v>
      </c>
      <c r="F12" s="56">
        <f>E12+5</f>
        <v>45053</v>
      </c>
      <c r="G12" s="16"/>
      <c r="H12" s="16">
        <f t="shared" si="6"/>
        <v>6</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6" customHeight="1" thickBot="1" x14ac:dyDescent="0.3">
      <c r="A13" s="52" t="s">
        <v>47</v>
      </c>
      <c r="B13" s="82" t="s">
        <v>61</v>
      </c>
      <c r="C13" s="62"/>
      <c r="D13" s="20"/>
      <c r="E13" s="56">
        <f>F12+1</f>
        <v>45054</v>
      </c>
      <c r="F13" s="56">
        <f>E13+5</f>
        <v>45059</v>
      </c>
      <c r="G13" s="16"/>
      <c r="H13" s="16">
        <f t="shared" si="6"/>
        <v>6</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
      <c r="A14" s="52" t="s">
        <v>47</v>
      </c>
      <c r="B14" s="82" t="s">
        <v>60</v>
      </c>
      <c r="C14" s="62"/>
      <c r="D14" s="20"/>
      <c r="E14" s="56">
        <f>F13+1</f>
        <v>45060</v>
      </c>
      <c r="F14" s="56">
        <f>E14+5</f>
        <v>45065</v>
      </c>
      <c r="G14" s="16"/>
      <c r="H14" s="16">
        <f t="shared" si="6"/>
        <v>6</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
      <c r="A15" s="52" t="s">
        <v>47</v>
      </c>
      <c r="B15" s="82" t="s">
        <v>59</v>
      </c>
      <c r="C15" s="62"/>
      <c r="D15" s="20"/>
      <c r="E15" s="56">
        <f>F14+1</f>
        <v>45066</v>
      </c>
      <c r="F15" s="56">
        <f>E15+5</f>
        <v>45071</v>
      </c>
      <c r="G15" s="16"/>
      <c r="H15" s="16">
        <f t="shared" si="6"/>
        <v>6</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
      <c r="A16" s="53" t="s">
        <v>42</v>
      </c>
      <c r="B16" s="83" t="s">
        <v>43</v>
      </c>
      <c r="C16" s="63"/>
      <c r="D16" s="21"/>
      <c r="E16" s="22"/>
      <c r="F16" s="23"/>
      <c r="G16" s="16"/>
      <c r="H16" s="16" t="str">
        <f t="shared" si="6"/>
        <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
      <c r="A17" s="53"/>
      <c r="B17" s="84" t="s">
        <v>45</v>
      </c>
      <c r="C17" s="64" t="s">
        <v>66</v>
      </c>
      <c r="D17" s="24">
        <v>0.5</v>
      </c>
      <c r="E17" s="57">
        <v>45048</v>
      </c>
      <c r="F17" s="57">
        <f>E17+5</f>
        <v>45053</v>
      </c>
      <c r="G17" s="16"/>
      <c r="H17" s="16">
        <f t="shared" si="6"/>
        <v>6</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
      <c r="A18" s="52"/>
      <c r="B18" s="84" t="s">
        <v>54</v>
      </c>
      <c r="C18" s="64"/>
      <c r="D18" s="24">
        <v>0</v>
      </c>
      <c r="E18" s="57">
        <f>E17+5</f>
        <v>45053</v>
      </c>
      <c r="F18" s="57">
        <f>E18+5</f>
        <v>45058</v>
      </c>
      <c r="G18" s="16"/>
      <c r="H18" s="16">
        <f t="shared" si="6"/>
        <v>6</v>
      </c>
      <c r="I18" s="38"/>
      <c r="J18" s="38"/>
      <c r="K18" s="38"/>
      <c r="L18" s="38"/>
      <c r="M18" s="38"/>
      <c r="N18" s="38"/>
      <c r="O18" s="38"/>
      <c r="P18" s="38"/>
      <c r="Q18" s="38"/>
      <c r="R18" s="38"/>
      <c r="S18" s="38"/>
      <c r="T18" s="38"/>
      <c r="U18" s="39"/>
      <c r="V18" s="39"/>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
      <c r="A19" s="52"/>
      <c r="B19" s="84" t="s">
        <v>48</v>
      </c>
      <c r="C19" s="64"/>
      <c r="D19" s="24"/>
      <c r="E19" s="57">
        <f>F18</f>
        <v>45058</v>
      </c>
      <c r="F19" s="57">
        <f>E19+5</f>
        <v>45063</v>
      </c>
      <c r="G19" s="16"/>
      <c r="H19" s="16">
        <f t="shared" si="6"/>
        <v>6</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
      <c r="A20" s="52" t="s">
        <v>26</v>
      </c>
      <c r="B20" s="85" t="s">
        <v>46</v>
      </c>
      <c r="C20" s="67"/>
      <c r="D20" s="29"/>
      <c r="E20" s="30"/>
      <c r="F20" s="31"/>
      <c r="G20" s="16"/>
      <c r="H20" s="16" t="str">
        <f t="shared" si="6"/>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
      <c r="A21" s="52" t="s">
        <v>47</v>
      </c>
      <c r="B21" s="86" t="s">
        <v>49</v>
      </c>
      <c r="C21" s="68" t="s">
        <v>65</v>
      </c>
      <c r="D21" s="32">
        <v>0.8</v>
      </c>
      <c r="E21" s="59">
        <v>45039</v>
      </c>
      <c r="F21" s="59">
        <f>E21+7</f>
        <v>45046</v>
      </c>
      <c r="G21" s="16"/>
      <c r="H21" s="16">
        <f t="shared" si="6"/>
        <v>8</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
      <c r="A22" s="52"/>
      <c r="B22" s="86" t="s">
        <v>58</v>
      </c>
      <c r="C22" s="68" t="s">
        <v>64</v>
      </c>
      <c r="D22" s="32"/>
      <c r="E22" s="59">
        <v>45041</v>
      </c>
      <c r="F22" s="59">
        <f>E22+4</f>
        <v>45045</v>
      </c>
      <c r="G22" s="16"/>
      <c r="H22" s="16">
        <f t="shared" si="6"/>
        <v>5</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
      <c r="A23" s="52"/>
      <c r="B23" s="86" t="s">
        <v>57</v>
      </c>
      <c r="C23" s="68"/>
      <c r="D23" s="32"/>
      <c r="E23" s="59">
        <v>45047</v>
      </c>
      <c r="F23" s="59">
        <v>45047</v>
      </c>
      <c r="G23" s="16"/>
      <c r="H23" s="16">
        <f t="shared" si="6"/>
        <v>1</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3">
      <c r="A24" s="52" t="s">
        <v>51</v>
      </c>
      <c r="B24" s="87" t="s">
        <v>53</v>
      </c>
      <c r="C24" s="65"/>
      <c r="D24" s="25"/>
      <c r="E24" s="26"/>
      <c r="F24" s="27"/>
      <c r="G24" s="16"/>
      <c r="H24" s="16" t="str">
        <f t="shared" si="6"/>
        <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3">
      <c r="A25" s="52"/>
      <c r="B25" s="88" t="s">
        <v>52</v>
      </c>
      <c r="C25" s="66"/>
      <c r="D25" s="28"/>
      <c r="E25" s="58">
        <f>F19+15</f>
        <v>45078</v>
      </c>
      <c r="F25" s="58">
        <f>E25+5</f>
        <v>45083</v>
      </c>
      <c r="G25" s="16"/>
      <c r="H25" s="16">
        <f t="shared" si="6"/>
        <v>6</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3">
      <c r="A26" s="52"/>
      <c r="B26" s="88" t="s">
        <v>55</v>
      </c>
      <c r="C26" s="66"/>
      <c r="D26" s="28"/>
      <c r="E26" s="58">
        <f>F25+1</f>
        <v>45084</v>
      </c>
      <c r="F26" s="58">
        <f>E26+4</f>
        <v>45088</v>
      </c>
      <c r="G26" s="16"/>
      <c r="H26" s="16">
        <f t="shared" si="6"/>
        <v>5</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3">
      <c r="A27" s="52"/>
      <c r="B27" s="88" t="s">
        <v>56</v>
      </c>
      <c r="C27" s="66"/>
      <c r="D27" s="28"/>
      <c r="E27" s="58">
        <f>E26+5</f>
        <v>45089</v>
      </c>
      <c r="F27" s="58">
        <f>E27+5</f>
        <v>45094</v>
      </c>
      <c r="G27" s="16"/>
      <c r="H27" s="16">
        <f t="shared" si="6"/>
        <v>6</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3">
      <c r="A28" s="52" t="s">
        <v>28</v>
      </c>
      <c r="B28" s="79"/>
      <c r="C28" s="69"/>
      <c r="D28" s="15"/>
      <c r="E28" s="60"/>
      <c r="F28" s="60"/>
      <c r="G28" s="16"/>
      <c r="H28" s="16" t="str">
        <f t="shared" si="6"/>
        <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3">
      <c r="A29" s="53" t="s">
        <v>27</v>
      </c>
      <c r="B29" s="80" t="s">
        <v>0</v>
      </c>
      <c r="C29" s="33"/>
      <c r="D29" s="34"/>
      <c r="E29" s="35"/>
      <c r="F29" s="36"/>
      <c r="G29" s="37"/>
      <c r="H29" s="37" t="str">
        <f t="shared" si="6"/>
        <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ht="30" customHeight="1" x14ac:dyDescent="0.25">
      <c r="G30" s="6"/>
    </row>
    <row r="31" spans="1:64" ht="30" customHeight="1" x14ac:dyDescent="0.25">
      <c r="C31" s="13"/>
      <c r="F31" s="54"/>
    </row>
    <row r="32" spans="1:64" ht="30" customHeight="1" x14ac:dyDescent="0.25">
      <c r="C32" s="14"/>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9">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3 I16:BL29">
    <cfRule type="expression" dxfId="8" priority="39">
      <formula>AND(TODAY()&gt;=I$5,TODAY()&lt;J$5)</formula>
    </cfRule>
  </conditionalFormatting>
  <conditionalFormatting sqref="I7:BL13 I16:BL29">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I15:BL15">
    <cfRule type="expression" dxfId="5" priority="6">
      <formula>AND(TODAY()&gt;=I$5,TODAY()&lt;J$5)</formula>
    </cfRule>
  </conditionalFormatting>
  <conditionalFormatting sqref="I15:BL15">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14:BL14">
    <cfRule type="expression" dxfId="2" priority="3">
      <formula>AND(TODAY()&gt;=I$5,TODAY()&lt;J$5)</formula>
    </cfRule>
  </conditionalFormatting>
  <conditionalFormatting sqref="I14:BL14">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6:F27 E27" formula="1"/>
  </ignoredErrors>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2" customWidth="1"/>
    <col min="2" max="16384" width="9.140625" style="2"/>
  </cols>
  <sheetData>
    <row r="1" spans="1:2" ht="46.5" customHeight="1" x14ac:dyDescent="0.2"/>
    <row r="2" spans="1:2" s="44" customFormat="1" ht="15.75" x14ac:dyDescent="0.25">
      <c r="A2" s="43" t="s">
        <v>12</v>
      </c>
      <c r="B2" s="43"/>
    </row>
    <row r="3" spans="1:2" s="48" customFormat="1" ht="27" customHeight="1" x14ac:dyDescent="0.25">
      <c r="A3" s="73" t="s">
        <v>17</v>
      </c>
      <c r="B3" s="49"/>
    </row>
    <row r="4" spans="1:2" s="45" customFormat="1" ht="26.25" x14ac:dyDescent="0.4">
      <c r="A4" s="46" t="s">
        <v>11</v>
      </c>
    </row>
    <row r="5" spans="1:2" ht="74.099999999999994" customHeight="1" x14ac:dyDescent="0.2">
      <c r="A5" s="47" t="s">
        <v>20</v>
      </c>
    </row>
    <row r="6" spans="1:2" ht="26.25" customHeight="1" x14ac:dyDescent="0.2">
      <c r="A6" s="46" t="s">
        <v>23</v>
      </c>
    </row>
    <row r="7" spans="1:2" s="42" customFormat="1" ht="204.95" customHeight="1" x14ac:dyDescent="0.25">
      <c r="A7" s="51" t="s">
        <v>22</v>
      </c>
    </row>
    <row r="8" spans="1:2" s="45" customFormat="1" ht="26.25" x14ac:dyDescent="0.4">
      <c r="A8" s="46" t="s">
        <v>13</v>
      </c>
    </row>
    <row r="9" spans="1:2" ht="60" x14ac:dyDescent="0.2">
      <c r="A9" s="47" t="s">
        <v>21</v>
      </c>
    </row>
    <row r="10" spans="1:2" s="42" customFormat="1" ht="27.95" customHeight="1" x14ac:dyDescent="0.25">
      <c r="A10" s="50" t="s">
        <v>19</v>
      </c>
    </row>
    <row r="11" spans="1:2" s="45" customFormat="1" ht="26.25" x14ac:dyDescent="0.4">
      <c r="A11" s="46" t="s">
        <v>10</v>
      </c>
    </row>
    <row r="12" spans="1:2" ht="30" x14ac:dyDescent="0.2">
      <c r="A12" s="47" t="s">
        <v>18</v>
      </c>
    </row>
    <row r="13" spans="1:2" s="42" customFormat="1" ht="27.95" customHeight="1" x14ac:dyDescent="0.25">
      <c r="A13" s="50" t="s">
        <v>4</v>
      </c>
    </row>
    <row r="14" spans="1:2" s="45" customFormat="1" ht="26.25" x14ac:dyDescent="0.4">
      <c r="A14" s="46" t="s">
        <v>14</v>
      </c>
    </row>
    <row r="15" spans="1:2" ht="75" customHeight="1" x14ac:dyDescent="0.2">
      <c r="A15" s="47" t="s">
        <v>15</v>
      </c>
    </row>
    <row r="16" spans="1:2" ht="75" x14ac:dyDescent="0.2">
      <c r="A16" s="47"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2023-05-09T03:01:17Z</dcterms:modified>
</cp:coreProperties>
</file>