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4275" windowHeight="7125" activeTab="1"/>
  </bookViews>
  <sheets>
    <sheet name="列印供會友填寫表格" sheetId="1" r:id="rId1"/>
    <sheet name="各堂負責同工填報表格" sheetId="5" r:id="rId2"/>
    <sheet name="填寫範例及說明" sheetId="6" r:id="rId3"/>
  </sheets>
  <definedNames>
    <definedName name="_xlnm.Print_Area" localSheetId="0">列印供會友填寫表格!$A$1:$U$29</definedName>
    <definedName name="_xlnm.Print_Area" localSheetId="1">各堂負責同工填報表格!$A$1:$T$77</definedName>
    <definedName name="_xlnm.Print_Area" localSheetId="2">填寫範例及說明!$A$1:$V$77</definedName>
  </definedNames>
  <calcPr calcId="125725"/>
</workbook>
</file>

<file path=xl/calcChain.xml><?xml version="1.0" encoding="utf-8"?>
<calcChain xmlns="http://schemas.openxmlformats.org/spreadsheetml/2006/main">
  <c r="T62" i="5"/>
  <c r="T61"/>
  <c r="T64"/>
  <c r="T60"/>
  <c r="T58"/>
  <c r="T57"/>
  <c r="T59"/>
  <c r="T56"/>
  <c r="T54"/>
  <c r="T53"/>
  <c r="T55"/>
  <c r="T50"/>
  <c r="T49"/>
  <c r="T52"/>
  <c r="T46"/>
  <c r="T45"/>
  <c r="T48"/>
  <c r="T42"/>
  <c r="T41"/>
  <c r="T44"/>
  <c r="T40"/>
  <c r="T38"/>
  <c r="T37"/>
  <c r="T39"/>
  <c r="T36"/>
  <c r="T34"/>
  <c r="T33"/>
  <c r="T35"/>
  <c r="T32"/>
  <c r="T30"/>
  <c r="T29"/>
  <c r="T31"/>
  <c r="T28"/>
  <c r="T26"/>
  <c r="T25"/>
  <c r="T27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65" i="6"/>
  <c r="T62"/>
  <c r="T64"/>
  <c r="T61"/>
  <c r="T63"/>
  <c r="T60"/>
  <c r="T58"/>
  <c r="T57"/>
  <c r="T59"/>
  <c r="T56"/>
  <c r="T54"/>
  <c r="T53"/>
  <c r="T55"/>
  <c r="T50"/>
  <c r="T49"/>
  <c r="T51"/>
  <c r="T46"/>
  <c r="T45"/>
  <c r="T47"/>
  <c r="T42"/>
  <c r="T41"/>
  <c r="T43"/>
  <c r="T40"/>
  <c r="T38"/>
  <c r="T37"/>
  <c r="T39"/>
  <c r="T36"/>
  <c r="T34"/>
  <c r="T33"/>
  <c r="T35"/>
  <c r="T32"/>
  <c r="T30"/>
  <c r="T29"/>
  <c r="T31"/>
  <c r="T28"/>
  <c r="T26"/>
  <c r="T25"/>
  <c r="T27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N67"/>
  <c r="K67"/>
  <c r="O22" i="1"/>
  <c r="L22"/>
  <c r="R22"/>
  <c r="K22"/>
  <c r="Q66" i="6"/>
  <c r="Q67"/>
  <c r="P66"/>
  <c r="N66"/>
  <c r="M66"/>
  <c r="K66"/>
  <c r="J66"/>
  <c r="J67"/>
  <c r="E66"/>
  <c r="D66"/>
  <c r="D67"/>
  <c r="Q66" i="5"/>
  <c r="Q67"/>
  <c r="P66"/>
  <c r="N66"/>
  <c r="M66"/>
  <c r="N67"/>
  <c r="K66"/>
  <c r="K67"/>
  <c r="J66"/>
  <c r="J67"/>
  <c r="E66"/>
  <c r="D66"/>
  <c r="U16" i="1"/>
  <c r="U14"/>
  <c r="U13"/>
  <c r="U15"/>
  <c r="U20"/>
  <c r="U18"/>
  <c r="U17"/>
  <c r="U19"/>
  <c r="U12"/>
  <c r="U11"/>
  <c r="U10"/>
  <c r="U9"/>
  <c r="U6"/>
  <c r="U5"/>
  <c r="U8"/>
  <c r="O21"/>
  <c r="L21"/>
  <c r="K21"/>
  <c r="R21"/>
  <c r="Q21"/>
  <c r="N21"/>
  <c r="F21"/>
  <c r="E21"/>
  <c r="T43" i="5"/>
  <c r="T47"/>
  <c r="T51"/>
  <c r="T63"/>
  <c r="T65"/>
  <c r="T52" i="6"/>
  <c r="T48"/>
  <c r="T44"/>
  <c r="D67" i="5"/>
  <c r="U7" i="1"/>
  <c r="U21"/>
  <c r="T66" i="6"/>
  <c r="T66" i="5"/>
  <c r="E22" i="1"/>
</calcChain>
</file>

<file path=xl/sharedStrings.xml><?xml version="1.0" encoding="utf-8"?>
<sst xmlns="http://schemas.openxmlformats.org/spreadsheetml/2006/main" count="240" uniqueCount="75">
  <si>
    <t>男</t>
  </si>
  <si>
    <t>女</t>
  </si>
  <si>
    <t>身份證字號</t>
  </si>
  <si>
    <t>年</t>
  </si>
  <si>
    <t>月</t>
  </si>
  <si>
    <t>日</t>
  </si>
  <si>
    <t>可</t>
  </si>
  <si>
    <t>否</t>
  </si>
  <si>
    <t>姓名</t>
    <phoneticPr fontId="1" type="noConversion"/>
  </si>
  <si>
    <t xml:space="preserve">人數小計    </t>
    <phoneticPr fontId="1" type="noConversion"/>
  </si>
  <si>
    <t>生日</t>
    <phoneticPr fontId="1" type="noConversion"/>
  </si>
  <si>
    <t>房間序號</t>
    <phoneticPr fontId="1" type="noConversion"/>
  </si>
  <si>
    <t>保險基本資料</t>
    <phoneticPr fontId="1" type="noConversion"/>
  </si>
  <si>
    <t>報  名  身  份  別
(請填 1)</t>
    <phoneticPr fontId="1" type="noConversion"/>
  </si>
  <si>
    <t>可由大會
安排併房
(請填 1)</t>
    <phoneticPr fontId="1" type="noConversion"/>
  </si>
  <si>
    <t>費用
(元/每人)</t>
    <phoneticPr fontId="1" type="noConversion"/>
  </si>
  <si>
    <t xml:space="preserve">人數小計    </t>
    <phoneticPr fontId="1" type="noConversion"/>
  </si>
  <si>
    <t xml:space="preserve">人數總計    </t>
    <phoneticPr fontId="1" type="noConversion"/>
  </si>
  <si>
    <r>
      <t xml:space="preserve"> 基督教宣道會2014年全人成長營</t>
    </r>
    <r>
      <rPr>
        <b/>
        <u/>
        <sz val="20"/>
        <color indexed="8"/>
        <rFont val="微軟正黑體"/>
        <family val="2"/>
        <charset val="136"/>
      </rPr>
      <t xml:space="preserve">    台北    </t>
    </r>
    <r>
      <rPr>
        <b/>
        <sz val="20"/>
        <color indexed="8"/>
        <rFont val="微軟正黑體"/>
        <family val="2"/>
        <charset val="136"/>
      </rPr>
      <t>堂報名表</t>
    </r>
    <phoneticPr fontId="1" type="noConversion"/>
  </si>
  <si>
    <t>Page   1 / 1</t>
    <phoneticPr fontId="1" type="noConversion"/>
  </si>
  <si>
    <t>報名聯絡人/經手人：</t>
    <phoneticPr fontId="1" type="noConversion"/>
  </si>
  <si>
    <t>手機：</t>
    <phoneticPr fontId="1" type="noConversion"/>
  </si>
  <si>
    <t>室內電話：</t>
    <phoneticPr fontId="1" type="noConversion"/>
  </si>
  <si>
    <t>註4: 房內使用電熱水器，每次僅提供約半小時熱水量，需再等待約一小時，方能再提供熱水。</t>
    <phoneticPr fontId="1" type="noConversion"/>
  </si>
  <si>
    <t>A1XXXXXXXX</t>
    <phoneticPr fontId="1" type="noConversion"/>
  </si>
  <si>
    <t>P2XXXXXXXX</t>
    <phoneticPr fontId="1" type="noConversion"/>
  </si>
  <si>
    <r>
      <t xml:space="preserve">性別
</t>
    </r>
    <r>
      <rPr>
        <b/>
        <sz val="12"/>
        <color indexed="8"/>
        <rFont val="微軟正黑體"/>
        <family val="2"/>
        <charset val="136"/>
      </rPr>
      <t>(請填1)</t>
    </r>
    <phoneticPr fontId="1" type="noConversion"/>
  </si>
  <si>
    <t>入住人次</t>
    <phoneticPr fontId="1" type="noConversion"/>
  </si>
  <si>
    <t>註1: 房型皆為雙人房(兩小床)，一房二廳，共22坪。</t>
    <phoneticPr fontId="1" type="noConversion"/>
  </si>
  <si>
    <t>幼兒(0-4歲)</t>
    <phoneticPr fontId="1" type="noConversion"/>
  </si>
  <si>
    <t>註3: 盥洗用品等請自備，切勿向櫃枱索取。</t>
    <phoneticPr fontId="1" type="noConversion"/>
  </si>
  <si>
    <t>註5: 各堂會報名前請自行處理好床位安排；若有落單者，由大會視情形安排與其他堂會併房；不同意併房者4400元/人。</t>
    <phoneticPr fontId="1" type="noConversion"/>
  </si>
  <si>
    <t>金額
總計</t>
    <phoneticPr fontId="1" type="noConversion"/>
  </si>
  <si>
    <t>成人/兒童/親子營及幼兒人數小計</t>
    <phoneticPr fontId="1" type="noConversion"/>
  </si>
  <si>
    <t>成人/兒童/親子營及幼兒人數總計</t>
    <phoneticPr fontId="1" type="noConversion"/>
  </si>
  <si>
    <t>成人營
(大學以上)</t>
    <phoneticPr fontId="1" type="noConversion"/>
  </si>
  <si>
    <t>佔床</t>
    <phoneticPr fontId="1" type="noConversion"/>
  </si>
  <si>
    <t>併房(不佔床)、
自備所有用具</t>
    <phoneticPr fontId="1" type="noConversion"/>
  </si>
  <si>
    <r>
      <t xml:space="preserve"> 基督教宣道會2014年全人成長營</t>
    </r>
    <r>
      <rPr>
        <b/>
        <u/>
        <sz val="20"/>
        <color indexed="8"/>
        <rFont val="微軟正黑體"/>
        <family val="2"/>
        <charset val="136"/>
      </rPr>
      <t xml:space="preserve">                    </t>
    </r>
    <r>
      <rPr>
        <b/>
        <sz val="20"/>
        <color indexed="8"/>
        <rFont val="微軟正黑體"/>
        <family val="2"/>
        <charset val="136"/>
      </rPr>
      <t>堂報名表</t>
    </r>
    <phoneticPr fontId="1" type="noConversion"/>
  </si>
  <si>
    <r>
      <t>Page</t>
    </r>
    <r>
      <rPr>
        <b/>
        <u/>
        <sz val="12"/>
        <color indexed="8"/>
        <rFont val="微軟正黑體"/>
        <family val="2"/>
        <charset val="136"/>
      </rPr>
      <t xml:space="preserve">          </t>
    </r>
    <r>
      <rPr>
        <b/>
        <sz val="12"/>
        <color indexed="8"/>
        <rFont val="微軟正黑體"/>
        <family val="2"/>
        <charset val="136"/>
      </rPr>
      <t xml:space="preserve"> /</t>
    </r>
    <r>
      <rPr>
        <b/>
        <u/>
        <sz val="12"/>
        <color indexed="8"/>
        <rFont val="微軟正黑體"/>
        <family val="2"/>
        <charset val="136"/>
      </rPr>
      <t xml:space="preserve">           .</t>
    </r>
    <phoneticPr fontId="1" type="noConversion"/>
  </si>
  <si>
    <t>成人</t>
    <phoneticPr fontId="1" type="noConversion"/>
  </si>
  <si>
    <t>兒童(國小)</t>
    <phoneticPr fontId="1" type="noConversion"/>
  </si>
  <si>
    <t>範例說明</t>
    <phoneticPr fontId="25" type="noConversion"/>
  </si>
  <si>
    <t>合理情形</t>
    <phoneticPr fontId="25" type="noConversion"/>
  </si>
  <si>
    <t>A1XXXXXXXX</t>
  </si>
  <si>
    <t>A1XXXXXXXX</t>
    <phoneticPr fontId="1" type="noConversion"/>
  </si>
  <si>
    <r>
      <t>合理情形</t>
    </r>
    <r>
      <rPr>
        <sz val="14"/>
        <color indexed="56"/>
        <rFont val="微軟正黑體"/>
        <family val="2"/>
        <charset val="136"/>
      </rPr>
      <t xml:space="preserve">
大會將安排與他堂弟兄/姊妹併房</t>
    </r>
    <phoneticPr fontId="25" type="noConversion"/>
  </si>
  <si>
    <t>幼兒(0-4歲)</t>
  </si>
  <si>
    <t>幼兒(0-4歲)</t>
    <phoneticPr fontId="25" type="noConversion"/>
  </si>
  <si>
    <r>
      <rPr>
        <b/>
        <sz val="14"/>
        <color indexed="56"/>
        <rFont val="微軟正黑體"/>
        <family val="2"/>
        <charset val="136"/>
      </rPr>
      <t>特殊情形</t>
    </r>
    <r>
      <rPr>
        <sz val="14"/>
        <color indexed="56"/>
        <rFont val="微軟正黑體"/>
        <family val="2"/>
        <charset val="136"/>
      </rPr>
      <t xml:space="preserve">
</t>
    </r>
    <r>
      <rPr>
        <sz val="12"/>
        <color indexed="56"/>
        <rFont val="微軟正黑體"/>
        <family val="2"/>
        <charset val="136"/>
      </rPr>
      <t xml:space="preserve">
因個人特殊需要，無法同意與他人併房者，須負擔4400元/房</t>
    </r>
    <phoneticPr fontId="25" type="noConversion"/>
  </si>
  <si>
    <r>
      <rPr>
        <b/>
        <sz val="14"/>
        <color indexed="53"/>
        <rFont val="微軟正黑體"/>
        <family val="2"/>
        <charset val="136"/>
      </rPr>
      <t xml:space="preserve">通融情形
</t>
    </r>
    <r>
      <rPr>
        <sz val="12"/>
        <color indexed="53"/>
        <rFont val="微軟正黑體"/>
        <family val="2"/>
        <charset val="136"/>
      </rPr>
      <t>兒童或幼兒必需與親屬併房時之通融情形</t>
    </r>
    <phoneticPr fontId="25" type="noConversion"/>
  </si>
  <si>
    <r>
      <rPr>
        <b/>
        <sz val="14"/>
        <color indexed="53"/>
        <rFont val="微軟正黑體"/>
        <family val="2"/>
        <charset val="136"/>
      </rPr>
      <t>通融情形</t>
    </r>
    <r>
      <rPr>
        <b/>
        <sz val="14"/>
        <color indexed="10"/>
        <rFont val="微軟正黑體"/>
        <family val="2"/>
        <charset val="136"/>
      </rPr>
      <t xml:space="preserve">
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53"/>
        <rFont val="微軟正黑體"/>
        <family val="2"/>
        <charset val="136"/>
      </rPr>
      <t>兒童或幼兒必需與親屬併房時之通融情形</t>
    </r>
    <r>
      <rPr>
        <sz val="12"/>
        <color indexed="10"/>
        <rFont val="微軟正黑體"/>
        <family val="2"/>
        <charset val="136"/>
      </rPr>
      <t xml:space="preserve">
</t>
    </r>
    <r>
      <rPr>
        <b/>
        <sz val="12"/>
        <color indexed="56"/>
        <rFont val="微軟正黑體"/>
        <family val="2"/>
        <charset val="136"/>
      </rPr>
      <t>若可以，建議分房</t>
    </r>
    <phoneticPr fontId="25" type="noConversion"/>
  </si>
  <si>
    <r>
      <rPr>
        <b/>
        <sz val="14"/>
        <color indexed="53"/>
        <rFont val="微軟正黑體"/>
        <family val="2"/>
        <charset val="136"/>
      </rPr>
      <t>通融情形</t>
    </r>
    <r>
      <rPr>
        <b/>
        <sz val="14"/>
        <color indexed="10"/>
        <rFont val="微軟正黑體"/>
        <family val="2"/>
        <charset val="136"/>
      </rPr>
      <t xml:space="preserve">
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53"/>
        <rFont val="微軟正黑體"/>
        <family val="2"/>
        <charset val="136"/>
      </rPr>
      <t>兒童或幼兒必需與親屬併房時之通融情形</t>
    </r>
    <r>
      <rPr>
        <sz val="12"/>
        <color indexed="10"/>
        <rFont val="微軟正黑體"/>
        <family val="2"/>
        <charset val="136"/>
      </rPr>
      <t xml:space="preserve">
</t>
    </r>
    <r>
      <rPr>
        <b/>
        <sz val="12"/>
        <color indexed="56"/>
        <rFont val="微軟正黑體"/>
        <family val="2"/>
        <charset val="136"/>
      </rPr>
      <t>若可以，請儘量分房</t>
    </r>
    <phoneticPr fontId="25" type="noConversion"/>
  </si>
  <si>
    <r>
      <rPr>
        <b/>
        <sz val="14"/>
        <color indexed="10"/>
        <rFont val="微軟正黑體"/>
        <family val="2"/>
        <charset val="136"/>
      </rPr>
      <t>錯誤情形</t>
    </r>
    <r>
      <rPr>
        <sz val="12"/>
        <color indexed="10"/>
        <rFont val="微軟正黑體"/>
        <family val="2"/>
        <charset val="136"/>
      </rPr>
      <t xml:space="preserve">
請將兒童填報為佔床</t>
    </r>
    <phoneticPr fontId="25" type="noConversion"/>
  </si>
  <si>
    <t>P2XXXXXXXX</t>
  </si>
  <si>
    <t>P2XXXXXXXX</t>
    <phoneticPr fontId="1" type="noConversion"/>
  </si>
  <si>
    <r>
      <rPr>
        <b/>
        <sz val="14"/>
        <color indexed="53"/>
        <rFont val="微軟正黑體"/>
        <family val="2"/>
        <charset val="136"/>
      </rPr>
      <t>通融情形</t>
    </r>
    <r>
      <rPr>
        <sz val="12"/>
        <color indexed="53"/>
        <rFont val="微軟正黑體"/>
        <family val="2"/>
        <charset val="136"/>
      </rPr>
      <t xml:space="preserve">
兒童或幼兒必需與親屬併房時之通融情形
</t>
    </r>
    <r>
      <rPr>
        <b/>
        <sz val="12"/>
        <color indexed="10"/>
        <rFont val="微軟正黑體"/>
        <family val="2"/>
        <charset val="136"/>
      </rPr>
      <t>大會不鼓勵此情形</t>
    </r>
    <r>
      <rPr>
        <sz val="12"/>
        <color indexed="53"/>
        <rFont val="微軟正黑體"/>
        <family val="2"/>
        <charset val="136"/>
      </rPr>
      <t xml:space="preserve">
</t>
    </r>
    <r>
      <rPr>
        <b/>
        <sz val="12"/>
        <color indexed="56"/>
        <rFont val="微軟正黑體"/>
        <family val="2"/>
        <charset val="136"/>
      </rPr>
      <t>若可以，請分房</t>
    </r>
    <phoneticPr fontId="25" type="noConversion"/>
  </si>
  <si>
    <t>家屬稱謂</t>
    <phoneticPr fontId="1" type="noConversion"/>
  </si>
  <si>
    <t>註6: 填表時若有紅色「CHECK」字樣，表示性別、報名身份別有多填或漏填，請檢核修正。</t>
    <phoneticPr fontId="1" type="noConversion"/>
  </si>
  <si>
    <t>註7: 親屬關係由各堂自行認定管制，本表不必填入家屬稱謂欄。</t>
    <phoneticPr fontId="1" type="noConversion"/>
  </si>
  <si>
    <t>註8: 表格若不足使用者，請於「第15房之前」，以整房(4列)為單位，複製插入；或乾脆整頁複製，以免影響儲存格連結。</t>
    <phoneticPr fontId="1" type="noConversion"/>
  </si>
  <si>
    <t>註2: 每房限住2人(場地單位規定)，但家屬陪同之兒童、幼兒，需與家屬併房者(不佔床)，方得通融併房，惟第3人以上須自備寢具，切勿向櫃枱索取。</t>
    <phoneticPr fontId="1" type="noConversion"/>
  </si>
  <si>
    <t>本房有5列，
但不建議填滿5人</t>
    <phoneticPr fontId="25" type="noConversion"/>
  </si>
  <si>
    <t>兒童營(4足歲-國小)</t>
    <phoneticPr fontId="1" type="noConversion"/>
  </si>
  <si>
    <t>兒童營(2足歲-未滿4歲)</t>
    <phoneticPr fontId="1" type="noConversion"/>
  </si>
  <si>
    <t>升__年級</t>
    <phoneticPr fontId="1" type="noConversion"/>
  </si>
  <si>
    <t>升__年級</t>
    <phoneticPr fontId="1" type="noConversion"/>
  </si>
  <si>
    <t>升__年級</t>
    <phoneticPr fontId="25" type="noConversion"/>
  </si>
  <si>
    <t>兒童營(2足歲-未滿4歲)</t>
    <phoneticPr fontId="1" type="noConversion"/>
  </si>
  <si>
    <t>兒童(2-4歲)</t>
    <phoneticPr fontId="1" type="noConversion"/>
  </si>
  <si>
    <t>幼兒(0-4歲)</t>
    <phoneticPr fontId="1" type="noConversion"/>
  </si>
  <si>
    <t>兒童(4-國小)</t>
    <phoneticPr fontId="1" type="noConversion"/>
  </si>
  <si>
    <t>兒童(2-4歲)</t>
    <phoneticPr fontId="25" type="noConversion"/>
  </si>
  <si>
    <t>大班</t>
    <phoneticPr fontId="25" type="noConversion"/>
  </si>
  <si>
    <r>
      <t xml:space="preserve"> 基督教宣道會2014年全人成長營</t>
    </r>
    <r>
      <rPr>
        <b/>
        <u/>
        <sz val="20"/>
        <color indexed="8"/>
        <rFont val="微軟正黑體"/>
        <family val="2"/>
        <charset val="136"/>
      </rPr>
      <t xml:space="preserve">           </t>
    </r>
    <r>
      <rPr>
        <b/>
        <sz val="20"/>
        <color indexed="8"/>
        <rFont val="微軟正黑體"/>
        <family val="2"/>
        <charset val="136"/>
      </rPr>
      <t>堂報名表</t>
    </r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</si>
</sst>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b/>
      <sz val="20"/>
      <color indexed="8"/>
      <name val="微軟正黑體"/>
      <family val="2"/>
      <charset val="136"/>
    </font>
    <font>
      <b/>
      <u/>
      <sz val="20"/>
      <color indexed="8"/>
      <name val="微軟正黑體"/>
      <family val="2"/>
      <charset val="136"/>
    </font>
    <font>
      <b/>
      <sz val="20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b/>
      <sz val="10"/>
      <color indexed="10"/>
      <name val="微軟正黑體"/>
      <family val="2"/>
      <charset val="136"/>
    </font>
    <font>
      <b/>
      <i/>
      <sz val="14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b/>
      <i/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4"/>
      <color indexed="10"/>
      <name val="微軟正黑體"/>
      <family val="2"/>
      <charset val="136"/>
    </font>
    <font>
      <b/>
      <i/>
      <sz val="14"/>
      <color indexed="56"/>
      <name val="微軟正黑體"/>
      <family val="2"/>
      <charset val="136"/>
    </font>
    <font>
      <b/>
      <sz val="12"/>
      <color indexed="56"/>
      <name val="微軟正黑體"/>
      <family val="2"/>
      <charset val="136"/>
    </font>
    <font>
      <b/>
      <sz val="14"/>
      <color indexed="56"/>
      <name val="微軟正黑體"/>
      <family val="2"/>
      <charset val="136"/>
    </font>
    <font>
      <b/>
      <sz val="16"/>
      <color indexed="56"/>
      <name val="微軟正黑體"/>
      <family val="2"/>
      <charset val="136"/>
    </font>
    <font>
      <b/>
      <u/>
      <sz val="1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12"/>
      <color indexed="56"/>
      <name val="微軟正黑體"/>
      <family val="2"/>
      <charset val="136"/>
    </font>
    <font>
      <b/>
      <sz val="12"/>
      <color indexed="56"/>
      <name val="微軟正黑體"/>
      <family val="2"/>
      <charset val="136"/>
    </font>
    <font>
      <sz val="16"/>
      <color indexed="8"/>
      <name val="微軟正黑體"/>
      <family val="2"/>
      <charset val="136"/>
    </font>
    <font>
      <b/>
      <sz val="14"/>
      <color indexed="56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4"/>
      <color indexed="56"/>
      <name val="微軟正黑體"/>
      <family val="2"/>
      <charset val="136"/>
    </font>
    <font>
      <sz val="12"/>
      <color indexed="53"/>
      <name val="微軟正黑體"/>
      <family val="2"/>
      <charset val="136"/>
    </font>
    <font>
      <b/>
      <sz val="14"/>
      <color indexed="53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lightUp">
        <fgColor indexed="23"/>
      </patternFill>
    </fill>
    <fill>
      <patternFill patternType="lightUp">
        <fgColor indexed="63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50">
    <xf numFmtId="0" fontId="0" fillId="0" borderId="0" xfId="0">
      <alignment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1" fontId="12" fillId="0" borderId="7" xfId="0" applyNumberFormat="1" applyFont="1" applyBorder="1" applyAlignment="1">
      <alignment vertical="center" wrapText="1"/>
    </xf>
    <xf numFmtId="41" fontId="12" fillId="0" borderId="3" xfId="0" applyNumberFormat="1" applyFont="1" applyBorder="1" applyAlignment="1">
      <alignment vertical="center" wrapText="1"/>
    </xf>
    <xf numFmtId="41" fontId="12" fillId="0" borderId="1" xfId="0" applyNumberFormat="1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41" fontId="12" fillId="0" borderId="2" xfId="0" applyNumberFormat="1" applyFont="1" applyBorder="1" applyAlignment="1">
      <alignment vertical="center" wrapText="1"/>
    </xf>
    <xf numFmtId="41" fontId="12" fillId="0" borderId="4" xfId="0" applyNumberFormat="1" applyFont="1" applyBorder="1" applyAlignment="1">
      <alignment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1" fontId="12" fillId="0" borderId="13" xfId="0" applyNumberFormat="1" applyFont="1" applyBorder="1" applyAlignment="1">
      <alignment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1" fontId="12" fillId="0" borderId="18" xfId="0" applyNumberFormat="1" applyFont="1" applyBorder="1" applyAlignment="1">
      <alignment vertical="center" wrapText="1"/>
    </xf>
    <xf numFmtId="41" fontId="12" fillId="0" borderId="19" xfId="0" applyNumberFormat="1" applyFont="1" applyBorder="1" applyAlignment="1">
      <alignment vertical="center" wrapText="1"/>
    </xf>
    <xf numFmtId="41" fontId="12" fillId="0" borderId="20" xfId="0" applyNumberFormat="1" applyFont="1" applyBorder="1" applyAlignment="1">
      <alignment vertical="center" wrapText="1"/>
    </xf>
    <xf numFmtId="41" fontId="12" fillId="0" borderId="21" xfId="0" applyNumberFormat="1" applyFont="1" applyBorder="1" applyAlignment="1">
      <alignment vertical="center" wrapText="1"/>
    </xf>
    <xf numFmtId="41" fontId="12" fillId="0" borderId="22" xfId="0" applyNumberFormat="1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41" fontId="16" fillId="0" borderId="8" xfId="0" applyNumberFormat="1" applyFont="1" applyBorder="1" applyAlignment="1">
      <alignment horizontal="center" vertical="center" wrapText="1"/>
    </xf>
    <xf numFmtId="41" fontId="16" fillId="0" borderId="9" xfId="0" applyNumberFormat="1" applyFont="1" applyBorder="1" applyAlignment="1">
      <alignment horizontal="center" vertical="center" wrapText="1"/>
    </xf>
    <xf numFmtId="41" fontId="10" fillId="0" borderId="16" xfId="0" applyNumberFormat="1" applyFont="1" applyBorder="1" applyAlignment="1">
      <alignment horizontal="center" vertical="center" wrapText="1"/>
    </xf>
    <xf numFmtId="41" fontId="4" fillId="0" borderId="16" xfId="0" applyNumberFormat="1" applyFont="1" applyBorder="1" applyAlignment="1">
      <alignment horizontal="center" vertical="center" wrapText="1"/>
    </xf>
    <xf numFmtId="41" fontId="4" fillId="0" borderId="17" xfId="0" applyNumberFormat="1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2" borderId="28" xfId="0" applyFont="1" applyFill="1" applyBorder="1" applyAlignment="1" applyProtection="1">
      <alignment horizontal="center" vertical="center" wrapText="1"/>
    </xf>
    <xf numFmtId="0" fontId="8" fillId="2" borderId="29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2" borderId="28" xfId="0" applyFont="1" applyFill="1" applyBorder="1" applyAlignment="1" applyProtection="1">
      <alignment horizontal="center" vertical="center" wrapText="1"/>
    </xf>
    <xf numFmtId="0" fontId="16" fillId="2" borderId="29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5" xfId="0" applyFont="1" applyFill="1" applyBorder="1" applyAlignment="1" applyProtection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62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41" fontId="19" fillId="0" borderId="64" xfId="0" applyNumberFormat="1" applyFont="1" applyBorder="1" applyAlignment="1">
      <alignment horizontal="center" vertical="center" wrapText="1"/>
    </xf>
    <xf numFmtId="41" fontId="19" fillId="0" borderId="65" xfId="0" applyNumberFormat="1" applyFont="1" applyBorder="1" applyAlignment="1">
      <alignment horizontal="center" vertical="center" wrapText="1"/>
    </xf>
    <xf numFmtId="0" fontId="21" fillId="0" borderId="66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41" fontId="20" fillId="0" borderId="37" xfId="0" applyNumberFormat="1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41" fontId="4" fillId="0" borderId="43" xfId="0" applyNumberFormat="1" applyFont="1" applyBorder="1" applyAlignment="1">
      <alignment horizontal="center" vertical="center" wrapText="1"/>
    </xf>
    <xf numFmtId="41" fontId="4" fillId="0" borderId="44" xfId="0" applyNumberFormat="1" applyFont="1" applyBorder="1" applyAlignment="1">
      <alignment horizontal="center" vertical="center" wrapText="1"/>
    </xf>
    <xf numFmtId="41" fontId="4" fillId="0" borderId="10" xfId="0" applyNumberFormat="1" applyFont="1" applyBorder="1" applyAlignment="1">
      <alignment horizontal="center" vertical="center" wrapText="1"/>
    </xf>
    <xf numFmtId="41" fontId="4" fillId="0" borderId="42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7" fillId="0" borderId="68" xfId="0" applyFont="1" applyBorder="1" applyAlignment="1">
      <alignment horizontal="center"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7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41" fontId="20" fillId="0" borderId="68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center" wrapText="1"/>
    </xf>
    <xf numFmtId="0" fontId="32" fillId="0" borderId="73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73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8" fillId="0" borderId="74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7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30"/>
  <sheetViews>
    <sheetView view="pageBreakPreview" zoomScale="80" zoomScaleNormal="75" zoomScaleSheetLayoutView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2" sqref="S2:T3"/>
    </sheetView>
  </sheetViews>
  <sheetFormatPr defaultRowHeight="15.75"/>
  <cols>
    <col min="1" max="1" width="3.625" style="3" customWidth="1"/>
    <col min="2" max="3" width="3.125" style="3" customWidth="1"/>
    <col min="4" max="4" width="15.75" style="3" customWidth="1"/>
    <col min="5" max="6" width="4.125" style="3" customWidth="1"/>
    <col min="7" max="7" width="18.375" style="3" customWidth="1"/>
    <col min="8" max="8" width="4.875" style="3" customWidth="1"/>
    <col min="9" max="10" width="4.375" style="3" customWidth="1"/>
    <col min="11" max="11" width="14.375" style="3" customWidth="1"/>
    <col min="12" max="12" width="11.25" style="3" customWidth="1"/>
    <col min="13" max="13" width="8.125" style="3" customWidth="1"/>
    <col min="14" max="14" width="19.625" style="3" customWidth="1"/>
    <col min="15" max="15" width="13.25" style="3" customWidth="1"/>
    <col min="16" max="16" width="8.5" style="3" customWidth="1"/>
    <col min="17" max="17" width="19.875" style="3" customWidth="1"/>
    <col min="18" max="18" width="14.375" style="3" customWidth="1"/>
    <col min="19" max="20" width="5.25" style="3" customWidth="1"/>
    <col min="21" max="21" width="18.25" style="3" customWidth="1"/>
    <col min="22" max="22" width="11.875" style="3" customWidth="1"/>
    <col min="23" max="23" width="11.375" style="3" customWidth="1"/>
    <col min="24" max="24" width="2.875" style="3" customWidth="1"/>
    <col min="25" max="25" width="2.75" style="3" customWidth="1"/>
    <col min="26" max="26" width="3.25" style="3" customWidth="1"/>
    <col min="27" max="28" width="4" style="3" customWidth="1"/>
    <col min="29" max="29" width="3" style="3" customWidth="1"/>
    <col min="30" max="30" width="3.25" style="3" customWidth="1"/>
    <col min="31" max="31" width="12.25" style="3" customWidth="1"/>
    <col min="32" max="32" width="12.75" style="3" customWidth="1"/>
    <col min="33" max="33" width="2.25" style="3" customWidth="1"/>
    <col min="34" max="16384" width="9" style="3"/>
  </cols>
  <sheetData>
    <row r="1" spans="1:31" ht="30" customHeight="1" thickBot="1">
      <c r="A1" s="171" t="s">
        <v>38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42" t="s">
        <v>39</v>
      </c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ht="31.5" customHeight="1">
      <c r="A2" s="183" t="s">
        <v>11</v>
      </c>
      <c r="B2" s="168" t="s">
        <v>27</v>
      </c>
      <c r="C2" s="168" t="s">
        <v>57</v>
      </c>
      <c r="D2" s="195" t="s">
        <v>8</v>
      </c>
      <c r="E2" s="198" t="s">
        <v>26</v>
      </c>
      <c r="F2" s="199"/>
      <c r="G2" s="176" t="s">
        <v>12</v>
      </c>
      <c r="H2" s="177"/>
      <c r="I2" s="177"/>
      <c r="J2" s="178"/>
      <c r="K2" s="176" t="s">
        <v>13</v>
      </c>
      <c r="L2" s="177"/>
      <c r="M2" s="177"/>
      <c r="N2" s="177"/>
      <c r="O2" s="177"/>
      <c r="P2" s="177"/>
      <c r="Q2" s="177"/>
      <c r="R2" s="178"/>
      <c r="S2" s="186" t="s">
        <v>14</v>
      </c>
      <c r="T2" s="187"/>
      <c r="U2" s="173" t="s">
        <v>15</v>
      </c>
    </row>
    <row r="3" spans="1:31" ht="17.25" customHeight="1">
      <c r="A3" s="184"/>
      <c r="B3" s="169"/>
      <c r="C3" s="169"/>
      <c r="D3" s="196"/>
      <c r="E3" s="200"/>
      <c r="F3" s="201"/>
      <c r="G3" s="190" t="s">
        <v>2</v>
      </c>
      <c r="H3" s="192" t="s">
        <v>10</v>
      </c>
      <c r="I3" s="194"/>
      <c r="J3" s="193"/>
      <c r="K3" s="190" t="s">
        <v>35</v>
      </c>
      <c r="L3" s="192" t="s">
        <v>63</v>
      </c>
      <c r="M3" s="193"/>
      <c r="N3" s="88" t="s">
        <v>68</v>
      </c>
      <c r="O3" s="192" t="s">
        <v>63</v>
      </c>
      <c r="P3" s="193"/>
      <c r="Q3" s="88" t="s">
        <v>64</v>
      </c>
      <c r="R3" s="29" t="s">
        <v>29</v>
      </c>
      <c r="S3" s="188"/>
      <c r="T3" s="189"/>
      <c r="U3" s="174"/>
    </row>
    <row r="4" spans="1:31" ht="30.75" customHeight="1" thickBot="1">
      <c r="A4" s="185"/>
      <c r="B4" s="170"/>
      <c r="C4" s="170"/>
      <c r="D4" s="197"/>
      <c r="E4" s="4" t="s">
        <v>0</v>
      </c>
      <c r="F4" s="4" t="s">
        <v>1</v>
      </c>
      <c r="G4" s="191"/>
      <c r="H4" s="4" t="s">
        <v>3</v>
      </c>
      <c r="I4" s="4" t="s">
        <v>4</v>
      </c>
      <c r="J4" s="4" t="s">
        <v>5</v>
      </c>
      <c r="K4" s="191"/>
      <c r="L4" s="89" t="s">
        <v>36</v>
      </c>
      <c r="M4" s="90" t="s">
        <v>66</v>
      </c>
      <c r="N4" s="4" t="s">
        <v>36</v>
      </c>
      <c r="O4" s="89" t="s">
        <v>37</v>
      </c>
      <c r="P4" s="90" t="s">
        <v>65</v>
      </c>
      <c r="Q4" s="4" t="s">
        <v>37</v>
      </c>
      <c r="R4" s="4" t="s">
        <v>37</v>
      </c>
      <c r="S4" s="24" t="s">
        <v>6</v>
      </c>
      <c r="T4" s="24" t="s">
        <v>7</v>
      </c>
      <c r="U4" s="175"/>
    </row>
    <row r="5" spans="1:31" ht="23.25" customHeight="1" thickTop="1">
      <c r="A5" s="179">
        <v>1</v>
      </c>
      <c r="B5" s="11">
        <v>1</v>
      </c>
      <c r="C5" s="80"/>
      <c r="D5" s="5"/>
      <c r="E5" s="5"/>
      <c r="F5" s="5"/>
      <c r="G5" s="5"/>
      <c r="H5" s="5"/>
      <c r="I5" s="5"/>
      <c r="J5" s="5"/>
      <c r="K5" s="5"/>
      <c r="L5" s="91"/>
      <c r="M5" s="92"/>
      <c r="N5" s="13"/>
      <c r="O5" s="109"/>
      <c r="P5" s="110"/>
      <c r="Q5" s="14"/>
      <c r="R5" s="15"/>
      <c r="S5" s="5"/>
      <c r="T5" s="5"/>
      <c r="U5" s="44">
        <f>IF(D5="",0,IF(SUM(K5:R5)=1,IF(OR(K5=1,L5=1,N5=1),IF(AND(D6="",S5=0),4400,2200),"Check"),"Check"))</f>
        <v>0</v>
      </c>
    </row>
    <row r="6" spans="1:31" ht="23.25" customHeight="1">
      <c r="A6" s="179"/>
      <c r="B6" s="6">
        <v>2</v>
      </c>
      <c r="C6" s="81"/>
      <c r="D6" s="5"/>
      <c r="E6" s="6"/>
      <c r="F6" s="6"/>
      <c r="G6" s="6"/>
      <c r="H6" s="6"/>
      <c r="I6" s="6"/>
      <c r="J6" s="6"/>
      <c r="K6" s="6"/>
      <c r="L6" s="93"/>
      <c r="M6" s="94"/>
      <c r="N6" s="6"/>
      <c r="O6" s="101"/>
      <c r="P6" s="102"/>
      <c r="Q6" s="16"/>
      <c r="R6" s="16"/>
      <c r="S6" s="6"/>
      <c r="T6" s="6"/>
      <c r="U6" s="35">
        <f>IF(D6="",0,IF(SUM(K6:R6)=1,IF(OR(K6=1,L6=1,N6=1),IF(AND(D5="",S6=0),4400,2200),"Check"),"Check"))</f>
        <v>0</v>
      </c>
    </row>
    <row r="7" spans="1:31" ht="23.25" customHeight="1">
      <c r="A7" s="179"/>
      <c r="B7" s="30"/>
      <c r="C7" s="82"/>
      <c r="D7" s="6"/>
      <c r="E7" s="6"/>
      <c r="F7" s="6"/>
      <c r="G7" s="6"/>
      <c r="H7" s="6"/>
      <c r="I7" s="6"/>
      <c r="J7" s="6"/>
      <c r="K7" s="40"/>
      <c r="L7" s="95"/>
      <c r="M7" s="96"/>
      <c r="N7" s="40"/>
      <c r="O7" s="93"/>
      <c r="P7" s="94"/>
      <c r="Q7" s="6"/>
      <c r="R7" s="6"/>
      <c r="S7" s="16"/>
      <c r="T7" s="16"/>
      <c r="U7" s="35">
        <f>IF(D7="",0,IF(AND(SUM(K7:R7)=1,OR(SUM(U5:U6)=4400,SUM(S5:S6)=1)),IF(OR(K7=1,L7=1,N7=1),"Check",IF(AND(OR(D5="",D6=""),SUM(S5:S6)=0),0,IF(OR(O7=1,Q7=1),1000,100))),"Check"))</f>
        <v>0</v>
      </c>
    </row>
    <row r="8" spans="1:31" ht="23.25" customHeight="1" thickBot="1">
      <c r="A8" s="179"/>
      <c r="B8" s="31"/>
      <c r="C8" s="83"/>
      <c r="D8" s="10"/>
      <c r="E8" s="10"/>
      <c r="F8" s="10"/>
      <c r="G8" s="10"/>
      <c r="H8" s="10"/>
      <c r="I8" s="10"/>
      <c r="J8" s="10"/>
      <c r="K8" s="41"/>
      <c r="L8" s="97"/>
      <c r="M8" s="98"/>
      <c r="N8" s="41"/>
      <c r="O8" s="111"/>
      <c r="P8" s="112"/>
      <c r="Q8" s="10"/>
      <c r="R8" s="10"/>
      <c r="S8" s="20"/>
      <c r="T8" s="20"/>
      <c r="U8" s="36">
        <f>IF(D8="",0,IF(AND(SUM(K8:R8)=1,OR(SUM(U5:U6)=4400,SUM(S5:S6)=1)),IF(OR(K8=1,L8=1,N8=1),"Check",IF(AND(OR(D5="",D6=""),SUM(S5:S6)=0),0,IF(OR(O8=1,Q8=1),1000,100))),"Check"))</f>
        <v>0</v>
      </c>
    </row>
    <row r="9" spans="1:31" ht="23.25" customHeight="1" thickTop="1">
      <c r="A9" s="180">
        <v>2</v>
      </c>
      <c r="B9" s="5">
        <v>1</v>
      </c>
      <c r="C9" s="84"/>
      <c r="D9" s="11"/>
      <c r="E9" s="11"/>
      <c r="F9" s="11"/>
      <c r="G9" s="11"/>
      <c r="H9" s="11"/>
      <c r="I9" s="11"/>
      <c r="J9" s="11"/>
      <c r="K9" s="11"/>
      <c r="L9" s="99"/>
      <c r="M9" s="100"/>
      <c r="N9" s="11"/>
      <c r="O9" s="113"/>
      <c r="P9" s="114"/>
      <c r="Q9" s="17"/>
      <c r="R9" s="17"/>
      <c r="S9" s="11"/>
      <c r="T9" s="11"/>
      <c r="U9" s="34">
        <f>IF(D9="",0,IF(SUM(K9:R9)=1,IF(OR(K9=1,L9=1,N9=1),IF(AND(D10="",S9=0),4400,2200),"Check"),"Check"))</f>
        <v>0</v>
      </c>
    </row>
    <row r="10" spans="1:31" ht="23.25" customHeight="1">
      <c r="A10" s="179"/>
      <c r="B10" s="6">
        <v>2</v>
      </c>
      <c r="C10" s="81"/>
      <c r="D10" s="6"/>
      <c r="E10" s="6"/>
      <c r="F10" s="6"/>
      <c r="G10" s="6"/>
      <c r="H10" s="6"/>
      <c r="I10" s="6"/>
      <c r="J10" s="6"/>
      <c r="K10" s="6"/>
      <c r="L10" s="93"/>
      <c r="M10" s="94"/>
      <c r="N10" s="6"/>
      <c r="O10" s="101"/>
      <c r="P10" s="102"/>
      <c r="Q10" s="16"/>
      <c r="R10" s="16"/>
      <c r="S10" s="6"/>
      <c r="T10" s="6"/>
      <c r="U10" s="35">
        <f>IF(D10="",0,IF(SUM(K10:R10)=1,IF(OR(K10=1,L10=1,N10=1),IF(AND(D9="",S10=0),4400,2200),"Check"),"Check"))</f>
        <v>0</v>
      </c>
    </row>
    <row r="11" spans="1:31" ht="23.25" customHeight="1">
      <c r="A11" s="179"/>
      <c r="B11" s="30"/>
      <c r="C11" s="82"/>
      <c r="D11" s="6"/>
      <c r="E11" s="6"/>
      <c r="F11" s="6"/>
      <c r="G11" s="6"/>
      <c r="H11" s="6"/>
      <c r="I11" s="6"/>
      <c r="J11" s="6"/>
      <c r="K11" s="16"/>
      <c r="L11" s="101"/>
      <c r="M11" s="102"/>
      <c r="N11" s="16"/>
      <c r="O11" s="93"/>
      <c r="P11" s="94"/>
      <c r="Q11" s="6"/>
      <c r="R11" s="6"/>
      <c r="S11" s="16"/>
      <c r="T11" s="16"/>
      <c r="U11" s="35">
        <f>IF(D11="",0,IF(AND(SUM(K11:R11)=1,OR(SUM(U9:U10)=4400,SUM(S9:S10)=1)),IF(OR(K11=1,L11=1,N11=1),"Check",IF(AND(OR(D9="",D10=""),SUM(S9:S10)=0),0,IF(OR(O11=1,Q11=1),1000,100))),"Check"))</f>
        <v>0</v>
      </c>
    </row>
    <row r="12" spans="1:31" ht="23.25" customHeight="1" thickBot="1">
      <c r="A12" s="181"/>
      <c r="B12" s="31"/>
      <c r="C12" s="83"/>
      <c r="D12" s="12"/>
      <c r="E12" s="12"/>
      <c r="F12" s="12"/>
      <c r="G12" s="12"/>
      <c r="H12" s="12"/>
      <c r="I12" s="12"/>
      <c r="J12" s="12"/>
      <c r="K12" s="18"/>
      <c r="L12" s="103"/>
      <c r="M12" s="104"/>
      <c r="N12" s="18"/>
      <c r="O12" s="115"/>
      <c r="P12" s="116"/>
      <c r="Q12" s="12"/>
      <c r="R12" s="12"/>
      <c r="S12" s="18"/>
      <c r="T12" s="18"/>
      <c r="U12" s="36">
        <f>IF(D12="",0,IF(AND(SUM(K12:R12)=1,OR(SUM(U9:U10)=4400,SUM(S9:S10)=1)),IF(OR(K12=1,L12=1,N12=1),"Check",IF(AND(OR(D9="",D10=""),SUM(S9:S10)=0),0,IF(OR(O12=1,Q12=1),1000,100))),"Check"))</f>
        <v>0</v>
      </c>
    </row>
    <row r="13" spans="1:31" ht="23.25" customHeight="1" thickTop="1">
      <c r="A13" s="180">
        <v>3</v>
      </c>
      <c r="B13" s="5">
        <v>1</v>
      </c>
      <c r="C13" s="84"/>
      <c r="D13" s="5"/>
      <c r="E13" s="5"/>
      <c r="F13" s="5"/>
      <c r="G13" s="11"/>
      <c r="H13" s="11"/>
      <c r="I13" s="11"/>
      <c r="J13" s="11"/>
      <c r="K13" s="11"/>
      <c r="L13" s="99"/>
      <c r="M13" s="100"/>
      <c r="N13" s="11"/>
      <c r="O13" s="113"/>
      <c r="P13" s="114"/>
      <c r="Q13" s="17"/>
      <c r="R13" s="17"/>
      <c r="S13" s="11"/>
      <c r="T13" s="11"/>
      <c r="U13" s="34">
        <f>IF(D13="",0,IF(SUM(K13:R13)=1,IF(OR(K13=1,L13=1,N13=1),IF(AND(D14="",S13=0),4400,2200),"Check"),"Check"))</f>
        <v>0</v>
      </c>
    </row>
    <row r="14" spans="1:31" ht="23.25" customHeight="1">
      <c r="A14" s="179"/>
      <c r="B14" s="6">
        <v>2</v>
      </c>
      <c r="C14" s="81"/>
      <c r="D14" s="6"/>
      <c r="E14" s="6"/>
      <c r="F14" s="6"/>
      <c r="G14" s="6"/>
      <c r="H14" s="6"/>
      <c r="I14" s="6"/>
      <c r="J14" s="6"/>
      <c r="K14" s="6"/>
      <c r="L14" s="93"/>
      <c r="M14" s="94"/>
      <c r="N14" s="6"/>
      <c r="O14" s="101"/>
      <c r="P14" s="102"/>
      <c r="Q14" s="16"/>
      <c r="R14" s="16"/>
      <c r="S14" s="6"/>
      <c r="T14" s="6"/>
      <c r="U14" s="35">
        <f>IF(D14="",0,IF(SUM(K14:R14)=1,IF(OR(K14=1,L14=1,N14=1),IF(AND(D13="",S14=0),4400,2200),"Check"),"Check"))</f>
        <v>0</v>
      </c>
    </row>
    <row r="15" spans="1:31" ht="23.25" customHeight="1">
      <c r="A15" s="179"/>
      <c r="B15" s="30"/>
      <c r="C15" s="82"/>
      <c r="D15" s="6"/>
      <c r="E15" s="6"/>
      <c r="F15" s="6"/>
      <c r="G15" s="6"/>
      <c r="H15" s="6"/>
      <c r="I15" s="6"/>
      <c r="J15" s="6"/>
      <c r="K15" s="16"/>
      <c r="L15" s="101"/>
      <c r="M15" s="102"/>
      <c r="N15" s="16"/>
      <c r="O15" s="93"/>
      <c r="P15" s="94"/>
      <c r="Q15" s="6"/>
      <c r="R15" s="6"/>
      <c r="S15" s="16"/>
      <c r="T15" s="16"/>
      <c r="U15" s="35">
        <f>IF(D15="",0,IF(AND(SUM(K15:R15)=1,OR(SUM(U13:U14)=4400,SUM(S13:S14)=1)),IF(OR(K15=1,L15=1,N15=1),"Check",IF(AND(OR(D13="",D14=""),SUM(S13:S14)=0),0,IF(OR(O15=1,Q15=1),1000,100))),"Check"))</f>
        <v>0</v>
      </c>
    </row>
    <row r="16" spans="1:31" ht="23.25" customHeight="1" thickBot="1">
      <c r="A16" s="181"/>
      <c r="B16" s="32"/>
      <c r="C16" s="85"/>
      <c r="D16" s="12"/>
      <c r="E16" s="12"/>
      <c r="F16" s="12"/>
      <c r="G16" s="12"/>
      <c r="H16" s="12"/>
      <c r="I16" s="12"/>
      <c r="J16" s="12"/>
      <c r="K16" s="18"/>
      <c r="L16" s="103"/>
      <c r="M16" s="104"/>
      <c r="N16" s="18"/>
      <c r="O16" s="115"/>
      <c r="P16" s="116"/>
      <c r="Q16" s="12"/>
      <c r="R16" s="12"/>
      <c r="S16" s="18"/>
      <c r="T16" s="18"/>
      <c r="U16" s="36">
        <f>IF(D16="",0,IF(AND(SUM(K16:R16)=1,OR(SUM(U13:U14)=4400,SUM(S13:S14)=1)),IF(OR(K16=1,L16=1,N16=1),"Check",IF(AND(OR(D13="",D14=""),SUM(S13:S14)=0),0,IF(OR(O16=1,Q16=1),1000,100))),"Check"))</f>
        <v>0</v>
      </c>
    </row>
    <row r="17" spans="1:32" ht="23.25" customHeight="1" thickTop="1">
      <c r="A17" s="179">
        <v>4</v>
      </c>
      <c r="B17" s="11">
        <v>1</v>
      </c>
      <c r="C17" s="80"/>
      <c r="D17" s="5"/>
      <c r="E17" s="5"/>
      <c r="F17" s="5"/>
      <c r="G17" s="5"/>
      <c r="H17" s="5"/>
      <c r="I17" s="5"/>
      <c r="J17" s="5"/>
      <c r="K17" s="5"/>
      <c r="L17" s="105"/>
      <c r="M17" s="106"/>
      <c r="N17" s="5"/>
      <c r="O17" s="117"/>
      <c r="P17" s="118"/>
      <c r="Q17" s="15"/>
      <c r="R17" s="15"/>
      <c r="S17" s="5"/>
      <c r="T17" s="5"/>
      <c r="U17" s="38">
        <f>IF(D17="",0,IF(SUM(K17:R17)=1,IF(OR(K17=1,L17=1,N17=1),IF(AND(D18="",S17=0),4400,2200),"Check"),"Check"))</f>
        <v>0</v>
      </c>
    </row>
    <row r="18" spans="1:32" ht="23.25" customHeight="1">
      <c r="A18" s="179"/>
      <c r="B18" s="6">
        <v>2</v>
      </c>
      <c r="C18" s="81"/>
      <c r="D18" s="6"/>
      <c r="E18" s="6"/>
      <c r="F18" s="6"/>
      <c r="G18" s="6"/>
      <c r="H18" s="6"/>
      <c r="I18" s="6"/>
      <c r="J18" s="6"/>
      <c r="K18" s="6"/>
      <c r="L18" s="93"/>
      <c r="M18" s="94"/>
      <c r="N18" s="6"/>
      <c r="O18" s="101"/>
      <c r="P18" s="102"/>
      <c r="Q18" s="16"/>
      <c r="R18" s="16"/>
      <c r="S18" s="6"/>
      <c r="T18" s="6"/>
      <c r="U18" s="35">
        <f>IF(D18="",0,IF(SUM(K18:R18)=1,IF(OR(K18=1,L18=1,N18=1),IF(AND(D17="",S18=0),4400,2200),"Check"),"Check"))</f>
        <v>0</v>
      </c>
    </row>
    <row r="19" spans="1:32" ht="23.25" customHeight="1">
      <c r="A19" s="179"/>
      <c r="B19" s="30"/>
      <c r="C19" s="82"/>
      <c r="D19" s="6"/>
      <c r="E19" s="6"/>
      <c r="F19" s="6"/>
      <c r="G19" s="6"/>
      <c r="H19" s="6"/>
      <c r="I19" s="6"/>
      <c r="J19" s="6"/>
      <c r="K19" s="16"/>
      <c r="L19" s="101"/>
      <c r="M19" s="102"/>
      <c r="N19" s="16"/>
      <c r="O19" s="93"/>
      <c r="P19" s="94"/>
      <c r="Q19" s="6"/>
      <c r="R19" s="6"/>
      <c r="S19" s="16"/>
      <c r="T19" s="16"/>
      <c r="U19" s="35">
        <f>IF(D19="",0,IF(AND(SUM(K19:R19)=1,OR(SUM(U17:U18)=4400,SUM(S17:S18)=1)),IF(OR(K19=1,L19=1,N19=1),"Check",IF(AND(OR(D17="",D18=""),SUM(S17:S18)=0),0,IF(OR(O19=1,Q19=1),1000,100))),"Check"))</f>
        <v>0</v>
      </c>
    </row>
    <row r="20" spans="1:32" ht="23.25" customHeight="1" thickBot="1">
      <c r="A20" s="182"/>
      <c r="B20" s="33"/>
      <c r="C20" s="86"/>
      <c r="D20" s="7"/>
      <c r="E20" s="7"/>
      <c r="F20" s="7"/>
      <c r="G20" s="7"/>
      <c r="H20" s="7"/>
      <c r="I20" s="7"/>
      <c r="J20" s="7"/>
      <c r="K20" s="19"/>
      <c r="L20" s="107"/>
      <c r="M20" s="108"/>
      <c r="N20" s="19"/>
      <c r="O20" s="119"/>
      <c r="P20" s="120"/>
      <c r="Q20" s="7"/>
      <c r="R20" s="7"/>
      <c r="S20" s="19"/>
      <c r="T20" s="19"/>
      <c r="U20" s="39">
        <f>IF(D20="",0,IF(AND(SUM(K20:R20)=1,OR(SUM(U17:U18)=4400,SUM(S17:S18)=1)),IF(OR(K20=1,L20=1,N20=1),"Check",IF(AND(OR(D17="",D18=""),SUM(S17:S18)=0),0,IF(OR(O20=1,Q20=1),1000,100))),"Check"))</f>
        <v>0</v>
      </c>
    </row>
    <row r="21" spans="1:32" ht="24" customHeight="1" thickBot="1">
      <c r="A21" s="154" t="s">
        <v>16</v>
      </c>
      <c r="B21" s="155"/>
      <c r="C21" s="155"/>
      <c r="D21" s="156"/>
      <c r="E21" s="75">
        <f>SUM(E5:E20)</f>
        <v>0</v>
      </c>
      <c r="F21" s="76">
        <f>SUM(F5:F20)</f>
        <v>0</v>
      </c>
      <c r="G21" s="162" t="s">
        <v>33</v>
      </c>
      <c r="H21" s="163"/>
      <c r="I21" s="163"/>
      <c r="J21" s="164"/>
      <c r="K21" s="77">
        <f>SUM(K5:K20)</f>
        <v>0</v>
      </c>
      <c r="L21" s="213">
        <f>SUM(L5:L20)</f>
        <v>0</v>
      </c>
      <c r="M21" s="214"/>
      <c r="N21" s="78">
        <f>SUM(N5:N20)</f>
        <v>0</v>
      </c>
      <c r="O21" s="215">
        <f>SUM(O5:O20)</f>
        <v>0</v>
      </c>
      <c r="P21" s="216"/>
      <c r="Q21" s="78">
        <f>SUM(Q5:Q20)</f>
        <v>0</v>
      </c>
      <c r="R21" s="79">
        <f>SUM(R5:R20)</f>
        <v>0</v>
      </c>
      <c r="S21" s="206" t="s">
        <v>32</v>
      </c>
      <c r="T21" s="207"/>
      <c r="U21" s="204">
        <f>SUM(U5:U20)</f>
        <v>0</v>
      </c>
    </row>
    <row r="22" spans="1:32" ht="34.5" customHeight="1" thickTop="1" thickBot="1">
      <c r="A22" s="157" t="s">
        <v>17</v>
      </c>
      <c r="B22" s="158"/>
      <c r="C22" s="158"/>
      <c r="D22" s="159"/>
      <c r="E22" s="160">
        <f>IF(SUM(E21:F21)=SUM(K21:R21),SUM(E21:F21),"Check")</f>
        <v>0</v>
      </c>
      <c r="F22" s="161"/>
      <c r="G22" s="165" t="s">
        <v>34</v>
      </c>
      <c r="H22" s="166"/>
      <c r="I22" s="166"/>
      <c r="J22" s="167"/>
      <c r="K22" s="45" t="str">
        <f>"成人營     人"</f>
        <v>成人營     人</v>
      </c>
      <c r="L22" s="210" t="str">
        <f>"兒童營(4足歲-國小)            人"</f>
        <v>兒童營(4足歲-國小)            人</v>
      </c>
      <c r="M22" s="211"/>
      <c r="N22" s="212"/>
      <c r="O22" s="210" t="str">
        <f>"兒童營(2足歲-未滿4歲)           人"</f>
        <v>兒童營(2足歲-未滿4歲)           人</v>
      </c>
      <c r="P22" s="211"/>
      <c r="Q22" s="212"/>
      <c r="R22" s="46" t="str">
        <f>"幼兒       人"</f>
        <v>幼兒       人</v>
      </c>
      <c r="S22" s="208"/>
      <c r="T22" s="209"/>
      <c r="U22" s="205"/>
      <c r="V22" s="37"/>
      <c r="W22" s="9"/>
      <c r="X22" s="9"/>
      <c r="Y22" s="9"/>
      <c r="Z22" s="9"/>
      <c r="AA22" s="9"/>
      <c r="AB22" s="9"/>
      <c r="AC22" s="9"/>
      <c r="AD22" s="9"/>
    </row>
    <row r="23" spans="1:32" s="9" customFormat="1" ht="11.25" customHeight="1" thickBo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8"/>
      <c r="M23" s="8"/>
      <c r="N23" s="8"/>
      <c r="O23" s="8"/>
      <c r="P23" s="8"/>
      <c r="Q23" s="8"/>
      <c r="R23" s="8"/>
      <c r="S23" s="8"/>
      <c r="T23" s="8"/>
      <c r="U23" s="8"/>
      <c r="V23" s="21"/>
      <c r="W23" s="21"/>
      <c r="X23" s="21"/>
      <c r="Y23" s="21"/>
      <c r="Z23" s="21"/>
      <c r="AA23" s="23"/>
      <c r="AB23" s="21"/>
      <c r="AC23" s="21"/>
      <c r="AD23" s="21"/>
      <c r="AE23" s="21"/>
      <c r="AF23" s="22"/>
    </row>
    <row r="24" spans="1:32" ht="33.75" customHeight="1" thickBot="1">
      <c r="A24" s="202" t="s">
        <v>20</v>
      </c>
      <c r="B24" s="203"/>
      <c r="C24" s="203"/>
      <c r="D24" s="203"/>
      <c r="E24" s="152"/>
      <c r="F24" s="152"/>
      <c r="G24" s="152"/>
      <c r="H24" s="152"/>
      <c r="I24" s="152"/>
      <c r="J24" s="153"/>
      <c r="K24" s="28" t="s">
        <v>21</v>
      </c>
      <c r="L24" s="152"/>
      <c r="M24" s="152"/>
      <c r="N24" s="152"/>
      <c r="O24" s="153"/>
      <c r="P24" s="87"/>
      <c r="Q24" s="28" t="s">
        <v>22</v>
      </c>
      <c r="R24" s="152"/>
      <c r="S24" s="152"/>
      <c r="T24" s="152"/>
      <c r="U24" s="172"/>
      <c r="V24" s="43"/>
      <c r="W24" s="43"/>
    </row>
    <row r="25" spans="1:32" ht="20.25" customHeight="1">
      <c r="A25" s="151" t="s">
        <v>28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</row>
    <row r="26" spans="1:32" ht="20.25" customHeight="1">
      <c r="A26" s="151" t="s">
        <v>61</v>
      </c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</row>
    <row r="27" spans="1:32" ht="20.25" customHeight="1">
      <c r="A27" s="151" t="s">
        <v>30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</row>
    <row r="28" spans="1:32" ht="20.25" customHeight="1">
      <c r="A28" s="151" t="s">
        <v>23</v>
      </c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</row>
    <row r="29" spans="1:32" ht="20.25" customHeight="1">
      <c r="A29" s="151" t="s">
        <v>31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</row>
    <row r="30" spans="1:32" ht="20.2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</row>
  </sheetData>
  <mergeCells count="40">
    <mergeCell ref="G2:J2"/>
    <mergeCell ref="D2:D4"/>
    <mergeCell ref="E2:F3"/>
    <mergeCell ref="G3:G4"/>
    <mergeCell ref="A25:W25"/>
    <mergeCell ref="A24:D24"/>
    <mergeCell ref="E24:J24"/>
    <mergeCell ref="U21:U22"/>
    <mergeCell ref="S21:T22"/>
    <mergeCell ref="O22:Q22"/>
    <mergeCell ref="A5:A8"/>
    <mergeCell ref="A9:A12"/>
    <mergeCell ref="A17:A20"/>
    <mergeCell ref="A2:A4"/>
    <mergeCell ref="A13:A16"/>
    <mergeCell ref="S2:T3"/>
    <mergeCell ref="K3:K4"/>
    <mergeCell ref="L3:M3"/>
    <mergeCell ref="O3:P3"/>
    <mergeCell ref="H3:J3"/>
    <mergeCell ref="B2:B4"/>
    <mergeCell ref="A30:W30"/>
    <mergeCell ref="A1:T1"/>
    <mergeCell ref="R24:U24"/>
    <mergeCell ref="U2:U4"/>
    <mergeCell ref="K2:R2"/>
    <mergeCell ref="A29:W29"/>
    <mergeCell ref="C2:C4"/>
    <mergeCell ref="A26:W26"/>
    <mergeCell ref="A27:W27"/>
    <mergeCell ref="A28:W28"/>
    <mergeCell ref="L24:O24"/>
    <mergeCell ref="A21:D21"/>
    <mergeCell ref="A22:D22"/>
    <mergeCell ref="E22:F22"/>
    <mergeCell ref="G21:J21"/>
    <mergeCell ref="G22:J22"/>
    <mergeCell ref="L22:N22"/>
    <mergeCell ref="L21:M21"/>
    <mergeCell ref="O21:P21"/>
  </mergeCells>
  <phoneticPr fontId="1" type="noConversion"/>
  <pageMargins left="0.43307086614173229" right="0.31496062992125984" top="0.54" bottom="0.56999999999999995" header="0.31496062992125984" footer="0.31496062992125984"/>
  <pageSetup paperSize="9" scale="68" orientation="landscape" r:id="rId1"/>
  <colBreaks count="1" manualBreakCount="1">
    <brk id="22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77"/>
  <sheetViews>
    <sheetView tabSelected="1" view="pageBreakPreview" zoomScale="80" zoomScaleNormal="75" zoomScaleSheetLayoutView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2" sqref="J2:Q2"/>
    </sheetView>
  </sheetViews>
  <sheetFormatPr defaultRowHeight="15.75"/>
  <cols>
    <col min="1" max="1" width="4.125" style="3" customWidth="1"/>
    <col min="2" max="2" width="3.125" style="3" customWidth="1"/>
    <col min="3" max="3" width="15.75" style="3" customWidth="1"/>
    <col min="4" max="5" width="4.125" style="3" customWidth="1"/>
    <col min="6" max="6" width="18.375" style="3" customWidth="1"/>
    <col min="7" max="7" width="4.875" style="3" customWidth="1"/>
    <col min="8" max="9" width="4.375" style="3" customWidth="1"/>
    <col min="10" max="10" width="15.625" style="3" customWidth="1"/>
    <col min="11" max="11" width="10.625" style="3" customWidth="1"/>
    <col min="12" max="12" width="7.75" style="3" customWidth="1"/>
    <col min="13" max="13" width="19.75" style="3" customWidth="1"/>
    <col min="14" max="14" width="14" style="3" customWidth="1"/>
    <col min="15" max="15" width="8.125" style="3" customWidth="1"/>
    <col min="16" max="16" width="19.75" style="3" customWidth="1"/>
    <col min="17" max="17" width="13.5" style="3" customWidth="1"/>
    <col min="18" max="19" width="5.25" style="3" customWidth="1"/>
    <col min="20" max="20" width="18.5" style="3" customWidth="1"/>
    <col min="21" max="21" width="1.125" style="3" customWidth="1"/>
    <col min="22" max="22" width="19.875" style="9" customWidth="1"/>
    <col min="23" max="23" width="11.375" style="3" customWidth="1"/>
    <col min="24" max="24" width="2.875" style="3" customWidth="1"/>
    <col min="25" max="25" width="2.75" style="3" customWidth="1"/>
    <col min="26" max="26" width="3.25" style="3" customWidth="1"/>
    <col min="27" max="28" width="4" style="3" customWidth="1"/>
    <col min="29" max="29" width="3" style="3" customWidth="1"/>
    <col min="30" max="30" width="3.25" style="3" customWidth="1"/>
    <col min="31" max="31" width="12.25" style="3" customWidth="1"/>
    <col min="32" max="32" width="12.75" style="3" customWidth="1"/>
    <col min="33" max="33" width="2.25" style="3" customWidth="1"/>
    <col min="34" max="16384" width="9" style="3"/>
  </cols>
  <sheetData>
    <row r="1" spans="1:31" ht="30" customHeight="1" thickBot="1">
      <c r="A1" s="171" t="s">
        <v>74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42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ht="31.5" customHeight="1">
      <c r="A2" s="183" t="s">
        <v>11</v>
      </c>
      <c r="B2" s="168" t="s">
        <v>27</v>
      </c>
      <c r="C2" s="195" t="s">
        <v>8</v>
      </c>
      <c r="D2" s="198" t="s">
        <v>26</v>
      </c>
      <c r="E2" s="199"/>
      <c r="F2" s="176" t="s">
        <v>12</v>
      </c>
      <c r="G2" s="177"/>
      <c r="H2" s="177"/>
      <c r="I2" s="178"/>
      <c r="J2" s="176" t="s">
        <v>13</v>
      </c>
      <c r="K2" s="177"/>
      <c r="L2" s="177"/>
      <c r="M2" s="177"/>
      <c r="N2" s="177"/>
      <c r="O2" s="177"/>
      <c r="P2" s="177"/>
      <c r="Q2" s="178"/>
      <c r="R2" s="186" t="s">
        <v>14</v>
      </c>
      <c r="S2" s="187"/>
      <c r="T2" s="224" t="s">
        <v>15</v>
      </c>
      <c r="U2" s="217"/>
      <c r="V2" s="219"/>
    </row>
    <row r="3" spans="1:31" ht="17.25" customHeight="1">
      <c r="A3" s="184"/>
      <c r="B3" s="169"/>
      <c r="C3" s="196"/>
      <c r="D3" s="200"/>
      <c r="E3" s="201"/>
      <c r="F3" s="190" t="s">
        <v>2</v>
      </c>
      <c r="G3" s="192" t="s">
        <v>10</v>
      </c>
      <c r="H3" s="194"/>
      <c r="I3" s="193"/>
      <c r="J3" s="190" t="s">
        <v>35</v>
      </c>
      <c r="K3" s="192" t="s">
        <v>63</v>
      </c>
      <c r="L3" s="193"/>
      <c r="M3" s="88" t="s">
        <v>64</v>
      </c>
      <c r="N3" s="192" t="s">
        <v>63</v>
      </c>
      <c r="O3" s="193"/>
      <c r="P3" s="88" t="s">
        <v>64</v>
      </c>
      <c r="Q3" s="29" t="s">
        <v>29</v>
      </c>
      <c r="R3" s="188"/>
      <c r="S3" s="189"/>
      <c r="T3" s="225"/>
      <c r="U3" s="217"/>
      <c r="V3" s="219"/>
    </row>
    <row r="4" spans="1:31" ht="30.75" customHeight="1" thickBot="1">
      <c r="A4" s="185"/>
      <c r="B4" s="170"/>
      <c r="C4" s="197"/>
      <c r="D4" s="4" t="s">
        <v>0</v>
      </c>
      <c r="E4" s="4" t="s">
        <v>1</v>
      </c>
      <c r="F4" s="191"/>
      <c r="G4" s="4" t="s">
        <v>3</v>
      </c>
      <c r="H4" s="4" t="s">
        <v>4</v>
      </c>
      <c r="I4" s="4" t="s">
        <v>5</v>
      </c>
      <c r="J4" s="191"/>
      <c r="K4" s="89" t="s">
        <v>36</v>
      </c>
      <c r="L4" s="90" t="s">
        <v>67</v>
      </c>
      <c r="M4" s="4" t="s">
        <v>36</v>
      </c>
      <c r="N4" s="89" t="s">
        <v>37</v>
      </c>
      <c r="O4" s="90" t="s">
        <v>67</v>
      </c>
      <c r="P4" s="4" t="s">
        <v>37</v>
      </c>
      <c r="Q4" s="4" t="s">
        <v>37</v>
      </c>
      <c r="R4" s="24" t="s">
        <v>6</v>
      </c>
      <c r="S4" s="24" t="s">
        <v>7</v>
      </c>
      <c r="T4" s="226"/>
      <c r="U4" s="217"/>
      <c r="V4" s="219"/>
    </row>
    <row r="5" spans="1:31" ht="23.25" customHeight="1" thickTop="1">
      <c r="A5" s="179">
        <v>1</v>
      </c>
      <c r="B5" s="11">
        <v>1</v>
      </c>
      <c r="C5" s="60"/>
      <c r="D5" s="60"/>
      <c r="E5" s="60"/>
      <c r="F5" s="60"/>
      <c r="G5" s="60"/>
      <c r="H5" s="60"/>
      <c r="I5" s="60"/>
      <c r="J5" s="60"/>
      <c r="K5" s="121"/>
      <c r="L5" s="122"/>
      <c r="M5" s="60"/>
      <c r="N5" s="137"/>
      <c r="O5" s="138"/>
      <c r="P5" s="61"/>
      <c r="Q5" s="61"/>
      <c r="R5" s="60"/>
      <c r="S5" s="60"/>
      <c r="T5" s="50">
        <f>IF(C5="",0,IF(SUM(J5:K5,M5:N5,P5:Q5)=1,IF(OR(J5=1,K5=1,M5=1),IF(AND(C6="",R5=0),4400,2200),"Check"),"Check"))</f>
        <v>0</v>
      </c>
      <c r="U5" s="217"/>
      <c r="V5" s="220"/>
    </row>
    <row r="6" spans="1:31" ht="23.25" customHeight="1">
      <c r="A6" s="179"/>
      <c r="B6" s="6">
        <v>2</v>
      </c>
      <c r="C6" s="60"/>
      <c r="D6" s="58"/>
      <c r="E6" s="58"/>
      <c r="F6" s="58"/>
      <c r="G6" s="58"/>
      <c r="H6" s="58"/>
      <c r="I6" s="58"/>
      <c r="J6" s="58"/>
      <c r="K6" s="123"/>
      <c r="L6" s="124"/>
      <c r="M6" s="58"/>
      <c r="N6" s="131"/>
      <c r="O6" s="132"/>
      <c r="P6" s="62"/>
      <c r="Q6" s="62"/>
      <c r="R6" s="58"/>
      <c r="S6" s="58"/>
      <c r="T6" s="51">
        <f>IF(C6="",0,IF(SUM(J6:K6,M6:N6,P6:Q6)=1,IF(OR(J6=1,K6=1,M6=1),IF(AND(C5="",R6=0),4400,2200),"Check"),"Check"))</f>
        <v>0</v>
      </c>
      <c r="U6" s="217"/>
      <c r="V6" s="220"/>
    </row>
    <row r="7" spans="1:31" ht="23.25" customHeight="1">
      <c r="A7" s="179"/>
      <c r="B7" s="30"/>
      <c r="C7" s="58"/>
      <c r="D7" s="58"/>
      <c r="E7" s="58"/>
      <c r="F7" s="58"/>
      <c r="G7" s="58"/>
      <c r="H7" s="58"/>
      <c r="I7" s="58"/>
      <c r="J7" s="63"/>
      <c r="K7" s="125"/>
      <c r="L7" s="126"/>
      <c r="M7" s="63"/>
      <c r="N7" s="123"/>
      <c r="O7" s="124"/>
      <c r="P7" s="58"/>
      <c r="Q7" s="58"/>
      <c r="R7" s="62"/>
      <c r="S7" s="62"/>
      <c r="T7" s="51">
        <f>IF(C7="",0,IF(AND(SUM(J7:K7,M7:N7,P7:Q7)=1,OR(SUM(T5:T6)=4400,SUM(R5:R6)=1)),IF(OR(J7=1,K7=1,M7=1),"Check",IF(AND(OR(C5="",C6=""),SUM(R5:R6)=0),0,IF(OR(N7=1,P7=1),1000,100))),"Check"))</f>
        <v>0</v>
      </c>
      <c r="U7" s="217"/>
      <c r="V7" s="220"/>
    </row>
    <row r="8" spans="1:31" ht="23.25" customHeight="1" thickBot="1">
      <c r="A8" s="179"/>
      <c r="B8" s="31"/>
      <c r="C8" s="64"/>
      <c r="D8" s="65"/>
      <c r="E8" s="65"/>
      <c r="F8" s="65"/>
      <c r="G8" s="65"/>
      <c r="H8" s="65"/>
      <c r="I8" s="65"/>
      <c r="J8" s="66"/>
      <c r="K8" s="127"/>
      <c r="L8" s="128"/>
      <c r="M8" s="66"/>
      <c r="N8" s="139"/>
      <c r="O8" s="140"/>
      <c r="P8" s="65"/>
      <c r="Q8" s="65"/>
      <c r="R8" s="67"/>
      <c r="S8" s="67"/>
      <c r="T8" s="52">
        <f>IF(C8="",0,IF(AND(SUM(J8:K8,M8:N8,P8:Q8)=1,OR(SUM(T5:T6)=4400,SUM(R5:R6)=1)),IF(OR(J8=1,K8=1,M8=1),"Check",IF(AND(OR(C5="",C6=""),SUM(R5:R6)=0),0,IF(OR(N8=1,P8=1),1000,100))),"Check"))</f>
        <v>0</v>
      </c>
      <c r="U8" s="217"/>
      <c r="V8" s="220"/>
    </row>
    <row r="9" spans="1:31" ht="23.25" customHeight="1" thickTop="1">
      <c r="A9" s="180">
        <v>2</v>
      </c>
      <c r="B9" s="5">
        <v>1</v>
      </c>
      <c r="C9" s="60"/>
      <c r="D9" s="68"/>
      <c r="E9" s="68"/>
      <c r="F9" s="68"/>
      <c r="G9" s="68"/>
      <c r="H9" s="68"/>
      <c r="I9" s="68"/>
      <c r="J9" s="68"/>
      <c r="K9" s="129"/>
      <c r="L9" s="130"/>
      <c r="M9" s="68"/>
      <c r="N9" s="141"/>
      <c r="O9" s="142"/>
      <c r="P9" s="69"/>
      <c r="Q9" s="69"/>
      <c r="R9" s="68"/>
      <c r="S9" s="68"/>
      <c r="T9" s="50">
        <f>IF(C9="",0,IF(SUM(J9:K9,M9:N9,P9:Q9)=1,IF(OR(J9=1,K9=1,M9=1),IF(AND(C10="",R9=0),4400,2200),"Check"),"Check"))</f>
        <v>0</v>
      </c>
      <c r="U9" s="217"/>
      <c r="V9" s="220"/>
    </row>
    <row r="10" spans="1:31" ht="23.25" customHeight="1">
      <c r="A10" s="179"/>
      <c r="B10" s="6">
        <v>2</v>
      </c>
      <c r="C10" s="58"/>
      <c r="D10" s="58"/>
      <c r="E10" s="58"/>
      <c r="F10" s="58"/>
      <c r="G10" s="58"/>
      <c r="H10" s="58"/>
      <c r="I10" s="58"/>
      <c r="J10" s="58"/>
      <c r="K10" s="123"/>
      <c r="L10" s="124"/>
      <c r="M10" s="58"/>
      <c r="N10" s="131"/>
      <c r="O10" s="132"/>
      <c r="P10" s="62"/>
      <c r="Q10" s="62"/>
      <c r="R10" s="58"/>
      <c r="S10" s="58"/>
      <c r="T10" s="51">
        <f>IF(C10="",0,IF(SUM(J10:K10,M10:N10,P10:Q10)=1,IF(OR(J10=1,K10=1,M10=1),IF(AND(C9="",R10=0),4400,2200),"Check"),"Check"))</f>
        <v>0</v>
      </c>
      <c r="U10" s="217"/>
      <c r="V10" s="220"/>
    </row>
    <row r="11" spans="1:31" ht="23.25" customHeight="1">
      <c r="A11" s="179"/>
      <c r="B11" s="30"/>
      <c r="C11" s="58"/>
      <c r="D11" s="58"/>
      <c r="E11" s="58"/>
      <c r="F11" s="58"/>
      <c r="G11" s="58"/>
      <c r="H11" s="58"/>
      <c r="I11" s="58"/>
      <c r="J11" s="62"/>
      <c r="K11" s="131"/>
      <c r="L11" s="132"/>
      <c r="M11" s="62"/>
      <c r="N11" s="123"/>
      <c r="O11" s="124"/>
      <c r="P11" s="58"/>
      <c r="Q11" s="58"/>
      <c r="R11" s="62"/>
      <c r="S11" s="62"/>
      <c r="T11" s="51">
        <f>IF(C11="",0,IF(AND(SUM(J11:K11,M11:N11,P11:Q11)=1,OR(SUM(T9:T10)=4400,SUM(R9:R10)=1)),IF(OR(J11=1,K11=1,M11=1),"Check",IF(AND(OR(C9="",C10=""),SUM(R9:R10)=0),0,IF(OR(N11=1,P11=1),1000,100))),"Check"))</f>
        <v>0</v>
      </c>
      <c r="U11" s="217"/>
      <c r="V11" s="220"/>
    </row>
    <row r="12" spans="1:31" ht="23.25" customHeight="1" thickBot="1">
      <c r="A12" s="181"/>
      <c r="B12" s="31"/>
      <c r="C12" s="64"/>
      <c r="D12" s="64"/>
      <c r="E12" s="64"/>
      <c r="F12" s="64"/>
      <c r="G12" s="64"/>
      <c r="H12" s="64"/>
      <c r="I12" s="64"/>
      <c r="J12" s="70"/>
      <c r="K12" s="133"/>
      <c r="L12" s="134"/>
      <c r="M12" s="70"/>
      <c r="N12" s="143"/>
      <c r="O12" s="144"/>
      <c r="P12" s="64"/>
      <c r="Q12" s="64"/>
      <c r="R12" s="70"/>
      <c r="S12" s="70"/>
      <c r="T12" s="52">
        <f>IF(C12="",0,IF(AND(SUM(J12:K12,M12:N12,P12:Q12)=1,OR(SUM(T9:T10)=4400,SUM(R9:R10)=1)),IF(OR(J12=1,K12=1,M12=1),"Check",IF(AND(OR(C9="",C10=""),SUM(R9:R10)=0),0,IF(OR(N12=1,P12=1),1000,100))),"Check"))</f>
        <v>0</v>
      </c>
      <c r="U12" s="217"/>
      <c r="V12" s="220"/>
    </row>
    <row r="13" spans="1:31" ht="23.25" customHeight="1" thickTop="1">
      <c r="A13" s="180">
        <v>3</v>
      </c>
      <c r="B13" s="5">
        <v>1</v>
      </c>
      <c r="C13" s="60"/>
      <c r="D13" s="68"/>
      <c r="E13" s="68"/>
      <c r="F13" s="68"/>
      <c r="G13" s="68"/>
      <c r="H13" s="68"/>
      <c r="I13" s="68"/>
      <c r="J13" s="68"/>
      <c r="K13" s="129"/>
      <c r="L13" s="130"/>
      <c r="M13" s="68"/>
      <c r="N13" s="141"/>
      <c r="O13" s="142"/>
      <c r="P13" s="69"/>
      <c r="Q13" s="69"/>
      <c r="R13" s="68"/>
      <c r="S13" s="68"/>
      <c r="T13" s="50">
        <f>IF(C13="",0,IF(SUM(J13:K13,M13:N13,P13:Q13)=1,IF(OR(J13=1,K13=1,M13=1),IF(AND(C14="",R13=0),4400,2200),"Check"),"Check"))</f>
        <v>0</v>
      </c>
      <c r="U13" s="217"/>
      <c r="V13" s="220"/>
    </row>
    <row r="14" spans="1:31" ht="23.25" customHeight="1">
      <c r="A14" s="179"/>
      <c r="B14" s="6">
        <v>2</v>
      </c>
      <c r="C14" s="58"/>
      <c r="D14" s="58"/>
      <c r="E14" s="58"/>
      <c r="F14" s="58"/>
      <c r="G14" s="58"/>
      <c r="H14" s="58"/>
      <c r="I14" s="58"/>
      <c r="J14" s="58"/>
      <c r="K14" s="123"/>
      <c r="L14" s="124"/>
      <c r="M14" s="58"/>
      <c r="N14" s="131"/>
      <c r="O14" s="132"/>
      <c r="P14" s="62"/>
      <c r="Q14" s="62"/>
      <c r="R14" s="58"/>
      <c r="S14" s="58"/>
      <c r="T14" s="51">
        <f>IF(C14="",0,IF(SUM(J14:K14,M14:N14,P14:Q14)=1,IF(OR(J14=1,K14=1,M14=1),IF(AND(C13="",R14=0),4400,2200),"Check"),"Check"))</f>
        <v>0</v>
      </c>
      <c r="U14" s="217"/>
      <c r="V14" s="220"/>
    </row>
    <row r="15" spans="1:31" ht="23.25" customHeight="1">
      <c r="A15" s="179"/>
      <c r="B15" s="30"/>
      <c r="C15" s="58"/>
      <c r="D15" s="58"/>
      <c r="E15" s="58"/>
      <c r="F15" s="58"/>
      <c r="G15" s="58"/>
      <c r="H15" s="58"/>
      <c r="I15" s="58"/>
      <c r="J15" s="62"/>
      <c r="K15" s="131"/>
      <c r="L15" s="132"/>
      <c r="M15" s="62"/>
      <c r="N15" s="123"/>
      <c r="O15" s="124"/>
      <c r="P15" s="58"/>
      <c r="Q15" s="58"/>
      <c r="R15" s="62"/>
      <c r="S15" s="62"/>
      <c r="T15" s="51">
        <f>IF(C15="",0,IF(AND(SUM(J15:K15,M15:N15,P15:Q15)=1,OR(SUM(T13:T14)=4400,SUM(R13:R14)=1)),IF(OR(J15=1,K15=1,M15=1),"Check",IF(AND(OR(C13="",C14=""),SUM(R13:R14)=0),0,IF(OR(N15=1,P15=1),1000,100))),"Check"))</f>
        <v>0</v>
      </c>
      <c r="U15" s="217"/>
      <c r="V15" s="220"/>
    </row>
    <row r="16" spans="1:31" ht="23.25" customHeight="1" thickBot="1">
      <c r="A16" s="181"/>
      <c r="B16" s="31"/>
      <c r="C16" s="64"/>
      <c r="D16" s="64"/>
      <c r="E16" s="64"/>
      <c r="F16" s="64"/>
      <c r="G16" s="64"/>
      <c r="H16" s="64"/>
      <c r="I16" s="64"/>
      <c r="J16" s="70"/>
      <c r="K16" s="133"/>
      <c r="L16" s="134"/>
      <c r="M16" s="70"/>
      <c r="N16" s="143"/>
      <c r="O16" s="144"/>
      <c r="P16" s="64"/>
      <c r="Q16" s="64"/>
      <c r="R16" s="70"/>
      <c r="S16" s="70"/>
      <c r="T16" s="52">
        <f>IF(C16="",0,IF(AND(SUM(J16:K16,M16:N16,P16:Q16)=1,OR(SUM(T13:T14)=4400,SUM(R13:R14)=1)),IF(OR(J16=1,K16=1,M16=1),"Check",IF(AND(OR(C13="",C14=""),SUM(R13:R14)=0),0,IF(OR(N16=1,P16=1),1000,100))),"Check"))</f>
        <v>0</v>
      </c>
      <c r="U16" s="217"/>
      <c r="V16" s="220"/>
    </row>
    <row r="17" spans="1:22" ht="23.25" customHeight="1" thickTop="1">
      <c r="A17" s="180">
        <v>4</v>
      </c>
      <c r="B17" s="5">
        <v>1</v>
      </c>
      <c r="C17" s="68"/>
      <c r="D17" s="68"/>
      <c r="E17" s="68"/>
      <c r="F17" s="60"/>
      <c r="G17" s="60"/>
      <c r="H17" s="60"/>
      <c r="I17" s="60"/>
      <c r="J17" s="68"/>
      <c r="K17" s="129"/>
      <c r="L17" s="130"/>
      <c r="M17" s="68"/>
      <c r="N17" s="141"/>
      <c r="O17" s="142"/>
      <c r="P17" s="69"/>
      <c r="Q17" s="69"/>
      <c r="R17" s="71"/>
      <c r="S17" s="68"/>
      <c r="T17" s="50">
        <f>IF(C17="",0,IF(SUM(J17:K17,M17:N17,P17:Q17)=1,IF(OR(J17=1,K17=1,M17=1),IF(AND(C18="",R17=0),4400,2200),"Check"),"Check"))</f>
        <v>0</v>
      </c>
      <c r="U17" s="217"/>
      <c r="V17" s="220"/>
    </row>
    <row r="18" spans="1:22" ht="23.25" customHeight="1">
      <c r="A18" s="179"/>
      <c r="B18" s="6">
        <v>2</v>
      </c>
      <c r="C18" s="58"/>
      <c r="D18" s="58"/>
      <c r="E18" s="58"/>
      <c r="F18" s="58"/>
      <c r="G18" s="58"/>
      <c r="H18" s="58"/>
      <c r="I18" s="58"/>
      <c r="J18" s="58"/>
      <c r="K18" s="123"/>
      <c r="L18" s="124"/>
      <c r="M18" s="58"/>
      <c r="N18" s="131"/>
      <c r="O18" s="132"/>
      <c r="P18" s="62"/>
      <c r="Q18" s="62"/>
      <c r="R18" s="58"/>
      <c r="S18" s="58"/>
      <c r="T18" s="51">
        <f>IF(C18="",0,IF(SUM(J18:K18,M18:N18,P18:Q18)=1,IF(OR(J18=1,K18=1,M18=1),IF(AND(C17="",R18=0),4400,2200),"Check"),"Check"))</f>
        <v>0</v>
      </c>
      <c r="U18" s="217"/>
      <c r="V18" s="220"/>
    </row>
    <row r="19" spans="1:22" ht="23.25" customHeight="1">
      <c r="A19" s="179"/>
      <c r="B19" s="30"/>
      <c r="C19" s="58"/>
      <c r="D19" s="58"/>
      <c r="E19" s="58"/>
      <c r="F19" s="58"/>
      <c r="G19" s="58"/>
      <c r="H19" s="58"/>
      <c r="I19" s="58"/>
      <c r="J19" s="62"/>
      <c r="K19" s="131"/>
      <c r="L19" s="132"/>
      <c r="M19" s="62"/>
      <c r="N19" s="123"/>
      <c r="O19" s="124"/>
      <c r="P19" s="58"/>
      <c r="Q19" s="58"/>
      <c r="R19" s="62"/>
      <c r="S19" s="62"/>
      <c r="T19" s="51">
        <f>IF(C19="",0,IF(AND(SUM(J19:K19,M19:N19,P19:Q19)=1,OR(SUM(T17:T18)=4400,SUM(R17:R18)=1)),IF(OR(J19=1,K19=1,M19=1),"Check",IF(AND(OR(C17="",C18=""),SUM(R17:R18)=0),0,IF(OR(N19=1,P19=1),1000,100))),"Check"))</f>
        <v>0</v>
      </c>
      <c r="U19" s="217"/>
      <c r="V19" s="220"/>
    </row>
    <row r="20" spans="1:22" ht="23.25" customHeight="1" thickBot="1">
      <c r="A20" s="181"/>
      <c r="B20" s="31"/>
      <c r="C20" s="64"/>
      <c r="D20" s="64"/>
      <c r="E20" s="64"/>
      <c r="F20" s="64"/>
      <c r="G20" s="64"/>
      <c r="H20" s="64"/>
      <c r="I20" s="64"/>
      <c r="J20" s="70"/>
      <c r="K20" s="133"/>
      <c r="L20" s="134"/>
      <c r="M20" s="70"/>
      <c r="N20" s="143"/>
      <c r="O20" s="144"/>
      <c r="P20" s="64"/>
      <c r="Q20" s="64"/>
      <c r="R20" s="70"/>
      <c r="S20" s="70"/>
      <c r="T20" s="52">
        <f>IF(C20="",0,IF(AND(SUM(J20:K20,M20:N20,P20:Q20)=1,OR(SUM(T17:T18)=4400,SUM(R17:R18)=1)),IF(OR(J20=1,K20=1,M20=1),"Check",IF(AND(OR(C17="",C18=""),SUM(R17:R18)=0),0,IF(OR(N20=1,P20=1),1000,100))),"Check"))</f>
        <v>0</v>
      </c>
      <c r="U20" s="217"/>
      <c r="V20" s="220"/>
    </row>
    <row r="21" spans="1:22" ht="23.25" customHeight="1" thickTop="1">
      <c r="A21" s="180">
        <v>5</v>
      </c>
      <c r="B21" s="5">
        <v>1</v>
      </c>
      <c r="C21" s="68"/>
      <c r="D21" s="68"/>
      <c r="E21" s="68"/>
      <c r="F21" s="60"/>
      <c r="G21" s="60"/>
      <c r="H21" s="60"/>
      <c r="I21" s="60"/>
      <c r="J21" s="68"/>
      <c r="K21" s="129"/>
      <c r="L21" s="130"/>
      <c r="M21" s="68"/>
      <c r="N21" s="141"/>
      <c r="O21" s="142"/>
      <c r="P21" s="69"/>
      <c r="Q21" s="69"/>
      <c r="R21" s="68"/>
      <c r="S21" s="71"/>
      <c r="T21" s="50">
        <f>IF(C21="",0,IF(SUM(J21:K21,M21:N21,P21:Q21)=1,IF(OR(J21=1,K21=1,M21=1),IF(AND(C22="",R21=0),4400,2200),"Check"),"Check"))</f>
        <v>0</v>
      </c>
      <c r="U21" s="217"/>
      <c r="V21" s="221"/>
    </row>
    <row r="22" spans="1:22" ht="23.25" customHeight="1">
      <c r="A22" s="179"/>
      <c r="B22" s="6">
        <v>2</v>
      </c>
      <c r="C22" s="58"/>
      <c r="D22" s="58"/>
      <c r="E22" s="58"/>
      <c r="F22" s="58"/>
      <c r="G22" s="58"/>
      <c r="H22" s="58"/>
      <c r="I22" s="58"/>
      <c r="J22" s="58"/>
      <c r="K22" s="123"/>
      <c r="L22" s="124"/>
      <c r="M22" s="58"/>
      <c r="N22" s="131"/>
      <c r="O22" s="132"/>
      <c r="P22" s="62"/>
      <c r="Q22" s="62"/>
      <c r="R22" s="58"/>
      <c r="S22" s="58"/>
      <c r="T22" s="51">
        <f>IF(C22="",0,IF(SUM(J22:K22,M22:N22,P22:Q22)=1,IF(OR(J22=1,K22=1,M22=1),IF(AND(C21="",R22=0),4400,2200),"Check"),"Check"))</f>
        <v>0</v>
      </c>
      <c r="U22" s="217"/>
      <c r="V22" s="221"/>
    </row>
    <row r="23" spans="1:22" ht="23.25" customHeight="1">
      <c r="A23" s="179"/>
      <c r="B23" s="30"/>
      <c r="C23" s="58"/>
      <c r="D23" s="58"/>
      <c r="E23" s="58"/>
      <c r="F23" s="58"/>
      <c r="G23" s="58"/>
      <c r="H23" s="58"/>
      <c r="I23" s="58"/>
      <c r="J23" s="62"/>
      <c r="K23" s="131"/>
      <c r="L23" s="132"/>
      <c r="M23" s="62"/>
      <c r="N23" s="123"/>
      <c r="O23" s="124"/>
      <c r="P23" s="58"/>
      <c r="Q23" s="58"/>
      <c r="R23" s="62"/>
      <c r="S23" s="62"/>
      <c r="T23" s="51">
        <f>IF(C23="",0,IF(AND(SUM(J23:K23,M23:N23,P23:Q23)=1,OR(SUM(T21:T22)=4400,SUM(R21:R22)=1)),IF(OR(J23=1,K23=1,M23=1),"Check",IF(AND(OR(C21="",C22=""),SUM(R21:R22)=0),0,IF(OR(N23=1,P23=1),1000,100))),"Check"))</f>
        <v>0</v>
      </c>
      <c r="U23" s="217"/>
      <c r="V23" s="221"/>
    </row>
    <row r="24" spans="1:22" ht="23.25" customHeight="1" thickBot="1">
      <c r="A24" s="181"/>
      <c r="B24" s="31"/>
      <c r="C24" s="64"/>
      <c r="D24" s="64"/>
      <c r="E24" s="64"/>
      <c r="F24" s="64"/>
      <c r="G24" s="64"/>
      <c r="H24" s="64"/>
      <c r="I24" s="64"/>
      <c r="J24" s="70"/>
      <c r="K24" s="133"/>
      <c r="L24" s="134"/>
      <c r="M24" s="70"/>
      <c r="N24" s="143"/>
      <c r="O24" s="144"/>
      <c r="P24" s="64"/>
      <c r="Q24" s="64"/>
      <c r="R24" s="70"/>
      <c r="S24" s="70"/>
      <c r="T24" s="52">
        <f>IF(C24="",0,IF(AND(SUM(J24:K24,M24:N24,P24:Q24)=1,OR(SUM(T21:T22)=4400,SUM(R21:R22)=1)),IF(OR(J24=1,K24=1,M24=1),"Check",IF(AND(OR(C21="",C22=""),SUM(R21:R22)=0),0,IF(OR(N24=1,P24=1),1000,100))),"Check"))</f>
        <v>0</v>
      </c>
      <c r="U24" s="217"/>
      <c r="V24" s="221"/>
    </row>
    <row r="25" spans="1:22" ht="23.25" customHeight="1" thickTop="1">
      <c r="A25" s="180">
        <v>6</v>
      </c>
      <c r="B25" s="5">
        <v>1</v>
      </c>
      <c r="C25" s="68"/>
      <c r="D25" s="68"/>
      <c r="E25" s="68"/>
      <c r="F25" s="60"/>
      <c r="G25" s="60"/>
      <c r="H25" s="60"/>
      <c r="I25" s="60"/>
      <c r="J25" s="68"/>
      <c r="K25" s="129"/>
      <c r="L25" s="130"/>
      <c r="M25" s="68"/>
      <c r="N25" s="141"/>
      <c r="O25" s="142"/>
      <c r="P25" s="69"/>
      <c r="Q25" s="69"/>
      <c r="R25" s="68"/>
      <c r="S25" s="71"/>
      <c r="T25" s="50">
        <f>IF(C25="",0,IF(SUM(J25:K25,M25:N25,P25:Q25)=1,IF(OR(J25=1,K25=1,M25=1),IF(AND(C26="",R25=0),4400,2200),"Check"),"Check"))</f>
        <v>0</v>
      </c>
      <c r="U25" s="217"/>
      <c r="V25" s="221"/>
    </row>
    <row r="26" spans="1:22" ht="23.25" customHeight="1">
      <c r="A26" s="179"/>
      <c r="B26" s="6">
        <v>2</v>
      </c>
      <c r="C26" s="58"/>
      <c r="D26" s="58"/>
      <c r="E26" s="58"/>
      <c r="F26" s="58"/>
      <c r="G26" s="58"/>
      <c r="H26" s="58"/>
      <c r="I26" s="58"/>
      <c r="J26" s="58"/>
      <c r="K26" s="123"/>
      <c r="L26" s="124"/>
      <c r="M26" s="58"/>
      <c r="N26" s="131"/>
      <c r="O26" s="132"/>
      <c r="P26" s="62"/>
      <c r="Q26" s="62"/>
      <c r="R26" s="58"/>
      <c r="S26" s="58"/>
      <c r="T26" s="51">
        <f>IF(C26="",0,IF(SUM(J26:K26,M26:N26,P26:Q26)=1,IF(OR(J26=1,K26=1,M26=1),IF(AND(C25="",R26=0),4400,2200),"Check"),"Check"))</f>
        <v>0</v>
      </c>
      <c r="U26" s="217"/>
      <c r="V26" s="221"/>
    </row>
    <row r="27" spans="1:22" ht="23.25" customHeight="1">
      <c r="A27" s="179"/>
      <c r="B27" s="30"/>
      <c r="C27" s="58"/>
      <c r="D27" s="58"/>
      <c r="E27" s="58"/>
      <c r="F27" s="58"/>
      <c r="G27" s="58"/>
      <c r="H27" s="58"/>
      <c r="I27" s="58"/>
      <c r="J27" s="62"/>
      <c r="K27" s="131"/>
      <c r="L27" s="132"/>
      <c r="M27" s="62"/>
      <c r="N27" s="123"/>
      <c r="O27" s="124"/>
      <c r="P27" s="58"/>
      <c r="Q27" s="58"/>
      <c r="R27" s="62"/>
      <c r="S27" s="62"/>
      <c r="T27" s="51">
        <f>IF(C27="",0,IF(AND(SUM(J27:K27,M27:N27,P27:Q27)=1,OR(SUM(T25:T26)=4400,SUM(R25:R26)=1)),IF(OR(J27=1,K27=1,M27=1),"Check",IF(AND(OR(C25="",C26=""),SUM(R25:R26)=0),0,IF(OR(N27=1,P27=1),1000,100))),"Check"))</f>
        <v>0</v>
      </c>
      <c r="U27" s="217"/>
      <c r="V27" s="221"/>
    </row>
    <row r="28" spans="1:22" ht="23.25" customHeight="1" thickBot="1">
      <c r="A28" s="181"/>
      <c r="B28" s="31"/>
      <c r="C28" s="64"/>
      <c r="D28" s="64"/>
      <c r="E28" s="64"/>
      <c r="F28" s="64"/>
      <c r="G28" s="64"/>
      <c r="H28" s="64"/>
      <c r="I28" s="64"/>
      <c r="J28" s="70"/>
      <c r="K28" s="133"/>
      <c r="L28" s="134"/>
      <c r="M28" s="70"/>
      <c r="N28" s="143"/>
      <c r="O28" s="144"/>
      <c r="P28" s="64"/>
      <c r="Q28" s="64"/>
      <c r="R28" s="70"/>
      <c r="S28" s="70"/>
      <c r="T28" s="52">
        <f>IF(C28="",0,IF(AND(SUM(J28:K28,M28:N28,P28:Q28)=1,OR(SUM(T25:T26)=4400,SUM(R25:R26)=1)),IF(OR(J28=1,K28=1,M28=1),"Check",IF(AND(OR(C25="",C26=""),SUM(R25:R26)=0),0,IF(OR(N28=1,P28=1),1000,100))),"Check"))</f>
        <v>0</v>
      </c>
      <c r="U28" s="217"/>
      <c r="V28" s="221"/>
    </row>
    <row r="29" spans="1:22" ht="23.25" customHeight="1" thickTop="1">
      <c r="A29" s="180">
        <v>7</v>
      </c>
      <c r="B29" s="5">
        <v>1</v>
      </c>
      <c r="C29" s="68"/>
      <c r="D29" s="68"/>
      <c r="E29" s="68"/>
      <c r="F29" s="60"/>
      <c r="G29" s="60"/>
      <c r="H29" s="60"/>
      <c r="I29" s="60"/>
      <c r="J29" s="68"/>
      <c r="K29" s="129"/>
      <c r="L29" s="130"/>
      <c r="M29" s="68"/>
      <c r="N29" s="141"/>
      <c r="O29" s="142"/>
      <c r="P29" s="69"/>
      <c r="Q29" s="69"/>
      <c r="R29" s="68"/>
      <c r="S29" s="68"/>
      <c r="T29" s="50">
        <f>IF(C29="",0,IF(SUM(J29:K29,M29:N29,P29:Q29)=1,IF(OR(J29=1,K29=1,M29=1),IF(AND(C30="",R29=0),4400,2200),"Check"),"Check"))</f>
        <v>0</v>
      </c>
      <c r="U29" s="217"/>
      <c r="V29" s="222"/>
    </row>
    <row r="30" spans="1:22" ht="23.25" customHeight="1">
      <c r="A30" s="179"/>
      <c r="B30" s="6">
        <v>2</v>
      </c>
      <c r="C30" s="58"/>
      <c r="D30" s="58"/>
      <c r="E30" s="58"/>
      <c r="F30" s="58"/>
      <c r="G30" s="58"/>
      <c r="H30" s="58"/>
      <c r="I30" s="58"/>
      <c r="J30" s="58"/>
      <c r="K30" s="123"/>
      <c r="L30" s="124"/>
      <c r="M30" s="58"/>
      <c r="N30" s="131"/>
      <c r="O30" s="132"/>
      <c r="P30" s="62"/>
      <c r="Q30" s="62"/>
      <c r="R30" s="58"/>
      <c r="S30" s="58"/>
      <c r="T30" s="51">
        <f>IF(C30="",0,IF(SUM(J30:K30,M30:N30,P30:Q30)=1,IF(OR(J30=1,K30=1,M30=1),IF(AND(C29="",R30=0),4400,2200),"Check"),"Check"))</f>
        <v>0</v>
      </c>
      <c r="U30" s="217"/>
      <c r="V30" s="222"/>
    </row>
    <row r="31" spans="1:22" ht="23.25" customHeight="1">
      <c r="A31" s="179"/>
      <c r="B31" s="30"/>
      <c r="C31" s="72"/>
      <c r="D31" s="58"/>
      <c r="E31" s="58"/>
      <c r="F31" s="58"/>
      <c r="G31" s="58"/>
      <c r="H31" s="58"/>
      <c r="I31" s="58"/>
      <c r="J31" s="62"/>
      <c r="K31" s="131"/>
      <c r="L31" s="132"/>
      <c r="M31" s="62"/>
      <c r="N31" s="123"/>
      <c r="O31" s="124"/>
      <c r="P31" s="58"/>
      <c r="Q31" s="72"/>
      <c r="R31" s="62"/>
      <c r="S31" s="62"/>
      <c r="T31" s="51">
        <f>IF(C31="",0,IF(AND(SUM(J31:K31,M31:N31,P31:Q31)=1,OR(SUM(T29:T30)=4400,SUM(R29:R30)=1)),IF(OR(J31=1,K31=1,M31=1),"Check",IF(AND(OR(C29="",C30=""),SUM(R29:R30)=0),0,IF(OR(N31=1,P31=1),1000,100))),"Check"))</f>
        <v>0</v>
      </c>
      <c r="U31" s="217"/>
      <c r="V31" s="222"/>
    </row>
    <row r="32" spans="1:22" ht="23.25" customHeight="1" thickBot="1">
      <c r="A32" s="181"/>
      <c r="B32" s="31"/>
      <c r="C32" s="64"/>
      <c r="D32" s="64"/>
      <c r="E32" s="64"/>
      <c r="F32" s="64"/>
      <c r="G32" s="64"/>
      <c r="H32" s="64"/>
      <c r="I32" s="64"/>
      <c r="J32" s="70"/>
      <c r="K32" s="133"/>
      <c r="L32" s="134"/>
      <c r="M32" s="70"/>
      <c r="N32" s="143"/>
      <c r="O32" s="144"/>
      <c r="P32" s="64"/>
      <c r="Q32" s="64"/>
      <c r="R32" s="70"/>
      <c r="S32" s="70"/>
      <c r="T32" s="52">
        <f>IF(C32="",0,IF(AND(SUM(J32:K32,M32:N32,P32:Q32)=1,OR(SUM(T29:T30)=4400,SUM(R29:R30)=1)),IF(OR(J32=1,K32=1,M32=1),"Check",IF(AND(OR(C29="",C30=""),SUM(R29:R30)=0),0,IF(OR(N32=1,P32=1),1000,100))),"Check"))</f>
        <v>0</v>
      </c>
      <c r="U32" s="217"/>
      <c r="V32" s="222"/>
    </row>
    <row r="33" spans="1:22" ht="23.25" customHeight="1" thickTop="1">
      <c r="A33" s="180">
        <v>8</v>
      </c>
      <c r="B33" s="5">
        <v>1</v>
      </c>
      <c r="C33" s="68"/>
      <c r="D33" s="68"/>
      <c r="E33" s="68"/>
      <c r="F33" s="60"/>
      <c r="G33" s="60"/>
      <c r="H33" s="60"/>
      <c r="I33" s="60"/>
      <c r="J33" s="68"/>
      <c r="K33" s="129"/>
      <c r="L33" s="130"/>
      <c r="M33" s="68"/>
      <c r="N33" s="141"/>
      <c r="O33" s="142"/>
      <c r="P33" s="69"/>
      <c r="Q33" s="69"/>
      <c r="R33" s="68"/>
      <c r="S33" s="68"/>
      <c r="T33" s="50">
        <f>IF(C33="",0,IF(SUM(J33:K33,M33:N33,P33:Q33)=1,IF(OR(J33=1,K33=1,M33=1),IF(AND(C34="",R33=0),4400,2200),"Check"),"Check"))</f>
        <v>0</v>
      </c>
      <c r="U33" s="217"/>
      <c r="V33" s="218"/>
    </row>
    <row r="34" spans="1:22" ht="23.25" customHeight="1">
      <c r="A34" s="179"/>
      <c r="B34" s="6">
        <v>2</v>
      </c>
      <c r="C34" s="58"/>
      <c r="D34" s="58"/>
      <c r="E34" s="58"/>
      <c r="F34" s="58"/>
      <c r="G34" s="58"/>
      <c r="H34" s="58"/>
      <c r="I34" s="58"/>
      <c r="J34" s="58"/>
      <c r="K34" s="123"/>
      <c r="L34" s="124"/>
      <c r="M34" s="58"/>
      <c r="N34" s="131"/>
      <c r="O34" s="132"/>
      <c r="P34" s="62"/>
      <c r="Q34" s="62"/>
      <c r="R34" s="58"/>
      <c r="S34" s="58"/>
      <c r="T34" s="51">
        <f>IF(C34="",0,IF(SUM(J34:K34,M34:N34,P34:Q34)=1,IF(OR(J34=1,K34=1,M34=1),IF(AND(C33="",R34=0),4400,2200),"Check"),"Check"))</f>
        <v>0</v>
      </c>
      <c r="U34" s="217"/>
      <c r="V34" s="218"/>
    </row>
    <row r="35" spans="1:22" ht="23.25" customHeight="1">
      <c r="A35" s="179"/>
      <c r="B35" s="30"/>
      <c r="C35" s="72"/>
      <c r="D35" s="58"/>
      <c r="E35" s="58"/>
      <c r="F35" s="58"/>
      <c r="G35" s="58"/>
      <c r="H35" s="58"/>
      <c r="I35" s="58"/>
      <c r="J35" s="62"/>
      <c r="K35" s="131"/>
      <c r="L35" s="132"/>
      <c r="M35" s="62"/>
      <c r="N35" s="123"/>
      <c r="O35" s="124"/>
      <c r="P35" s="72"/>
      <c r="Q35" s="58"/>
      <c r="R35" s="62"/>
      <c r="S35" s="62"/>
      <c r="T35" s="51">
        <f>IF(C35="",0,IF(AND(SUM(J35:K35,M35:N35,P35:Q35)=1,OR(SUM(T33:T34)=4400,SUM(R33:R34)=1)),IF(OR(J35=1,K35=1,M35=1),"Check",IF(AND(OR(C33="",C34=""),SUM(R33:R34)=0),0,IF(OR(N35=1,P35=1),1000,100))),"Check"))</f>
        <v>0</v>
      </c>
      <c r="U35" s="217"/>
      <c r="V35" s="218"/>
    </row>
    <row r="36" spans="1:22" ht="23.25" customHeight="1" thickBot="1">
      <c r="A36" s="181"/>
      <c r="B36" s="31"/>
      <c r="C36" s="64"/>
      <c r="D36" s="64"/>
      <c r="E36" s="64"/>
      <c r="F36" s="64"/>
      <c r="G36" s="64"/>
      <c r="H36" s="64"/>
      <c r="I36" s="64"/>
      <c r="J36" s="70"/>
      <c r="K36" s="133"/>
      <c r="L36" s="134"/>
      <c r="M36" s="70"/>
      <c r="N36" s="143"/>
      <c r="O36" s="144"/>
      <c r="P36" s="64"/>
      <c r="Q36" s="64"/>
      <c r="R36" s="70"/>
      <c r="S36" s="70"/>
      <c r="T36" s="52">
        <f>IF(C36="",0,IF(AND(SUM(J36:K36,M36:N36,P36:Q36)=1,OR(SUM(T33:T34)=4400,SUM(R33:R34)=1)),IF(OR(J36=1,K36=1,M36=1),"Check",IF(AND(OR(C33="",C34=""),SUM(R33:R34)=0),0,IF(OR(N36=1,P36=1),1000,100))),"Check"))</f>
        <v>0</v>
      </c>
      <c r="U36" s="217"/>
      <c r="V36" s="218"/>
    </row>
    <row r="37" spans="1:22" ht="23.25" customHeight="1" thickTop="1">
      <c r="A37" s="180">
        <v>9</v>
      </c>
      <c r="B37" s="5">
        <v>1</v>
      </c>
      <c r="C37" s="68"/>
      <c r="D37" s="68"/>
      <c r="E37" s="68"/>
      <c r="F37" s="60"/>
      <c r="G37" s="60"/>
      <c r="H37" s="60"/>
      <c r="I37" s="60"/>
      <c r="J37" s="68"/>
      <c r="K37" s="129"/>
      <c r="L37" s="130"/>
      <c r="M37" s="68"/>
      <c r="N37" s="141"/>
      <c r="O37" s="142"/>
      <c r="P37" s="69"/>
      <c r="Q37" s="69"/>
      <c r="R37" s="68"/>
      <c r="S37" s="68"/>
      <c r="T37" s="50">
        <f>IF(C37="",0,IF(SUM(J37:K37,M37:N37,P37:Q37)=1,IF(OR(J37=1,K37=1,M37=1),IF(AND(C38="",R37=0),4400,2200),"Check"),"Check"))</f>
        <v>0</v>
      </c>
      <c r="U37" s="217"/>
      <c r="V37" s="218"/>
    </row>
    <row r="38" spans="1:22" ht="23.25" customHeight="1">
      <c r="A38" s="179"/>
      <c r="B38" s="6">
        <v>2</v>
      </c>
      <c r="C38" s="58"/>
      <c r="D38" s="58"/>
      <c r="E38" s="58"/>
      <c r="F38" s="58"/>
      <c r="G38" s="58"/>
      <c r="H38" s="58"/>
      <c r="I38" s="58"/>
      <c r="J38" s="58"/>
      <c r="K38" s="123"/>
      <c r="L38" s="124"/>
      <c r="M38" s="58"/>
      <c r="N38" s="131"/>
      <c r="O38" s="132"/>
      <c r="P38" s="62"/>
      <c r="Q38" s="62"/>
      <c r="R38" s="58"/>
      <c r="S38" s="58"/>
      <c r="T38" s="51">
        <f>IF(C38="",0,IF(SUM(J38:K38,M38:N38,P38:Q38)=1,IF(OR(J38=1,K38=1,M38=1),IF(AND(C37="",R38=0),4400,2200),"Check"),"Check"))</f>
        <v>0</v>
      </c>
      <c r="U38" s="217"/>
      <c r="V38" s="218"/>
    </row>
    <row r="39" spans="1:22" ht="23.25" customHeight="1">
      <c r="A39" s="179"/>
      <c r="B39" s="30"/>
      <c r="C39" s="72"/>
      <c r="D39" s="58"/>
      <c r="E39" s="58"/>
      <c r="F39" s="58"/>
      <c r="G39" s="58"/>
      <c r="H39" s="58"/>
      <c r="I39" s="58"/>
      <c r="J39" s="62"/>
      <c r="K39" s="131"/>
      <c r="L39" s="132"/>
      <c r="M39" s="62"/>
      <c r="N39" s="145"/>
      <c r="O39" s="146"/>
      <c r="P39" s="58"/>
      <c r="Q39" s="58"/>
      <c r="R39" s="62"/>
      <c r="S39" s="62"/>
      <c r="T39" s="51">
        <f>IF(C39="",0,IF(AND(SUM(J39:K39,M39:N39,P39:Q39)=1,OR(SUM(T37:T38)=4400,SUM(R37:R38)=1)),IF(OR(J39=1,K39=1,M39=1),"Check",IF(AND(OR(C37="",C38=""),SUM(R37:R38)=0),0,IF(OR(N39=1,P39=1),1000,100))),"Check"))</f>
        <v>0</v>
      </c>
      <c r="U39" s="217"/>
      <c r="V39" s="218"/>
    </row>
    <row r="40" spans="1:22" ht="23.25" customHeight="1" thickBot="1">
      <c r="A40" s="181"/>
      <c r="B40" s="31"/>
      <c r="C40" s="64"/>
      <c r="D40" s="64"/>
      <c r="E40" s="64"/>
      <c r="F40" s="64"/>
      <c r="G40" s="64"/>
      <c r="H40" s="64"/>
      <c r="I40" s="64"/>
      <c r="J40" s="70"/>
      <c r="K40" s="133"/>
      <c r="L40" s="134"/>
      <c r="M40" s="70"/>
      <c r="N40" s="143"/>
      <c r="O40" s="144"/>
      <c r="P40" s="64"/>
      <c r="Q40" s="64"/>
      <c r="R40" s="70"/>
      <c r="S40" s="70"/>
      <c r="T40" s="52">
        <f>IF(C40="",0,IF(AND(SUM(J40:K40,M40:N40,P40:Q40)=1,OR(SUM(T37:T38)=4400,SUM(R37:R38)=1)),IF(OR(J40=1,K40=1,M40=1),"Check",IF(AND(OR(C37="",C38=""),SUM(R37:R38)=0),0,IF(OR(N40=1,P40=1),1000,100))),"Check"))</f>
        <v>0</v>
      </c>
      <c r="U40" s="217"/>
      <c r="V40" s="218"/>
    </row>
    <row r="41" spans="1:22" ht="23.25" customHeight="1" thickTop="1">
      <c r="A41" s="180">
        <v>10</v>
      </c>
      <c r="B41" s="5">
        <v>1</v>
      </c>
      <c r="C41" s="68"/>
      <c r="D41" s="68"/>
      <c r="E41" s="68"/>
      <c r="F41" s="60"/>
      <c r="G41" s="60"/>
      <c r="H41" s="60"/>
      <c r="I41" s="60"/>
      <c r="J41" s="68"/>
      <c r="K41" s="129"/>
      <c r="L41" s="130"/>
      <c r="M41" s="68"/>
      <c r="N41" s="141"/>
      <c r="O41" s="142"/>
      <c r="P41" s="69"/>
      <c r="Q41" s="69"/>
      <c r="R41" s="68"/>
      <c r="S41" s="68"/>
      <c r="T41" s="50">
        <f>IF(C41="",0,IF(SUM(J41:K41,M41:N41,P41:Q41)=1,IF(OR(J41=1,K41=1,M41=1),IF(AND(C42="",R41=0),4400,2200),"Check"),"Check"))</f>
        <v>0</v>
      </c>
      <c r="U41" s="217"/>
      <c r="V41" s="218"/>
    </row>
    <row r="42" spans="1:22" ht="23.25" customHeight="1">
      <c r="A42" s="179"/>
      <c r="B42" s="6">
        <v>2</v>
      </c>
      <c r="C42" s="58"/>
      <c r="D42" s="58"/>
      <c r="E42" s="58"/>
      <c r="F42" s="58"/>
      <c r="G42" s="58"/>
      <c r="H42" s="58"/>
      <c r="I42" s="58"/>
      <c r="J42" s="58"/>
      <c r="K42" s="123"/>
      <c r="L42" s="124"/>
      <c r="M42" s="58"/>
      <c r="N42" s="131"/>
      <c r="O42" s="132"/>
      <c r="P42" s="62"/>
      <c r="Q42" s="62"/>
      <c r="R42" s="58"/>
      <c r="S42" s="58"/>
      <c r="T42" s="51">
        <f>IF(C42="",0,IF(SUM(J42:K42,M42:N42,P42:Q42)=1,IF(OR(J42=1,K42=1,M42=1),IF(AND(C41="",R42=0),4400,2200),"Check"),"Check"))</f>
        <v>0</v>
      </c>
      <c r="U42" s="217"/>
      <c r="V42" s="218"/>
    </row>
    <row r="43" spans="1:22" ht="23.25" customHeight="1">
      <c r="A43" s="179"/>
      <c r="B43" s="30"/>
      <c r="C43" s="58"/>
      <c r="D43" s="58"/>
      <c r="E43" s="58"/>
      <c r="F43" s="58"/>
      <c r="G43" s="58"/>
      <c r="H43" s="58"/>
      <c r="I43" s="58"/>
      <c r="J43" s="62"/>
      <c r="K43" s="131"/>
      <c r="L43" s="132"/>
      <c r="M43" s="62"/>
      <c r="N43" s="123"/>
      <c r="O43" s="124"/>
      <c r="P43" s="58"/>
      <c r="Q43" s="58"/>
      <c r="R43" s="62"/>
      <c r="S43" s="62"/>
      <c r="T43" s="51">
        <f>IF(C43="",0,IF(AND(SUM(J43:K43,M43:N43,P43:Q43)=1,OR(SUM(T41:T42)=4400,SUM(R41:R42)=1)),IF(OR(J43=1,K43=1,M43=1),"Check",IF(AND(OR(C41="",C42=""),SUM(R41:R42)=0),0,IF(OR(N43=1,P43=1),1000,100))),"Check"))</f>
        <v>0</v>
      </c>
      <c r="U43" s="217"/>
      <c r="V43" s="218"/>
    </row>
    <row r="44" spans="1:22" ht="23.25" customHeight="1" thickBot="1">
      <c r="A44" s="181"/>
      <c r="B44" s="31"/>
      <c r="C44" s="64"/>
      <c r="D44" s="64"/>
      <c r="E44" s="64"/>
      <c r="F44" s="64"/>
      <c r="G44" s="64"/>
      <c r="H44" s="64"/>
      <c r="I44" s="64"/>
      <c r="J44" s="70"/>
      <c r="K44" s="133"/>
      <c r="L44" s="134"/>
      <c r="M44" s="70"/>
      <c r="N44" s="143"/>
      <c r="O44" s="144"/>
      <c r="P44" s="64"/>
      <c r="Q44" s="64"/>
      <c r="R44" s="70"/>
      <c r="S44" s="70"/>
      <c r="T44" s="52">
        <f>IF(C44="",0,IF(AND(SUM(J44:K44,M44:N44,P44:Q44)=1,OR(SUM(T41:T42)=4400,SUM(R41:R42)=1)),IF(OR(J44=1,K44=1,M44=1),"Check",IF(AND(OR(C41="",C42=""),SUM(R41:R42)=0),0,IF(OR(N44=1,P44=1),1000,100))),"Check"))</f>
        <v>0</v>
      </c>
      <c r="U44" s="217"/>
      <c r="V44" s="218"/>
    </row>
    <row r="45" spans="1:22" ht="23.25" customHeight="1" thickTop="1">
      <c r="A45" s="180">
        <v>11</v>
      </c>
      <c r="B45" s="5">
        <v>1</v>
      </c>
      <c r="C45" s="68"/>
      <c r="D45" s="68"/>
      <c r="E45" s="68"/>
      <c r="F45" s="60"/>
      <c r="G45" s="60"/>
      <c r="H45" s="60"/>
      <c r="I45" s="60"/>
      <c r="J45" s="68"/>
      <c r="K45" s="129"/>
      <c r="L45" s="130"/>
      <c r="M45" s="68"/>
      <c r="N45" s="141"/>
      <c r="O45" s="142"/>
      <c r="P45" s="69"/>
      <c r="Q45" s="69"/>
      <c r="R45" s="68"/>
      <c r="S45" s="68"/>
      <c r="T45" s="50">
        <f>IF(C45="",0,IF(SUM(J45:K45,M45:N45,P45:Q45)=1,IF(OR(J45=1,K45=1,M45=1),IF(AND(C46="",R45=0),4400,2200),"Check"),"Check"))</f>
        <v>0</v>
      </c>
      <c r="U45" s="217"/>
      <c r="V45" s="218"/>
    </row>
    <row r="46" spans="1:22" ht="23.25" customHeight="1">
      <c r="A46" s="179"/>
      <c r="B46" s="6">
        <v>2</v>
      </c>
      <c r="C46" s="58"/>
      <c r="D46" s="58"/>
      <c r="E46" s="58"/>
      <c r="F46" s="58"/>
      <c r="G46" s="58"/>
      <c r="H46" s="58"/>
      <c r="I46" s="58"/>
      <c r="J46" s="58"/>
      <c r="K46" s="123"/>
      <c r="L46" s="124"/>
      <c r="M46" s="58"/>
      <c r="N46" s="131"/>
      <c r="O46" s="132"/>
      <c r="P46" s="62"/>
      <c r="Q46" s="62"/>
      <c r="R46" s="58"/>
      <c r="S46" s="58"/>
      <c r="T46" s="51">
        <f>IF(C46="",0,IF(SUM(J46:K46,M46:N46,P46:Q46)=1,IF(OR(J46=1,K46=1,M46=1),IF(AND(C45="",R46=0),4400,2200),"Check"),"Check"))</f>
        <v>0</v>
      </c>
      <c r="U46" s="217"/>
      <c r="V46" s="218"/>
    </row>
    <row r="47" spans="1:22" ht="23.25" customHeight="1">
      <c r="A47" s="179"/>
      <c r="B47" s="30"/>
      <c r="C47" s="58"/>
      <c r="D47" s="58"/>
      <c r="E47" s="58"/>
      <c r="F47" s="58"/>
      <c r="G47" s="58"/>
      <c r="H47" s="58"/>
      <c r="I47" s="58"/>
      <c r="J47" s="62"/>
      <c r="K47" s="131"/>
      <c r="L47" s="132"/>
      <c r="M47" s="62"/>
      <c r="N47" s="123"/>
      <c r="O47" s="124"/>
      <c r="P47" s="58"/>
      <c r="Q47" s="58"/>
      <c r="R47" s="62"/>
      <c r="S47" s="62"/>
      <c r="T47" s="51">
        <f>IF(C47="",0,IF(AND(SUM(J47:K47,M47:N47,P47:Q47)=1,OR(SUM(T45:T46)=4400,SUM(R45:R46)=1)),IF(OR(J47=1,K47=1,M47=1),"Check",IF(AND(OR(C45="",C46=""),SUM(R45:R46)=0),0,IF(OR(N47=1,P47=1),1000,100))),"Check"))</f>
        <v>0</v>
      </c>
      <c r="U47" s="217"/>
      <c r="V47" s="218"/>
    </row>
    <row r="48" spans="1:22" ht="23.25" customHeight="1" thickBot="1">
      <c r="A48" s="181"/>
      <c r="B48" s="31"/>
      <c r="C48" s="64"/>
      <c r="D48" s="64"/>
      <c r="E48" s="64"/>
      <c r="F48" s="64"/>
      <c r="G48" s="64"/>
      <c r="H48" s="64"/>
      <c r="I48" s="64"/>
      <c r="J48" s="70"/>
      <c r="K48" s="133"/>
      <c r="L48" s="134"/>
      <c r="M48" s="70"/>
      <c r="N48" s="143"/>
      <c r="O48" s="144"/>
      <c r="P48" s="64"/>
      <c r="Q48" s="64"/>
      <c r="R48" s="70"/>
      <c r="S48" s="70"/>
      <c r="T48" s="52">
        <f>IF(C48="",0,IF(AND(SUM(J48:K48,M48:N48,P48:Q48)=1,OR(SUM(T45:T46)=4400,SUM(R45:R46)=1)),IF(OR(J48=1,K48=1,M48=1),"Check",IF(AND(OR(C45="",C46=""),SUM(R45:R46)=0),0,IF(OR(N48=1,P48=1),1000,100))),"Check"))</f>
        <v>0</v>
      </c>
      <c r="U48" s="217"/>
      <c r="V48" s="218"/>
    </row>
    <row r="49" spans="1:22" ht="23.25" customHeight="1" thickTop="1">
      <c r="A49" s="180">
        <v>12</v>
      </c>
      <c r="B49" s="5">
        <v>1</v>
      </c>
      <c r="C49" s="68"/>
      <c r="D49" s="68"/>
      <c r="E49" s="68"/>
      <c r="F49" s="60"/>
      <c r="G49" s="60"/>
      <c r="H49" s="60"/>
      <c r="I49" s="60"/>
      <c r="J49" s="68"/>
      <c r="K49" s="129"/>
      <c r="L49" s="130"/>
      <c r="M49" s="68"/>
      <c r="N49" s="141"/>
      <c r="O49" s="142"/>
      <c r="P49" s="69"/>
      <c r="Q49" s="69"/>
      <c r="R49" s="68"/>
      <c r="S49" s="68"/>
      <c r="T49" s="50">
        <f>IF(C49="",0,IF(SUM(J49:K49,M49:N49,P49:Q49)=1,IF(OR(J49=1,K49=1,M49=1),IF(AND(C50="",R49=0),4400,2200),"Check"),"Check"))</f>
        <v>0</v>
      </c>
      <c r="U49" s="217"/>
      <c r="V49" s="218"/>
    </row>
    <row r="50" spans="1:22" ht="23.25" customHeight="1">
      <c r="A50" s="179"/>
      <c r="B50" s="6">
        <v>2</v>
      </c>
      <c r="C50" s="58"/>
      <c r="D50" s="58"/>
      <c r="E50" s="58"/>
      <c r="F50" s="58"/>
      <c r="G50" s="58"/>
      <c r="H50" s="58"/>
      <c r="I50" s="58"/>
      <c r="J50" s="58"/>
      <c r="K50" s="123"/>
      <c r="L50" s="124"/>
      <c r="M50" s="58"/>
      <c r="N50" s="131"/>
      <c r="O50" s="132"/>
      <c r="P50" s="62"/>
      <c r="Q50" s="62"/>
      <c r="R50" s="58"/>
      <c r="S50" s="58"/>
      <c r="T50" s="51">
        <f>IF(C50="",0,IF(SUM(J50:K50,M50:N50,P50:Q50)=1,IF(OR(J50=1,K50=1,M50=1),IF(AND(C49="",R50=0),4400,2200),"Check"),"Check"))</f>
        <v>0</v>
      </c>
      <c r="U50" s="217"/>
      <c r="V50" s="218"/>
    </row>
    <row r="51" spans="1:22" ht="23.25" customHeight="1">
      <c r="A51" s="179"/>
      <c r="B51" s="30"/>
      <c r="C51" s="58"/>
      <c r="D51" s="58"/>
      <c r="E51" s="58"/>
      <c r="F51" s="58"/>
      <c r="G51" s="58"/>
      <c r="H51" s="58"/>
      <c r="I51" s="58"/>
      <c r="J51" s="62"/>
      <c r="K51" s="131"/>
      <c r="L51" s="132"/>
      <c r="M51" s="62"/>
      <c r="N51" s="123"/>
      <c r="O51" s="124"/>
      <c r="P51" s="58"/>
      <c r="Q51" s="58"/>
      <c r="R51" s="62"/>
      <c r="S51" s="62"/>
      <c r="T51" s="51">
        <f>IF(C51="",0,IF(AND(SUM(J51:K51,M51:N51,P51:Q51)=1,OR(SUM(T49:T50)=4400,SUM(R49:R50)=1)),IF(OR(J51=1,K51=1,M51=1),"Check",IF(AND(OR(C49="",C50=""),SUM(R49:R50)=0),0,IF(OR(N51=1,P51=1),1000,100))),"Check"))</f>
        <v>0</v>
      </c>
      <c r="U51" s="217"/>
      <c r="V51" s="218"/>
    </row>
    <row r="52" spans="1:22" ht="23.25" customHeight="1" thickBot="1">
      <c r="A52" s="181"/>
      <c r="B52" s="31"/>
      <c r="C52" s="64"/>
      <c r="D52" s="64"/>
      <c r="E52" s="64"/>
      <c r="F52" s="64"/>
      <c r="G52" s="64"/>
      <c r="H52" s="64"/>
      <c r="I52" s="64"/>
      <c r="J52" s="70"/>
      <c r="K52" s="133"/>
      <c r="L52" s="134"/>
      <c r="M52" s="70"/>
      <c r="N52" s="143"/>
      <c r="O52" s="144"/>
      <c r="P52" s="64"/>
      <c r="Q52" s="64"/>
      <c r="R52" s="70"/>
      <c r="S52" s="70"/>
      <c r="T52" s="52">
        <f>IF(C52="",0,IF(AND(SUM(J52:K52,M52:N52,P52:Q52)=1,OR(SUM(T49:T50)=4400,SUM(R49:R50)=1)),IF(OR(J52=1,K52=1,M52=1),"Check",IF(AND(OR(C49="",C50=""),SUM(R49:R50)=0),0,IF(OR(N52=1,P52=1),1000,100))),"Check"))</f>
        <v>0</v>
      </c>
      <c r="U52" s="217"/>
      <c r="V52" s="218"/>
    </row>
    <row r="53" spans="1:22" ht="23.25" customHeight="1" thickTop="1">
      <c r="A53" s="180">
        <v>13</v>
      </c>
      <c r="B53" s="5">
        <v>1</v>
      </c>
      <c r="C53" s="60"/>
      <c r="D53" s="60"/>
      <c r="E53" s="60"/>
      <c r="F53" s="68"/>
      <c r="G53" s="68"/>
      <c r="H53" s="68"/>
      <c r="I53" s="68"/>
      <c r="J53" s="68"/>
      <c r="K53" s="129"/>
      <c r="L53" s="130"/>
      <c r="M53" s="68"/>
      <c r="N53" s="141"/>
      <c r="O53" s="142"/>
      <c r="P53" s="69"/>
      <c r="Q53" s="69"/>
      <c r="R53" s="68"/>
      <c r="S53" s="68"/>
      <c r="T53" s="50">
        <f>IF(C53="",0,IF(SUM(J53:K53,M53:N53,P53:Q53)=1,IF(OR(J53=1,K53=1,M53=1),IF(AND(C54="",R53=0),4400,2200),"Check"),"Check"))</f>
        <v>0</v>
      </c>
      <c r="U53" s="217"/>
      <c r="V53" s="218"/>
    </row>
    <row r="54" spans="1:22" ht="23.25" customHeight="1">
      <c r="A54" s="179"/>
      <c r="B54" s="6">
        <v>2</v>
      </c>
      <c r="C54" s="58"/>
      <c r="D54" s="58"/>
      <c r="E54" s="58"/>
      <c r="F54" s="58"/>
      <c r="G54" s="58"/>
      <c r="H54" s="58"/>
      <c r="I54" s="58"/>
      <c r="J54" s="58"/>
      <c r="K54" s="123"/>
      <c r="L54" s="124"/>
      <c r="M54" s="58"/>
      <c r="N54" s="131"/>
      <c r="O54" s="132"/>
      <c r="P54" s="62"/>
      <c r="Q54" s="62"/>
      <c r="R54" s="58"/>
      <c r="S54" s="58"/>
      <c r="T54" s="51">
        <f>IF(C54="",0,IF(SUM(J54:K54,M54:N54,P54:Q54)=1,IF(OR(J54=1,K54=1,M54=1),IF(AND(C53="",R54=0),4400,2200),"Check"),"Check"))</f>
        <v>0</v>
      </c>
      <c r="U54" s="217"/>
      <c r="V54" s="218"/>
    </row>
    <row r="55" spans="1:22" ht="23.25" customHeight="1">
      <c r="A55" s="179"/>
      <c r="B55" s="30"/>
      <c r="C55" s="58"/>
      <c r="D55" s="58"/>
      <c r="E55" s="58"/>
      <c r="F55" s="58"/>
      <c r="G55" s="58"/>
      <c r="H55" s="58"/>
      <c r="I55" s="58"/>
      <c r="J55" s="62"/>
      <c r="K55" s="131"/>
      <c r="L55" s="132"/>
      <c r="M55" s="62"/>
      <c r="N55" s="123"/>
      <c r="O55" s="124"/>
      <c r="P55" s="58"/>
      <c r="Q55" s="58"/>
      <c r="R55" s="62"/>
      <c r="S55" s="62"/>
      <c r="T55" s="51">
        <f>IF(C55="",0,IF(AND(SUM(J55:K55,M55:N55,P55:Q55)=1,OR(SUM(T53:T54)=4400,SUM(R53:R54)=1)),IF(OR(J55=1,K55=1,M55=1),"Check",IF(AND(OR(C53="",C54=""),SUM(R53:R54)=0),0,IF(OR(N55=1,P55=1),1000,100))),"Check"))</f>
        <v>0</v>
      </c>
      <c r="U55" s="217"/>
      <c r="V55" s="218"/>
    </row>
    <row r="56" spans="1:22" ht="23.25" customHeight="1" thickBot="1">
      <c r="A56" s="181"/>
      <c r="B56" s="31"/>
      <c r="C56" s="64"/>
      <c r="D56" s="64"/>
      <c r="E56" s="64"/>
      <c r="F56" s="64"/>
      <c r="G56" s="64"/>
      <c r="H56" s="64"/>
      <c r="I56" s="64"/>
      <c r="J56" s="70"/>
      <c r="K56" s="133"/>
      <c r="L56" s="134"/>
      <c r="M56" s="70"/>
      <c r="N56" s="143"/>
      <c r="O56" s="144"/>
      <c r="P56" s="64"/>
      <c r="Q56" s="64"/>
      <c r="R56" s="70"/>
      <c r="S56" s="70"/>
      <c r="T56" s="52">
        <f>IF(C56="",0,IF(AND(SUM(J56:K56,M56:N56,P56:Q56)=1,OR(SUM(T53:T54)=4400,SUM(R53:R54)=1)),IF(OR(J56=1,K56=1,M56=1),"Check",IF(AND(OR(C53="",C54=""),SUM(R53:R54)=0),0,IF(OR(N56=1,P56=1),1000,100))),"Check"))</f>
        <v>0</v>
      </c>
      <c r="U56" s="217"/>
      <c r="V56" s="218"/>
    </row>
    <row r="57" spans="1:22" ht="23.25" customHeight="1" thickTop="1">
      <c r="A57" s="180">
        <v>14</v>
      </c>
      <c r="B57" s="5">
        <v>1</v>
      </c>
      <c r="C57" s="68"/>
      <c r="D57" s="68"/>
      <c r="E57" s="68"/>
      <c r="F57" s="68"/>
      <c r="G57" s="68"/>
      <c r="H57" s="68"/>
      <c r="I57" s="68"/>
      <c r="J57" s="68"/>
      <c r="K57" s="129"/>
      <c r="L57" s="130"/>
      <c r="M57" s="68"/>
      <c r="N57" s="141"/>
      <c r="O57" s="142"/>
      <c r="P57" s="69"/>
      <c r="Q57" s="69"/>
      <c r="R57" s="68"/>
      <c r="S57" s="68"/>
      <c r="T57" s="50">
        <f>IF(C57="",0,IF(SUM(J57:K57,M57:N57,P57:Q57)=1,IF(OR(J57=1,K57=1,M57=1),IF(AND(C58="",R57=0),4400,2200),"Check"),"Check"))</f>
        <v>0</v>
      </c>
      <c r="U57" s="217"/>
      <c r="V57" s="218"/>
    </row>
    <row r="58" spans="1:22" ht="23.25" customHeight="1">
      <c r="A58" s="179"/>
      <c r="B58" s="6">
        <v>2</v>
      </c>
      <c r="C58" s="58"/>
      <c r="D58" s="58"/>
      <c r="E58" s="58"/>
      <c r="F58" s="58"/>
      <c r="G58" s="58"/>
      <c r="H58" s="58"/>
      <c r="I58" s="58"/>
      <c r="J58" s="58"/>
      <c r="K58" s="123"/>
      <c r="L58" s="124"/>
      <c r="M58" s="58"/>
      <c r="N58" s="131"/>
      <c r="O58" s="132"/>
      <c r="P58" s="62"/>
      <c r="Q58" s="62"/>
      <c r="R58" s="58"/>
      <c r="S58" s="58"/>
      <c r="T58" s="51">
        <f>IF(C58="",0,IF(SUM(J58:K58,M58:N58,P58:Q58)=1,IF(OR(J58=1,K58=1,M58=1),IF(AND(C57="",R58=0),4400,2200),"Check"),"Check"))</f>
        <v>0</v>
      </c>
      <c r="U58" s="217"/>
      <c r="V58" s="218"/>
    </row>
    <row r="59" spans="1:22" ht="23.25" customHeight="1">
      <c r="A59" s="179"/>
      <c r="B59" s="30"/>
      <c r="C59" s="58"/>
      <c r="D59" s="58"/>
      <c r="E59" s="58"/>
      <c r="F59" s="58"/>
      <c r="G59" s="58"/>
      <c r="H59" s="58"/>
      <c r="I59" s="58"/>
      <c r="J59" s="62"/>
      <c r="K59" s="131"/>
      <c r="L59" s="132"/>
      <c r="M59" s="62"/>
      <c r="N59" s="123"/>
      <c r="O59" s="124"/>
      <c r="P59" s="58"/>
      <c r="Q59" s="58"/>
      <c r="R59" s="62"/>
      <c r="S59" s="62"/>
      <c r="T59" s="51">
        <f>IF(C59="",0,IF(AND(SUM(J59:K59,M59:N59,P59:Q59)=1,OR(SUM(T57:T58)=4400,SUM(R57:R58)=1)),IF(OR(J59=1,K59=1,M59=1),"Check",IF(AND(OR(C57="",C58=""),SUM(R57:R58)=0),0,IF(OR(N59=1,P59=1),1000,100))),"Check"))</f>
        <v>0</v>
      </c>
      <c r="U59" s="217"/>
      <c r="V59" s="218"/>
    </row>
    <row r="60" spans="1:22" ht="23.25" customHeight="1" thickBot="1">
      <c r="A60" s="181"/>
      <c r="B60" s="31"/>
      <c r="C60" s="64"/>
      <c r="D60" s="64"/>
      <c r="E60" s="64"/>
      <c r="F60" s="64"/>
      <c r="G60" s="64"/>
      <c r="H60" s="64"/>
      <c r="I60" s="64"/>
      <c r="J60" s="70"/>
      <c r="K60" s="133"/>
      <c r="L60" s="134"/>
      <c r="M60" s="70"/>
      <c r="N60" s="143"/>
      <c r="O60" s="144"/>
      <c r="P60" s="64"/>
      <c r="Q60" s="64"/>
      <c r="R60" s="70"/>
      <c r="S60" s="70"/>
      <c r="T60" s="52">
        <f>IF(C60="",0,IF(AND(SUM(J60:K60,M60:N60,P60:Q60)=1,OR(SUM(T57:T58)=4400,SUM(R57:R58)=1)),IF(OR(J60=1,K60=1,M60=1),"Check",IF(AND(OR(C57="",C58=""),SUM(R57:R58)=0),0,IF(OR(N60=1,P60=1),1000,100))),"Check"))</f>
        <v>0</v>
      </c>
      <c r="U60" s="217"/>
      <c r="V60" s="218"/>
    </row>
    <row r="61" spans="1:22" ht="23.25" customHeight="1" thickTop="1">
      <c r="A61" s="179">
        <v>15</v>
      </c>
      <c r="B61" s="11">
        <v>1</v>
      </c>
      <c r="C61" s="68"/>
      <c r="D61" s="60"/>
      <c r="E61" s="60"/>
      <c r="F61" s="60"/>
      <c r="G61" s="60"/>
      <c r="H61" s="60"/>
      <c r="I61" s="60"/>
      <c r="J61" s="60"/>
      <c r="K61" s="121"/>
      <c r="L61" s="122"/>
      <c r="M61" s="60"/>
      <c r="N61" s="137"/>
      <c r="O61" s="138"/>
      <c r="P61" s="61"/>
      <c r="Q61" s="61"/>
      <c r="R61" s="60"/>
      <c r="S61" s="60"/>
      <c r="T61" s="53">
        <f>IF(C61="",0,IF(SUM(J61:K61,M61:N61,P61:Q61)=1,IF(OR(J61=1,K61=1,M61=1),IF(AND(C62="",R61=0),4400,2200),"Check"),"Check"))</f>
        <v>0</v>
      </c>
      <c r="U61" s="217"/>
      <c r="V61" s="223" t="s">
        <v>62</v>
      </c>
    </row>
    <row r="62" spans="1:22" ht="23.25" customHeight="1">
      <c r="A62" s="179"/>
      <c r="B62" s="6">
        <v>2</v>
      </c>
      <c r="C62" s="60"/>
      <c r="D62" s="58"/>
      <c r="E62" s="58"/>
      <c r="F62" s="58"/>
      <c r="G62" s="58"/>
      <c r="H62" s="58"/>
      <c r="I62" s="58"/>
      <c r="J62" s="58"/>
      <c r="K62" s="123"/>
      <c r="L62" s="124"/>
      <c r="M62" s="58"/>
      <c r="N62" s="131"/>
      <c r="O62" s="132"/>
      <c r="P62" s="62"/>
      <c r="Q62" s="62"/>
      <c r="R62" s="58"/>
      <c r="S62" s="58"/>
      <c r="T62" s="51">
        <f>IF(C62="",0,IF(SUM(J62:K62,M62:N62,P62:Q62)=1,IF(OR(J62=1,K62=1,M62=1),IF(AND(C61="",R62=0),4400,2200),"Check"),"Check"))</f>
        <v>0</v>
      </c>
      <c r="U62" s="217"/>
      <c r="V62" s="218"/>
    </row>
    <row r="63" spans="1:22" ht="23.25" customHeight="1">
      <c r="A63" s="179"/>
      <c r="B63" s="30"/>
      <c r="C63" s="58"/>
      <c r="D63" s="58"/>
      <c r="E63" s="58"/>
      <c r="F63" s="58"/>
      <c r="G63" s="58"/>
      <c r="H63" s="58"/>
      <c r="I63" s="58"/>
      <c r="J63" s="62"/>
      <c r="K63" s="131"/>
      <c r="L63" s="132"/>
      <c r="M63" s="62"/>
      <c r="N63" s="123"/>
      <c r="O63" s="124"/>
      <c r="P63" s="58"/>
      <c r="Q63" s="58"/>
      <c r="R63" s="62"/>
      <c r="S63" s="62"/>
      <c r="T63" s="51">
        <f>IF(C63="",0,IF(AND(SUM(J63:K63,M63:N63,P63:Q63)=1,OR(SUM(T61:T62)=4400,SUM(R61:R62)=1)),IF(OR(J63=1,K63=1,M63=1),"Check",IF(AND(OR(C61="",C62=""),SUM(R61:R62)=0),0,IF(OR(N63=1,P63=1),1000,100))),"Check"))</f>
        <v>0</v>
      </c>
      <c r="U63" s="217"/>
      <c r="V63" s="218"/>
    </row>
    <row r="64" spans="1:22" ht="23.25" customHeight="1">
      <c r="A64" s="179"/>
      <c r="B64" s="30"/>
      <c r="C64" s="58"/>
      <c r="D64" s="58"/>
      <c r="E64" s="58"/>
      <c r="F64" s="58"/>
      <c r="G64" s="58"/>
      <c r="H64" s="58"/>
      <c r="I64" s="58"/>
      <c r="J64" s="62"/>
      <c r="K64" s="131"/>
      <c r="L64" s="132"/>
      <c r="M64" s="62"/>
      <c r="N64" s="123"/>
      <c r="O64" s="124"/>
      <c r="P64" s="58"/>
      <c r="Q64" s="58"/>
      <c r="R64" s="62"/>
      <c r="S64" s="62"/>
      <c r="T64" s="51">
        <f>IF(C64="",0,IF(AND(SUM(J64:K64,M64:N64,P64:Q64)=1,OR(SUM(T61:T62)=4400,SUM(R61:R62)=1)),IF(OR(J64=1,K64=1,M64=1),"Check",IF(AND(OR(C61="",C62=""),SUM(R61:R62)=0),0,IF(OR(N64=1,P64=1),1000,100))),"Check"))</f>
        <v>0</v>
      </c>
      <c r="U64" s="217"/>
      <c r="V64" s="218"/>
    </row>
    <row r="65" spans="1:32" ht="23.25" customHeight="1" thickBot="1">
      <c r="A65" s="182"/>
      <c r="B65" s="33"/>
      <c r="C65" s="73"/>
      <c r="D65" s="73"/>
      <c r="E65" s="73"/>
      <c r="F65" s="73"/>
      <c r="G65" s="73"/>
      <c r="H65" s="73"/>
      <c r="I65" s="73"/>
      <c r="J65" s="74"/>
      <c r="K65" s="135"/>
      <c r="L65" s="136"/>
      <c r="M65" s="74"/>
      <c r="N65" s="147"/>
      <c r="O65" s="148"/>
      <c r="P65" s="73"/>
      <c r="Q65" s="73"/>
      <c r="R65" s="74"/>
      <c r="S65" s="74"/>
      <c r="T65" s="54">
        <f>IF(C65="",0,IF(AND(SUM(J65:K65,M65:N65,P65:Q65)=1,OR(SUM(T61:T62)=4400,SUM(R61:R62)=1)),IF(OR(J65=1,K65=1,M65=1),"Check",IF(AND(OR(C61="",C62=""),SUM(R61:R62)=0),0,IF(OR(N65=1,P65=1),1000,100))),"Check"))</f>
        <v>0</v>
      </c>
      <c r="U65" s="217"/>
      <c r="V65" s="218"/>
    </row>
    <row r="66" spans="1:32" ht="24" customHeight="1" thickBot="1">
      <c r="A66" s="154" t="s">
        <v>9</v>
      </c>
      <c r="B66" s="155"/>
      <c r="C66" s="156"/>
      <c r="D66" s="25">
        <f>SUM(D5:D65)</f>
        <v>0</v>
      </c>
      <c r="E66" s="26">
        <f>SUM(E5:E65)</f>
        <v>0</v>
      </c>
      <c r="F66" s="162" t="s">
        <v>33</v>
      </c>
      <c r="G66" s="163"/>
      <c r="H66" s="163"/>
      <c r="I66" s="164"/>
      <c r="J66" s="47">
        <f>SUM(J5:J65)</f>
        <v>0</v>
      </c>
      <c r="K66" s="232">
        <f t="shared" ref="K66:Q66" si="0">SUM(K5:K65)</f>
        <v>0</v>
      </c>
      <c r="L66" s="233"/>
      <c r="M66" s="48">
        <f t="shared" si="0"/>
        <v>0</v>
      </c>
      <c r="N66" s="232">
        <f t="shared" si="0"/>
        <v>0</v>
      </c>
      <c r="O66" s="233"/>
      <c r="P66" s="48">
        <f t="shared" si="0"/>
        <v>0</v>
      </c>
      <c r="Q66" s="49">
        <f t="shared" si="0"/>
        <v>0</v>
      </c>
      <c r="R66" s="206" t="s">
        <v>32</v>
      </c>
      <c r="S66" s="207"/>
      <c r="T66" s="228">
        <f>SUM(T5:T65)</f>
        <v>0</v>
      </c>
    </row>
    <row r="67" spans="1:32" ht="34.5" customHeight="1" thickTop="1" thickBot="1">
      <c r="A67" s="157" t="s">
        <v>17</v>
      </c>
      <c r="B67" s="158"/>
      <c r="C67" s="159"/>
      <c r="D67" s="230">
        <f>IF(SUM(D66:E66)=SUM(J66:Q66),SUM(D66:E66),"Check")</f>
        <v>0</v>
      </c>
      <c r="E67" s="231"/>
      <c r="F67" s="165" t="s">
        <v>34</v>
      </c>
      <c r="G67" s="166"/>
      <c r="H67" s="166"/>
      <c r="I67" s="167"/>
      <c r="J67" s="45" t="str">
        <f>"成人營 "&amp;J66&amp;" 人"</f>
        <v>成人營 0 人</v>
      </c>
      <c r="K67" s="210" t="str">
        <f>"兒童營(4足歲-國小)    "&amp;SUM(K66,N66)&amp;" 人"</f>
        <v>兒童營(4足歲-國小)    0 人</v>
      </c>
      <c r="L67" s="211"/>
      <c r="M67" s="212"/>
      <c r="N67" s="210" t="str">
        <f>"兒童營(2足歲-未滿4歲)    "&amp;SUM(M66,P66)&amp;" 人"</f>
        <v>兒童營(2足歲-未滿4歲)    0 人</v>
      </c>
      <c r="O67" s="211"/>
      <c r="P67" s="212"/>
      <c r="Q67" s="46" t="str">
        <f>"幼兒  "&amp;Q66&amp;" 人"</f>
        <v>幼兒  0 人</v>
      </c>
      <c r="R67" s="208"/>
      <c r="S67" s="209"/>
      <c r="T67" s="229"/>
      <c r="U67" s="9"/>
      <c r="W67" s="9"/>
      <c r="X67" s="9"/>
      <c r="Y67" s="9"/>
      <c r="Z67" s="9"/>
      <c r="AA67" s="9"/>
      <c r="AB67" s="9"/>
      <c r="AC67" s="9"/>
      <c r="AD67" s="9"/>
    </row>
    <row r="68" spans="1:32" s="9" customFormat="1" ht="11.25" customHeight="1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8"/>
      <c r="L68" s="8"/>
      <c r="M68" s="8"/>
      <c r="N68" s="8"/>
      <c r="O68" s="8"/>
      <c r="P68" s="8"/>
      <c r="Q68" s="8"/>
      <c r="R68" s="8"/>
      <c r="S68" s="8"/>
      <c r="T68" s="8"/>
      <c r="U68" s="21"/>
      <c r="V68" s="21"/>
      <c r="W68" s="21"/>
      <c r="X68" s="21"/>
      <c r="Y68" s="21"/>
      <c r="Z68" s="21"/>
      <c r="AA68" s="23"/>
      <c r="AB68" s="21"/>
      <c r="AC68" s="21"/>
      <c r="AD68" s="21"/>
      <c r="AE68" s="21"/>
      <c r="AF68" s="22"/>
    </row>
    <row r="69" spans="1:32" ht="33.75" customHeight="1" thickBot="1">
      <c r="A69" s="202" t="s">
        <v>20</v>
      </c>
      <c r="B69" s="203"/>
      <c r="C69" s="203"/>
      <c r="D69" s="152"/>
      <c r="E69" s="152"/>
      <c r="F69" s="152"/>
      <c r="G69" s="152"/>
      <c r="H69" s="152"/>
      <c r="I69" s="153"/>
      <c r="J69" s="28" t="s">
        <v>21</v>
      </c>
      <c r="K69" s="152"/>
      <c r="L69" s="152"/>
      <c r="M69" s="152"/>
      <c r="N69" s="153"/>
      <c r="O69" s="87"/>
      <c r="P69" s="28" t="s">
        <v>22</v>
      </c>
      <c r="Q69" s="152"/>
      <c r="R69" s="152"/>
      <c r="S69" s="152"/>
      <c r="T69" s="172"/>
      <c r="U69" s="43"/>
      <c r="V69" s="43"/>
      <c r="W69" s="43"/>
    </row>
    <row r="70" spans="1:32" ht="20.25" customHeight="1">
      <c r="A70" s="151" t="s">
        <v>28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</row>
    <row r="71" spans="1:32" ht="20.25" customHeight="1">
      <c r="A71" s="151" t="s">
        <v>61</v>
      </c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</row>
    <row r="72" spans="1:32" ht="20.25" customHeight="1">
      <c r="A72" s="151" t="s">
        <v>30</v>
      </c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</row>
    <row r="73" spans="1:32" ht="20.25" customHeight="1">
      <c r="A73" s="151" t="s">
        <v>23</v>
      </c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</row>
    <row r="74" spans="1:32" ht="20.25" customHeight="1">
      <c r="A74" s="151" t="s">
        <v>31</v>
      </c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</row>
    <row r="75" spans="1:32" ht="20.25" customHeight="1">
      <c r="A75" s="227" t="s">
        <v>58</v>
      </c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</row>
    <row r="76" spans="1:32" ht="18.75" customHeight="1">
      <c r="A76" s="227" t="s">
        <v>59</v>
      </c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</row>
    <row r="77" spans="1:32" ht="18.75" customHeight="1">
      <c r="A77" s="227" t="s">
        <v>60</v>
      </c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</row>
  </sheetData>
  <mergeCells count="84">
    <mergeCell ref="K66:L66"/>
    <mergeCell ref="N66:O66"/>
    <mergeCell ref="A76:W76"/>
    <mergeCell ref="A61:A65"/>
    <mergeCell ref="A66:C66"/>
    <mergeCell ref="F66:I66"/>
    <mergeCell ref="R66:S67"/>
    <mergeCell ref="A67:C67"/>
    <mergeCell ref="D67:E67"/>
    <mergeCell ref="F67:I67"/>
    <mergeCell ref="K67:M67"/>
    <mergeCell ref="A74:W74"/>
    <mergeCell ref="A75:W75"/>
    <mergeCell ref="A17:A20"/>
    <mergeCell ref="A77:W77"/>
    <mergeCell ref="A9:A12"/>
    <mergeCell ref="A29:A32"/>
    <mergeCell ref="A33:A36"/>
    <mergeCell ref="N67:P67"/>
    <mergeCell ref="T66:T67"/>
    <mergeCell ref="A53:A56"/>
    <mergeCell ref="A57:A60"/>
    <mergeCell ref="A1:S1"/>
    <mergeCell ref="A2:A4"/>
    <mergeCell ref="B2:B4"/>
    <mergeCell ref="C2:C4"/>
    <mergeCell ref="D2:E3"/>
    <mergeCell ref="F2:I2"/>
    <mergeCell ref="J2:Q2"/>
    <mergeCell ref="R2:S3"/>
    <mergeCell ref="K3:L3"/>
    <mergeCell ref="N3:O3"/>
    <mergeCell ref="A5:A8"/>
    <mergeCell ref="A13:A16"/>
    <mergeCell ref="A21:A24"/>
    <mergeCell ref="A25:A28"/>
    <mergeCell ref="T2:T4"/>
    <mergeCell ref="F3:F4"/>
    <mergeCell ref="G3:I3"/>
    <mergeCell ref="J3:J4"/>
    <mergeCell ref="V53:V56"/>
    <mergeCell ref="V57:V60"/>
    <mergeCell ref="V61:V65"/>
    <mergeCell ref="A71:W71"/>
    <mergeCell ref="A72:W72"/>
    <mergeCell ref="A69:C69"/>
    <mergeCell ref="D69:I69"/>
    <mergeCell ref="K69:N69"/>
    <mergeCell ref="Q69:T69"/>
    <mergeCell ref="A70:W70"/>
    <mergeCell ref="V25:V28"/>
    <mergeCell ref="V29:V32"/>
    <mergeCell ref="V33:V36"/>
    <mergeCell ref="A73:W73"/>
    <mergeCell ref="V21:V24"/>
    <mergeCell ref="A37:A40"/>
    <mergeCell ref="A41:A44"/>
    <mergeCell ref="A45:A48"/>
    <mergeCell ref="A49:A52"/>
    <mergeCell ref="V49:V52"/>
    <mergeCell ref="V2:V4"/>
    <mergeCell ref="V5:V8"/>
    <mergeCell ref="V9:V12"/>
    <mergeCell ref="V13:V16"/>
    <mergeCell ref="V17:V20"/>
    <mergeCell ref="U21:U24"/>
    <mergeCell ref="U17:U20"/>
    <mergeCell ref="V45:V48"/>
    <mergeCell ref="U49:U52"/>
    <mergeCell ref="U53:U56"/>
    <mergeCell ref="U2:U4"/>
    <mergeCell ref="U5:U8"/>
    <mergeCell ref="U9:U12"/>
    <mergeCell ref="U13:U16"/>
    <mergeCell ref="V37:V40"/>
    <mergeCell ref="V41:V44"/>
    <mergeCell ref="U57:U60"/>
    <mergeCell ref="U61:U65"/>
    <mergeCell ref="U45:U48"/>
    <mergeCell ref="U25:U28"/>
    <mergeCell ref="U29:U32"/>
    <mergeCell ref="U33:U36"/>
    <mergeCell ref="U37:U40"/>
    <mergeCell ref="U41:U44"/>
  </mergeCells>
  <phoneticPr fontId="25" type="noConversion"/>
  <pageMargins left="0.43307086614173229" right="0.31496062992125984" top="0.54" bottom="0.56999999999999995" header="0.31496062992125984" footer="0.31496062992125984"/>
  <pageSetup paperSize="9" scale="30" orientation="landscape" r:id="rId1"/>
  <colBreaks count="1" manualBreakCount="1">
    <brk id="22" max="2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77"/>
  <sheetViews>
    <sheetView view="pageBreakPreview" zoomScale="80" zoomScaleNormal="75" zoomScaleSheetLayoutView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5.75"/>
  <cols>
    <col min="1" max="1" width="4.125" style="3" customWidth="1"/>
    <col min="2" max="2" width="3.125" style="3" customWidth="1"/>
    <col min="3" max="3" width="15.75" style="3" customWidth="1"/>
    <col min="4" max="5" width="4.125" style="3" customWidth="1"/>
    <col min="6" max="6" width="18.375" style="3" customWidth="1"/>
    <col min="7" max="7" width="4.875" style="3" customWidth="1"/>
    <col min="8" max="9" width="4.375" style="3" customWidth="1"/>
    <col min="10" max="10" width="15.625" style="3" customWidth="1"/>
    <col min="11" max="11" width="10.625" style="3" customWidth="1"/>
    <col min="12" max="12" width="8.125" style="3" customWidth="1"/>
    <col min="13" max="13" width="19.75" style="3" customWidth="1"/>
    <col min="14" max="14" width="13.5" style="3" customWidth="1"/>
    <col min="15" max="15" width="8.25" style="3" customWidth="1"/>
    <col min="16" max="16" width="19.75" style="3" customWidth="1"/>
    <col min="17" max="17" width="13.75" style="3" customWidth="1"/>
    <col min="18" max="19" width="5.375" style="3" customWidth="1"/>
    <col min="20" max="20" width="18.5" style="3" customWidth="1"/>
    <col min="21" max="21" width="1.125" style="3" customWidth="1"/>
    <col min="22" max="22" width="19.875" style="3" customWidth="1"/>
    <col min="23" max="23" width="11.375" style="3" customWidth="1"/>
    <col min="24" max="24" width="2.875" style="3" customWidth="1"/>
    <col min="25" max="25" width="2.75" style="3" customWidth="1"/>
    <col min="26" max="26" width="3.25" style="3" customWidth="1"/>
    <col min="27" max="28" width="4" style="3" customWidth="1"/>
    <col min="29" max="29" width="3" style="3" customWidth="1"/>
    <col min="30" max="30" width="3.25" style="3" customWidth="1"/>
    <col min="31" max="31" width="12.25" style="3" customWidth="1"/>
    <col min="32" max="32" width="12.75" style="3" customWidth="1"/>
    <col min="33" max="33" width="2.25" style="3" customWidth="1"/>
    <col min="34" max="16384" width="9" style="3"/>
  </cols>
  <sheetData>
    <row r="1" spans="1:31" ht="30" customHeight="1" thickBot="1">
      <c r="A1" s="171" t="s">
        <v>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42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ht="31.5" customHeight="1">
      <c r="A2" s="183" t="s">
        <v>11</v>
      </c>
      <c r="B2" s="168" t="s">
        <v>27</v>
      </c>
      <c r="C2" s="195" t="s">
        <v>8</v>
      </c>
      <c r="D2" s="198" t="s">
        <v>26</v>
      </c>
      <c r="E2" s="199"/>
      <c r="F2" s="176" t="s">
        <v>12</v>
      </c>
      <c r="G2" s="177"/>
      <c r="H2" s="177"/>
      <c r="I2" s="178"/>
      <c r="J2" s="176" t="s">
        <v>13</v>
      </c>
      <c r="K2" s="177"/>
      <c r="L2" s="177"/>
      <c r="M2" s="177"/>
      <c r="N2" s="177"/>
      <c r="O2" s="177"/>
      <c r="P2" s="177"/>
      <c r="Q2" s="178"/>
      <c r="R2" s="186" t="s">
        <v>14</v>
      </c>
      <c r="S2" s="187"/>
      <c r="T2" s="224" t="s">
        <v>15</v>
      </c>
      <c r="U2" s="234"/>
      <c r="V2" s="244" t="s">
        <v>42</v>
      </c>
    </row>
    <row r="3" spans="1:31" ht="17.25" customHeight="1">
      <c r="A3" s="184"/>
      <c r="B3" s="169"/>
      <c r="C3" s="196"/>
      <c r="D3" s="200"/>
      <c r="E3" s="201"/>
      <c r="F3" s="190" t="s">
        <v>2</v>
      </c>
      <c r="G3" s="192" t="s">
        <v>10</v>
      </c>
      <c r="H3" s="194"/>
      <c r="I3" s="193"/>
      <c r="J3" s="190" t="s">
        <v>35</v>
      </c>
      <c r="K3" s="192" t="s">
        <v>63</v>
      </c>
      <c r="L3" s="193"/>
      <c r="M3" s="88" t="s">
        <v>64</v>
      </c>
      <c r="N3" s="192" t="s">
        <v>63</v>
      </c>
      <c r="O3" s="193"/>
      <c r="P3" s="88" t="s">
        <v>64</v>
      </c>
      <c r="Q3" s="29" t="s">
        <v>29</v>
      </c>
      <c r="R3" s="188"/>
      <c r="S3" s="189"/>
      <c r="T3" s="225"/>
      <c r="U3" s="234"/>
      <c r="V3" s="245"/>
    </row>
    <row r="4" spans="1:31" ht="30.75" customHeight="1" thickBot="1">
      <c r="A4" s="185"/>
      <c r="B4" s="170"/>
      <c r="C4" s="197"/>
      <c r="D4" s="4" t="s">
        <v>0</v>
      </c>
      <c r="E4" s="4" t="s">
        <v>1</v>
      </c>
      <c r="F4" s="191"/>
      <c r="G4" s="4" t="s">
        <v>3</v>
      </c>
      <c r="H4" s="4" t="s">
        <v>4</v>
      </c>
      <c r="I4" s="4" t="s">
        <v>5</v>
      </c>
      <c r="J4" s="191"/>
      <c r="K4" s="89" t="s">
        <v>36</v>
      </c>
      <c r="L4" s="90" t="s">
        <v>67</v>
      </c>
      <c r="M4" s="4" t="s">
        <v>36</v>
      </c>
      <c r="N4" s="89" t="s">
        <v>37</v>
      </c>
      <c r="O4" s="90" t="s">
        <v>67</v>
      </c>
      <c r="P4" s="4" t="s">
        <v>37</v>
      </c>
      <c r="Q4" s="4" t="s">
        <v>37</v>
      </c>
      <c r="R4" s="24" t="s">
        <v>6</v>
      </c>
      <c r="S4" s="24" t="s">
        <v>7</v>
      </c>
      <c r="T4" s="226"/>
      <c r="U4" s="234"/>
      <c r="V4" s="246"/>
    </row>
    <row r="5" spans="1:31" ht="23.25" customHeight="1" thickTop="1">
      <c r="A5" s="179">
        <v>1</v>
      </c>
      <c r="B5" s="11">
        <v>1</v>
      </c>
      <c r="C5" s="5" t="s">
        <v>40</v>
      </c>
      <c r="D5" s="5">
        <v>1</v>
      </c>
      <c r="E5" s="5"/>
      <c r="F5" s="5" t="s">
        <v>24</v>
      </c>
      <c r="G5" s="5">
        <v>85</v>
      </c>
      <c r="H5" s="5">
        <v>1</v>
      </c>
      <c r="I5" s="5">
        <v>1</v>
      </c>
      <c r="J5" s="5">
        <v>1</v>
      </c>
      <c r="K5" s="91"/>
      <c r="L5" s="92"/>
      <c r="M5" s="13"/>
      <c r="N5" s="109"/>
      <c r="O5" s="110"/>
      <c r="P5" s="14"/>
      <c r="Q5" s="15"/>
      <c r="R5" s="5"/>
      <c r="S5" s="5">
        <v>1</v>
      </c>
      <c r="T5" s="50">
        <f>IF(C5="",0,IF(SUM(J5:K5,M5:N5,P5:Q5)=1,IF(OR(J5=1,K5=1,M5=1),IF(AND(C6="",R5=0),4400,2200),"Check"),"Check"))</f>
        <v>2200</v>
      </c>
      <c r="U5" s="234"/>
      <c r="V5" s="247" t="s">
        <v>43</v>
      </c>
    </row>
    <row r="6" spans="1:31" ht="23.25" customHeight="1">
      <c r="A6" s="179"/>
      <c r="B6" s="6">
        <v>2</v>
      </c>
      <c r="C6" s="5" t="s">
        <v>40</v>
      </c>
      <c r="D6" s="6"/>
      <c r="E6" s="6">
        <v>1</v>
      </c>
      <c r="F6" s="6" t="s">
        <v>25</v>
      </c>
      <c r="G6" s="6">
        <v>85</v>
      </c>
      <c r="H6" s="6">
        <v>1</v>
      </c>
      <c r="I6" s="6">
        <v>1</v>
      </c>
      <c r="J6" s="6">
        <v>1</v>
      </c>
      <c r="K6" s="93"/>
      <c r="L6" s="94"/>
      <c r="M6" s="6"/>
      <c r="N6" s="101"/>
      <c r="O6" s="102"/>
      <c r="P6" s="16"/>
      <c r="Q6" s="16"/>
      <c r="R6" s="6"/>
      <c r="S6" s="6">
        <v>1</v>
      </c>
      <c r="T6" s="51">
        <f>IF(C6="",0,IF(SUM(J6:K6,M6:N6,P6:Q6)=1,IF(OR(J6=1,K6=1,M6=1),IF(AND(C5="",R6=0),4400,2200),"Check"),"Check"))</f>
        <v>2200</v>
      </c>
      <c r="U6" s="234"/>
      <c r="V6" s="248"/>
    </row>
    <row r="7" spans="1:31" ht="23.25" customHeight="1">
      <c r="A7" s="179"/>
      <c r="B7" s="30"/>
      <c r="C7" s="6"/>
      <c r="D7" s="6"/>
      <c r="E7" s="6"/>
      <c r="F7" s="6"/>
      <c r="G7" s="6"/>
      <c r="H7" s="6"/>
      <c r="I7" s="6"/>
      <c r="J7" s="40"/>
      <c r="K7" s="95"/>
      <c r="L7" s="96"/>
      <c r="M7" s="40"/>
      <c r="N7" s="93"/>
      <c r="O7" s="94"/>
      <c r="P7" s="6"/>
      <c r="Q7" s="6"/>
      <c r="R7" s="16"/>
      <c r="S7" s="16"/>
      <c r="T7" s="51">
        <f>IF(C7="",0,IF(AND(SUM(J7:K7,M7:N7,P7:Q7)=1,OR(SUM(T5:T6)=4400,SUM(R5:R6)=1)),IF(OR(J7=1,K7=1,M7=1),"Check",IF(AND(OR(C5="",C6=""),SUM(R5:R6)=0),0,IF(OR(N7=1,P7=1),1000,100))),"Check"))</f>
        <v>0</v>
      </c>
      <c r="U7" s="234"/>
      <c r="V7" s="248"/>
    </row>
    <row r="8" spans="1:31" ht="23.25" customHeight="1" thickBot="1">
      <c r="A8" s="179"/>
      <c r="B8" s="31"/>
      <c r="C8" s="12"/>
      <c r="D8" s="10"/>
      <c r="E8" s="10"/>
      <c r="F8" s="10"/>
      <c r="G8" s="10"/>
      <c r="H8" s="10"/>
      <c r="I8" s="10"/>
      <c r="J8" s="41"/>
      <c r="K8" s="97"/>
      <c r="L8" s="98"/>
      <c r="M8" s="41"/>
      <c r="N8" s="111"/>
      <c r="O8" s="112"/>
      <c r="P8" s="10"/>
      <c r="Q8" s="10"/>
      <c r="R8" s="20"/>
      <c r="S8" s="20"/>
      <c r="T8" s="52">
        <f>IF(C8="",0,IF(AND(SUM(J8:K8,M8:N8,P8:Q8)=1,OR(SUM(T5:T6)=4400,SUM(R5:R6)=1)),IF(OR(J8=1,K8=1,M8=1),"Check",IF(AND(OR(C5="",C6=""),SUM(R5:R6)=0),0,IF(OR(N8=1,P8=1),1000,100))),"Check"))</f>
        <v>0</v>
      </c>
      <c r="U8" s="234"/>
      <c r="V8" s="249"/>
    </row>
    <row r="9" spans="1:31" ht="23.25" customHeight="1" thickTop="1">
      <c r="A9" s="180">
        <v>2</v>
      </c>
      <c r="B9" s="5">
        <v>1</v>
      </c>
      <c r="C9" s="5" t="s">
        <v>40</v>
      </c>
      <c r="D9" s="11">
        <v>1</v>
      </c>
      <c r="E9" s="11"/>
      <c r="F9" s="11" t="s">
        <v>24</v>
      </c>
      <c r="G9" s="11">
        <v>85</v>
      </c>
      <c r="H9" s="11">
        <v>1</v>
      </c>
      <c r="I9" s="11">
        <v>1</v>
      </c>
      <c r="J9" s="11">
        <v>1</v>
      </c>
      <c r="K9" s="99"/>
      <c r="L9" s="100"/>
      <c r="M9" s="11"/>
      <c r="N9" s="113"/>
      <c r="O9" s="114"/>
      <c r="P9" s="17"/>
      <c r="Q9" s="17"/>
      <c r="R9" s="11"/>
      <c r="S9" s="11">
        <v>1</v>
      </c>
      <c r="T9" s="50">
        <f>IF(C9="",0,IF(SUM(J9:K9,M9:N9,P9:Q9)=1,IF(OR(J9=1,K9=1,M9=1),IF(AND(C10="",R9=0),4400,2200),"Check"),"Check"))</f>
        <v>2200</v>
      </c>
      <c r="U9" s="234"/>
      <c r="V9" s="247" t="s">
        <v>43</v>
      </c>
    </row>
    <row r="10" spans="1:31" ht="23.25" customHeight="1">
      <c r="A10" s="179"/>
      <c r="B10" s="6">
        <v>2</v>
      </c>
      <c r="C10" s="6" t="s">
        <v>41</v>
      </c>
      <c r="D10" s="6"/>
      <c r="E10" s="6">
        <v>1</v>
      </c>
      <c r="F10" s="6" t="s">
        <v>25</v>
      </c>
      <c r="G10" s="6">
        <v>95</v>
      </c>
      <c r="H10" s="6">
        <v>1</v>
      </c>
      <c r="I10" s="6">
        <v>1</v>
      </c>
      <c r="J10" s="6"/>
      <c r="K10" s="93">
        <v>1</v>
      </c>
      <c r="L10" s="94">
        <v>3</v>
      </c>
      <c r="M10" s="6"/>
      <c r="N10" s="101"/>
      <c r="O10" s="102"/>
      <c r="P10" s="16"/>
      <c r="Q10" s="16"/>
      <c r="R10" s="6"/>
      <c r="S10" s="6">
        <v>1</v>
      </c>
      <c r="T10" s="51">
        <f>IF(C10="",0,IF(SUM(J10:K10,M10:N10,P10:Q10)=1,IF(OR(J10=1,K10=1,M10=1),IF(AND(C9="",R10=0),4400,2200),"Check"),"Check"))</f>
        <v>2200</v>
      </c>
      <c r="U10" s="234"/>
      <c r="V10" s="248"/>
    </row>
    <row r="11" spans="1:31" ht="23.25" customHeight="1">
      <c r="A11" s="179"/>
      <c r="B11" s="30"/>
      <c r="C11" s="6"/>
      <c r="D11" s="6"/>
      <c r="E11" s="6"/>
      <c r="F11" s="6"/>
      <c r="G11" s="6"/>
      <c r="H11" s="6"/>
      <c r="I11" s="6"/>
      <c r="J11" s="16"/>
      <c r="K11" s="101"/>
      <c r="L11" s="102"/>
      <c r="M11" s="16"/>
      <c r="N11" s="93"/>
      <c r="O11" s="94"/>
      <c r="P11" s="6"/>
      <c r="Q11" s="6"/>
      <c r="R11" s="16"/>
      <c r="S11" s="16"/>
      <c r="T11" s="51">
        <f>IF(C11="",0,IF(AND(SUM(J11:K11,M11:N11,P11:Q11)=1,OR(SUM(T9:T10)=4400,SUM(R9:R10)=1)),IF(OR(J11=1,K11=1,M11=1),"Check",IF(AND(OR(C9="",C10=""),SUM(R9:R10)=0),0,IF(OR(N11=1,P11=1),1000,100))),"Check"))</f>
        <v>0</v>
      </c>
      <c r="U11" s="234"/>
      <c r="V11" s="248"/>
    </row>
    <row r="12" spans="1:31" ht="23.25" customHeight="1" thickBot="1">
      <c r="A12" s="181"/>
      <c r="B12" s="31"/>
      <c r="C12" s="12"/>
      <c r="D12" s="12"/>
      <c r="E12" s="12"/>
      <c r="F12" s="12"/>
      <c r="G12" s="12"/>
      <c r="H12" s="12"/>
      <c r="I12" s="12"/>
      <c r="J12" s="18"/>
      <c r="K12" s="103"/>
      <c r="L12" s="104"/>
      <c r="M12" s="18"/>
      <c r="N12" s="115"/>
      <c r="O12" s="116"/>
      <c r="P12" s="12"/>
      <c r="Q12" s="12"/>
      <c r="R12" s="18"/>
      <c r="S12" s="18"/>
      <c r="T12" s="52">
        <f>IF(C12="",0,IF(AND(SUM(J12:K12,M12:N12,P12:Q12)=1,OR(SUM(T9:T10)=4400,SUM(R9:R10)=1)),IF(OR(J12=1,K12=1,M12=1),"Check",IF(AND(OR(C9="",C10=""),SUM(R9:R10)=0),0,IF(OR(N12=1,P12=1),1000,100))),"Check"))</f>
        <v>0</v>
      </c>
      <c r="U12" s="234"/>
      <c r="V12" s="249"/>
    </row>
    <row r="13" spans="1:31" ht="23.25" customHeight="1" thickTop="1">
      <c r="A13" s="180">
        <v>3</v>
      </c>
      <c r="B13" s="5">
        <v>1</v>
      </c>
      <c r="C13" s="5" t="s">
        <v>40</v>
      </c>
      <c r="D13" s="11">
        <v>1</v>
      </c>
      <c r="E13" s="11"/>
      <c r="F13" s="11" t="s">
        <v>24</v>
      </c>
      <c r="G13" s="11">
        <v>85</v>
      </c>
      <c r="H13" s="11">
        <v>1</v>
      </c>
      <c r="I13" s="11">
        <v>1</v>
      </c>
      <c r="J13" s="11">
        <v>1</v>
      </c>
      <c r="K13" s="99"/>
      <c r="L13" s="100"/>
      <c r="M13" s="11"/>
      <c r="N13" s="113"/>
      <c r="O13" s="114"/>
      <c r="P13" s="17"/>
      <c r="Q13" s="17"/>
      <c r="R13" s="11"/>
      <c r="S13" s="11">
        <v>1</v>
      </c>
      <c r="T13" s="50">
        <f>IF(C13="",0,IF(SUM(J13:K13,M13:N13,P13:Q13)=1,IF(OR(J13=1,K13=1,M13=1),IF(AND(C14="",R13=0),4400,2200),"Check"),"Check"))</f>
        <v>2200</v>
      </c>
      <c r="U13" s="234"/>
      <c r="V13" s="247" t="s">
        <v>43</v>
      </c>
    </row>
    <row r="14" spans="1:31" ht="23.25" customHeight="1">
      <c r="A14" s="179"/>
      <c r="B14" s="6">
        <v>2</v>
      </c>
      <c r="C14" s="6" t="s">
        <v>69</v>
      </c>
      <c r="D14" s="6"/>
      <c r="E14" s="6">
        <v>1</v>
      </c>
      <c r="F14" s="6" t="s">
        <v>25</v>
      </c>
      <c r="G14" s="6">
        <v>100</v>
      </c>
      <c r="H14" s="6">
        <v>1</v>
      </c>
      <c r="I14" s="6">
        <v>1</v>
      </c>
      <c r="J14" s="6"/>
      <c r="K14" s="93"/>
      <c r="L14" s="94"/>
      <c r="M14" s="6">
        <v>1</v>
      </c>
      <c r="N14" s="101"/>
      <c r="O14" s="102"/>
      <c r="P14" s="16"/>
      <c r="Q14" s="16"/>
      <c r="R14" s="6"/>
      <c r="S14" s="6">
        <v>1</v>
      </c>
      <c r="T14" s="51">
        <f>IF(C14="",0,IF(SUM(J14:K14,M14:N14,P14:Q14)=1,IF(OR(J14=1,K14=1,M14=1),IF(AND(C13="",R14=0),4400,2200),"Check"),"Check"))</f>
        <v>2200</v>
      </c>
      <c r="U14" s="234"/>
      <c r="V14" s="248"/>
    </row>
    <row r="15" spans="1:31" ht="23.25" customHeight="1">
      <c r="A15" s="179"/>
      <c r="B15" s="30"/>
      <c r="C15" s="6"/>
      <c r="D15" s="6"/>
      <c r="E15" s="6"/>
      <c r="F15" s="6"/>
      <c r="G15" s="6"/>
      <c r="H15" s="6"/>
      <c r="I15" s="6"/>
      <c r="J15" s="16"/>
      <c r="K15" s="101"/>
      <c r="L15" s="102"/>
      <c r="M15" s="16"/>
      <c r="N15" s="93"/>
      <c r="O15" s="94"/>
      <c r="P15" s="6"/>
      <c r="Q15" s="6"/>
      <c r="R15" s="16"/>
      <c r="S15" s="16"/>
      <c r="T15" s="51">
        <f>IF(C15="",0,IF(AND(SUM(J15:K15,M15:N15,P15:Q15)=1,OR(SUM(T13:T14)=4400,SUM(R13:R14)=1)),IF(OR(J15=1,K15=1,M15=1),"Check",IF(AND(OR(C13="",C14=""),SUM(R13:R14)=0),0,IF(OR(N15=1,P15=1),1000,100))),"Check"))</f>
        <v>0</v>
      </c>
      <c r="U15" s="234"/>
      <c r="V15" s="248"/>
    </row>
    <row r="16" spans="1:31" ht="23.25" customHeight="1" thickBot="1">
      <c r="A16" s="181"/>
      <c r="B16" s="31"/>
      <c r="C16" s="12"/>
      <c r="D16" s="12"/>
      <c r="E16" s="12"/>
      <c r="F16" s="12"/>
      <c r="G16" s="12"/>
      <c r="H16" s="12"/>
      <c r="I16" s="12"/>
      <c r="J16" s="18"/>
      <c r="K16" s="103"/>
      <c r="L16" s="104"/>
      <c r="M16" s="18"/>
      <c r="N16" s="115"/>
      <c r="O16" s="116"/>
      <c r="P16" s="12"/>
      <c r="Q16" s="12"/>
      <c r="R16" s="18"/>
      <c r="S16" s="18"/>
      <c r="T16" s="52">
        <f>IF(C16="",0,IF(AND(SUM(J16:K16,M16:N16,P16:Q16)=1,OR(SUM(T13:T14)=4400,SUM(R13:R14)=1)),IF(OR(J16=1,K16=1,M16=1),"Check",IF(AND(OR(C13="",C14=""),SUM(R13:R14)=0),0,IF(OR(N16=1,P16=1),1000,100))),"Check"))</f>
        <v>0</v>
      </c>
      <c r="U16" s="234"/>
      <c r="V16" s="249"/>
    </row>
    <row r="17" spans="1:22" ht="23.25" customHeight="1" thickTop="1">
      <c r="A17" s="180">
        <v>4</v>
      </c>
      <c r="B17" s="5">
        <v>1</v>
      </c>
      <c r="C17" s="11" t="s">
        <v>40</v>
      </c>
      <c r="D17" s="11">
        <v>1</v>
      </c>
      <c r="E17" s="11"/>
      <c r="F17" s="5" t="s">
        <v>24</v>
      </c>
      <c r="G17" s="5">
        <v>85</v>
      </c>
      <c r="H17" s="5">
        <v>1</v>
      </c>
      <c r="I17" s="5">
        <v>1</v>
      </c>
      <c r="J17" s="11">
        <v>1</v>
      </c>
      <c r="K17" s="99"/>
      <c r="L17" s="100"/>
      <c r="M17" s="11"/>
      <c r="N17" s="113"/>
      <c r="O17" s="114"/>
      <c r="P17" s="17"/>
      <c r="Q17" s="17"/>
      <c r="R17" s="59">
        <v>1</v>
      </c>
      <c r="S17" s="11"/>
      <c r="T17" s="50">
        <f>IF(C17="",0,IF(SUM(J17:K17,M17:N17,P17:Q17)=1,IF(OR(J17=1,K17=1,M17=1),IF(AND(C18="",R17=0),4400,2200),"Check"),"Check"))</f>
        <v>2200</v>
      </c>
      <c r="U17" s="234"/>
      <c r="V17" s="247" t="s">
        <v>46</v>
      </c>
    </row>
    <row r="18" spans="1:22" ht="23.25" customHeight="1">
      <c r="A18" s="179"/>
      <c r="B18" s="6">
        <v>2</v>
      </c>
      <c r="C18" s="6"/>
      <c r="D18" s="6"/>
      <c r="E18" s="6"/>
      <c r="F18" s="6"/>
      <c r="G18" s="6"/>
      <c r="H18" s="6"/>
      <c r="I18" s="6"/>
      <c r="J18" s="6"/>
      <c r="K18" s="93"/>
      <c r="L18" s="94"/>
      <c r="M18" s="6"/>
      <c r="N18" s="101"/>
      <c r="O18" s="102"/>
      <c r="P18" s="16"/>
      <c r="Q18" s="16"/>
      <c r="R18" s="6"/>
      <c r="S18" s="6"/>
      <c r="T18" s="51">
        <f>IF(C18="",0,IF(SUM(J18:K18,M18:N18,P18:Q18)=1,IF(OR(J18=1,K18=1,M18=1),IF(AND(C17="",R18=0),4400,2200),"Check"),"Check"))</f>
        <v>0</v>
      </c>
      <c r="U18" s="234"/>
      <c r="V18" s="248"/>
    </row>
    <row r="19" spans="1:22" ht="23.25" customHeight="1">
      <c r="A19" s="179"/>
      <c r="B19" s="30"/>
      <c r="C19" s="6"/>
      <c r="D19" s="6"/>
      <c r="E19" s="6"/>
      <c r="F19" s="6"/>
      <c r="G19" s="6"/>
      <c r="H19" s="6"/>
      <c r="I19" s="6"/>
      <c r="J19" s="16"/>
      <c r="K19" s="101"/>
      <c r="L19" s="102"/>
      <c r="M19" s="16"/>
      <c r="N19" s="93"/>
      <c r="O19" s="94"/>
      <c r="P19" s="6"/>
      <c r="Q19" s="6"/>
      <c r="R19" s="16"/>
      <c r="S19" s="16"/>
      <c r="T19" s="51">
        <f>IF(C19="",0,IF(AND(SUM(J19:K19,M19:N19,P19:Q19)=1,OR(SUM(T17:T18)=4400,SUM(R17:R18)=1)),IF(OR(J19=1,K19=1,M19=1),"Check",IF(AND(OR(C17="",C18=""),SUM(R17:R18)=0),0,IF(OR(N19=1,P19=1),1000,100))),"Check"))</f>
        <v>0</v>
      </c>
      <c r="U19" s="234"/>
      <c r="V19" s="248"/>
    </row>
    <row r="20" spans="1:22" ht="23.25" customHeight="1" thickBot="1">
      <c r="A20" s="181"/>
      <c r="B20" s="31"/>
      <c r="C20" s="12"/>
      <c r="D20" s="12"/>
      <c r="E20" s="12"/>
      <c r="F20" s="12"/>
      <c r="G20" s="12"/>
      <c r="H20" s="12"/>
      <c r="I20" s="12"/>
      <c r="J20" s="18"/>
      <c r="K20" s="103"/>
      <c r="L20" s="104"/>
      <c r="M20" s="18"/>
      <c r="N20" s="115"/>
      <c r="O20" s="116"/>
      <c r="P20" s="12"/>
      <c r="Q20" s="12"/>
      <c r="R20" s="18"/>
      <c r="S20" s="18"/>
      <c r="T20" s="52">
        <f>IF(C20="",0,IF(AND(SUM(J20:K20,M20:N20,P20:Q20)=1,OR(SUM(T17:T18)=4400,SUM(R17:R18)=1)),IF(OR(J20=1,K20=1,M20=1),"Check",IF(AND(OR(C17="",C18=""),SUM(R17:R18)=0),0,IF(OR(N20=1,P20=1),1000,100))),"Check"))</f>
        <v>0</v>
      </c>
      <c r="U20" s="234"/>
      <c r="V20" s="249"/>
    </row>
    <row r="21" spans="1:22" ht="23.25" customHeight="1" thickTop="1">
      <c r="A21" s="180">
        <v>5</v>
      </c>
      <c r="B21" s="5">
        <v>1</v>
      </c>
      <c r="C21" s="11" t="s">
        <v>40</v>
      </c>
      <c r="D21" s="11">
        <v>1</v>
      </c>
      <c r="E21" s="11"/>
      <c r="F21" s="5" t="s">
        <v>24</v>
      </c>
      <c r="G21" s="5">
        <v>85</v>
      </c>
      <c r="H21" s="5">
        <v>1</v>
      </c>
      <c r="I21" s="5">
        <v>1</v>
      </c>
      <c r="J21" s="11">
        <v>1</v>
      </c>
      <c r="K21" s="99"/>
      <c r="L21" s="100"/>
      <c r="M21" s="11"/>
      <c r="N21" s="113"/>
      <c r="O21" s="114"/>
      <c r="P21" s="17"/>
      <c r="Q21" s="17"/>
      <c r="R21" s="11"/>
      <c r="S21" s="55">
        <v>1</v>
      </c>
      <c r="T21" s="50">
        <f>IF(C21="",0,IF(SUM(J21:K21,M21:N21,P21:Q21)=1,IF(OR(J21=1,K21=1,M21=1),IF(AND(C22="",R21=0),4400,2200),"Check"),"Check"))</f>
        <v>4400</v>
      </c>
      <c r="U21" s="234"/>
      <c r="V21" s="241" t="s">
        <v>49</v>
      </c>
    </row>
    <row r="22" spans="1:22" ht="23.25" customHeight="1">
      <c r="A22" s="179"/>
      <c r="B22" s="6">
        <v>2</v>
      </c>
      <c r="C22" s="6"/>
      <c r="D22" s="6"/>
      <c r="E22" s="6"/>
      <c r="F22" s="6"/>
      <c r="G22" s="6"/>
      <c r="H22" s="6"/>
      <c r="I22" s="6"/>
      <c r="J22" s="6"/>
      <c r="K22" s="93"/>
      <c r="L22" s="94"/>
      <c r="M22" s="6"/>
      <c r="N22" s="101"/>
      <c r="O22" s="102"/>
      <c r="P22" s="16"/>
      <c r="Q22" s="16"/>
      <c r="R22" s="6"/>
      <c r="S22" s="6"/>
      <c r="T22" s="51">
        <f>IF(C22="",0,IF(SUM(J22:K22,M22:N22,P22:Q22)=1,IF(OR(J22=1,K22=1,M22=1),IF(AND(C21="",R22=0),4400,2200),"Check"),"Check"))</f>
        <v>0</v>
      </c>
      <c r="U22" s="234"/>
      <c r="V22" s="242"/>
    </row>
    <row r="23" spans="1:22" ht="23.25" customHeight="1">
      <c r="A23" s="179"/>
      <c r="B23" s="30"/>
      <c r="C23" s="6"/>
      <c r="D23" s="6"/>
      <c r="E23" s="6"/>
      <c r="F23" s="6"/>
      <c r="G23" s="6"/>
      <c r="H23" s="6"/>
      <c r="I23" s="6"/>
      <c r="J23" s="16"/>
      <c r="K23" s="101"/>
      <c r="L23" s="102"/>
      <c r="M23" s="16"/>
      <c r="N23" s="93"/>
      <c r="O23" s="94"/>
      <c r="P23" s="6"/>
      <c r="Q23" s="6"/>
      <c r="R23" s="16"/>
      <c r="S23" s="16"/>
      <c r="T23" s="51">
        <f>IF(C23="",0,IF(AND(SUM(J23:K23,M23:N23,P23:Q23)=1,OR(SUM(T21:T22)=4400,SUM(R21:R22)=1)),IF(OR(J23=1,K23=1,M23=1),"Check",IF(AND(OR(C21="",C22=""),SUM(R21:R22)=0),0,IF(OR(N23=1,P23=1),1000,100))),"Check"))</f>
        <v>0</v>
      </c>
      <c r="U23" s="234"/>
      <c r="V23" s="242"/>
    </row>
    <row r="24" spans="1:22" ht="23.25" customHeight="1" thickBot="1">
      <c r="A24" s="181"/>
      <c r="B24" s="31"/>
      <c r="C24" s="12"/>
      <c r="D24" s="12"/>
      <c r="E24" s="12"/>
      <c r="F24" s="12"/>
      <c r="G24" s="12"/>
      <c r="H24" s="12"/>
      <c r="I24" s="12"/>
      <c r="J24" s="18"/>
      <c r="K24" s="103"/>
      <c r="L24" s="104"/>
      <c r="M24" s="18"/>
      <c r="N24" s="115"/>
      <c r="O24" s="116"/>
      <c r="P24" s="12"/>
      <c r="Q24" s="12"/>
      <c r="R24" s="18"/>
      <c r="S24" s="18"/>
      <c r="T24" s="52">
        <f>IF(C24="",0,IF(AND(SUM(J24:K24,M24:N24,P24:Q24)=1,OR(SUM(T21:T22)=4400,SUM(R21:R22)=1)),IF(OR(J24=1,K24=1,M24=1),"Check",IF(AND(OR(C21="",C22=""),SUM(R21:R22)=0),0,IF(OR(N24=1,P24=1),1000,100))),"Check"))</f>
        <v>0</v>
      </c>
      <c r="U24" s="234"/>
      <c r="V24" s="243"/>
    </row>
    <row r="25" spans="1:22" ht="23.25" customHeight="1" thickTop="1">
      <c r="A25" s="180">
        <v>6</v>
      </c>
      <c r="B25" s="5">
        <v>1</v>
      </c>
      <c r="C25" s="11" t="s">
        <v>40</v>
      </c>
      <c r="D25" s="11">
        <v>1</v>
      </c>
      <c r="E25" s="11"/>
      <c r="F25" s="5" t="s">
        <v>24</v>
      </c>
      <c r="G25" s="5">
        <v>85</v>
      </c>
      <c r="H25" s="5">
        <v>1</v>
      </c>
      <c r="I25" s="5">
        <v>1</v>
      </c>
      <c r="J25" s="11">
        <v>1</v>
      </c>
      <c r="K25" s="99"/>
      <c r="L25" s="100"/>
      <c r="M25" s="11"/>
      <c r="N25" s="113"/>
      <c r="O25" s="114"/>
      <c r="P25" s="17"/>
      <c r="Q25" s="17"/>
      <c r="R25" s="11"/>
      <c r="S25" s="55">
        <v>1</v>
      </c>
      <c r="T25" s="50">
        <f>IF(C25="",0,IF(SUM(J25:K25,M25:N25,P25:Q25)=1,IF(OR(J25=1,K25=1,M25=1),IF(AND(C26="",R25=0),4400,2200),"Check"),"Check"))</f>
        <v>4400</v>
      </c>
      <c r="U25" s="234"/>
      <c r="V25" s="241" t="s">
        <v>49</v>
      </c>
    </row>
    <row r="26" spans="1:22" ht="23.25" customHeight="1">
      <c r="A26" s="179"/>
      <c r="B26" s="6">
        <v>2</v>
      </c>
      <c r="C26" s="6"/>
      <c r="D26" s="6"/>
      <c r="E26" s="6"/>
      <c r="F26" s="6"/>
      <c r="G26" s="6"/>
      <c r="H26" s="6"/>
      <c r="I26" s="6"/>
      <c r="J26" s="6"/>
      <c r="K26" s="93"/>
      <c r="L26" s="94"/>
      <c r="M26" s="6"/>
      <c r="N26" s="101"/>
      <c r="O26" s="102"/>
      <c r="P26" s="16"/>
      <c r="Q26" s="16"/>
      <c r="R26" s="6"/>
      <c r="S26" s="6"/>
      <c r="T26" s="51">
        <f>IF(C26="",0,IF(SUM(J26:K26,M26:N26,P26:Q26)=1,IF(OR(J26=1,K26=1,M26=1),IF(AND(C25="",R26=0),4400,2200),"Check"),"Check"))</f>
        <v>0</v>
      </c>
      <c r="U26" s="234"/>
      <c r="V26" s="242"/>
    </row>
    <row r="27" spans="1:22" ht="23.25" customHeight="1">
      <c r="A27" s="179"/>
      <c r="B27" s="30"/>
      <c r="C27" s="6" t="s">
        <v>70</v>
      </c>
      <c r="D27" s="6"/>
      <c r="E27" s="6">
        <v>1</v>
      </c>
      <c r="F27" s="6" t="s">
        <v>25</v>
      </c>
      <c r="G27" s="6">
        <v>100</v>
      </c>
      <c r="H27" s="6">
        <v>1</v>
      </c>
      <c r="I27" s="6">
        <v>1</v>
      </c>
      <c r="J27" s="16"/>
      <c r="K27" s="101"/>
      <c r="L27" s="102"/>
      <c r="M27" s="16"/>
      <c r="N27" s="93"/>
      <c r="O27" s="94"/>
      <c r="P27" s="6"/>
      <c r="Q27" s="6">
        <v>1</v>
      </c>
      <c r="R27" s="16"/>
      <c r="S27" s="16"/>
      <c r="T27" s="51">
        <f>IF(C27="",0,IF(AND(SUM(J27:K27,M27:N27,P27:Q27)=1,OR(SUM(T25:T26)=4400,SUM(R25:R26)=1)),IF(OR(J27=1,K27=1,M27=1),"Check",IF(AND(OR(C25="",C26=""),SUM(R25:R26)=0),0,IF(OR(N27=1,P27=1),1000,100))),"Check"))</f>
        <v>0</v>
      </c>
      <c r="U27" s="234"/>
      <c r="V27" s="242"/>
    </row>
    <row r="28" spans="1:22" ht="23.25" customHeight="1" thickBot="1">
      <c r="A28" s="181"/>
      <c r="B28" s="31"/>
      <c r="C28" s="12"/>
      <c r="D28" s="12"/>
      <c r="E28" s="12"/>
      <c r="F28" s="12"/>
      <c r="G28" s="12"/>
      <c r="H28" s="12"/>
      <c r="I28" s="12"/>
      <c r="J28" s="18"/>
      <c r="K28" s="103"/>
      <c r="L28" s="104"/>
      <c r="M28" s="18"/>
      <c r="N28" s="115"/>
      <c r="O28" s="116"/>
      <c r="P28" s="12"/>
      <c r="Q28" s="12"/>
      <c r="R28" s="18"/>
      <c r="S28" s="18"/>
      <c r="T28" s="52">
        <f>IF(C28="",0,IF(AND(SUM(J28:K28,M28:N28,P28:Q28)=1,OR(SUM(T25:T26)=4400,SUM(R25:R26)=1)),IF(OR(J28=1,K28=1,M28=1),"Check",IF(AND(OR(C25="",C26=""),SUM(R25:R26)=0),0,IF(OR(N28=1,P28=1),1000,100))),"Check"))</f>
        <v>0</v>
      </c>
      <c r="U28" s="234"/>
      <c r="V28" s="243"/>
    </row>
    <row r="29" spans="1:22" ht="23.25" customHeight="1" thickTop="1">
      <c r="A29" s="180">
        <v>7</v>
      </c>
      <c r="B29" s="5">
        <v>1</v>
      </c>
      <c r="C29" s="11" t="s">
        <v>40</v>
      </c>
      <c r="D29" s="11">
        <v>1</v>
      </c>
      <c r="E29" s="11"/>
      <c r="F29" s="5" t="s">
        <v>24</v>
      </c>
      <c r="G29" s="5">
        <v>85</v>
      </c>
      <c r="H29" s="5">
        <v>1</v>
      </c>
      <c r="I29" s="5">
        <v>1</v>
      </c>
      <c r="J29" s="11">
        <v>1</v>
      </c>
      <c r="K29" s="99"/>
      <c r="L29" s="100"/>
      <c r="M29" s="11"/>
      <c r="N29" s="113"/>
      <c r="O29" s="114"/>
      <c r="P29" s="17"/>
      <c r="Q29" s="17"/>
      <c r="R29" s="11"/>
      <c r="S29" s="11">
        <v>1</v>
      </c>
      <c r="T29" s="50">
        <f>IF(C29="",0,IF(SUM(J29:K29,M29:N29,P29:Q29)=1,IF(OR(J29=1,K29=1,M29=1),IF(AND(C30="",R29=0),4400,2200),"Check"),"Check"))</f>
        <v>2200</v>
      </c>
      <c r="U29" s="234"/>
      <c r="V29" s="235" t="s">
        <v>50</v>
      </c>
    </row>
    <row r="30" spans="1:22" ht="23.25" customHeight="1">
      <c r="A30" s="179"/>
      <c r="B30" s="6">
        <v>2</v>
      </c>
      <c r="C30" s="6" t="s">
        <v>40</v>
      </c>
      <c r="D30" s="6"/>
      <c r="E30" s="6">
        <v>1</v>
      </c>
      <c r="F30" s="6" t="s">
        <v>25</v>
      </c>
      <c r="G30" s="6">
        <v>85</v>
      </c>
      <c r="H30" s="6">
        <v>1</v>
      </c>
      <c r="I30" s="6">
        <v>1</v>
      </c>
      <c r="J30" s="6">
        <v>1</v>
      </c>
      <c r="K30" s="93"/>
      <c r="L30" s="94"/>
      <c r="M30" s="6"/>
      <c r="N30" s="101"/>
      <c r="O30" s="102"/>
      <c r="P30" s="16"/>
      <c r="Q30" s="16"/>
      <c r="R30" s="6"/>
      <c r="S30" s="6">
        <v>1</v>
      </c>
      <c r="T30" s="51">
        <f>IF(C30="",0,IF(SUM(J30:K30,M30:N30,P30:Q30)=1,IF(OR(J30=1,K30=1,M30=1),IF(AND(C29="",R30=0),4400,2200),"Check"),"Check"))</f>
        <v>2200</v>
      </c>
      <c r="U30" s="234"/>
      <c r="V30" s="236"/>
    </row>
    <row r="31" spans="1:22" ht="23.25" customHeight="1">
      <c r="A31" s="179"/>
      <c r="B31" s="30"/>
      <c r="C31" s="56" t="s">
        <v>70</v>
      </c>
      <c r="D31" s="6">
        <v>1</v>
      </c>
      <c r="E31" s="6"/>
      <c r="F31" s="6" t="s">
        <v>45</v>
      </c>
      <c r="G31" s="6">
        <v>100</v>
      </c>
      <c r="H31" s="6">
        <v>1</v>
      </c>
      <c r="I31" s="6">
        <v>1</v>
      </c>
      <c r="J31" s="16"/>
      <c r="K31" s="101"/>
      <c r="L31" s="102"/>
      <c r="M31" s="16"/>
      <c r="N31" s="93"/>
      <c r="O31" s="94"/>
      <c r="P31" s="6"/>
      <c r="Q31" s="56">
        <v>1</v>
      </c>
      <c r="R31" s="16"/>
      <c r="S31" s="16"/>
      <c r="T31" s="51">
        <f>IF(C31="",0,IF(AND(SUM(J31:K31,M31:N31,P31:Q31)=1,OR(SUM(T29:T30)=4400,SUM(R29:R30)=1)),IF(OR(J31=1,K31=1,M31=1),"Check",IF(AND(OR(C29="",C30=""),SUM(R29:R30)=0),0,IF(OR(N31=1,P31=1),1000,100))),"Check"))</f>
        <v>100</v>
      </c>
      <c r="U31" s="234"/>
      <c r="V31" s="236"/>
    </row>
    <row r="32" spans="1:22" ht="23.25" customHeight="1" thickBot="1">
      <c r="A32" s="181"/>
      <c r="B32" s="31"/>
      <c r="C32" s="12"/>
      <c r="D32" s="12"/>
      <c r="E32" s="12"/>
      <c r="F32" s="12"/>
      <c r="G32" s="12"/>
      <c r="H32" s="12"/>
      <c r="I32" s="12"/>
      <c r="J32" s="18"/>
      <c r="K32" s="103"/>
      <c r="L32" s="104"/>
      <c r="M32" s="18"/>
      <c r="N32" s="115"/>
      <c r="O32" s="116"/>
      <c r="P32" s="12"/>
      <c r="Q32" s="12"/>
      <c r="R32" s="18"/>
      <c r="S32" s="18"/>
      <c r="T32" s="52">
        <f>IF(C32="",0,IF(AND(SUM(J32:K32,M32:N32,P32:Q32)=1,OR(SUM(T29:T30)=4400,SUM(R29:R30)=1)),IF(OR(J32=1,K32=1,M32=1),"Check",IF(AND(OR(C29="",C30=""),SUM(R29:R30)=0),0,IF(OR(N32=1,P32=1),1000,100))),"Check"))</f>
        <v>0</v>
      </c>
      <c r="U32" s="234"/>
      <c r="V32" s="237"/>
    </row>
    <row r="33" spans="1:22" ht="23.25" customHeight="1" thickTop="1">
      <c r="A33" s="180">
        <v>8</v>
      </c>
      <c r="B33" s="5">
        <v>1</v>
      </c>
      <c r="C33" s="11" t="s">
        <v>40</v>
      </c>
      <c r="D33" s="11">
        <v>1</v>
      </c>
      <c r="E33" s="11"/>
      <c r="F33" s="5" t="s">
        <v>24</v>
      </c>
      <c r="G33" s="5">
        <v>85</v>
      </c>
      <c r="H33" s="5">
        <v>1</v>
      </c>
      <c r="I33" s="5">
        <v>1</v>
      </c>
      <c r="J33" s="11">
        <v>1</v>
      </c>
      <c r="K33" s="99"/>
      <c r="L33" s="100"/>
      <c r="M33" s="11"/>
      <c r="N33" s="113"/>
      <c r="O33" s="114"/>
      <c r="P33" s="17"/>
      <c r="Q33" s="17"/>
      <c r="R33" s="11"/>
      <c r="S33" s="11">
        <v>1</v>
      </c>
      <c r="T33" s="50">
        <f>IF(C33="",0,IF(SUM(J33:K33,M33:N33,P33:Q33)=1,IF(OR(J33=1,K33=1,M33=1),IF(AND(C34="",R33=0),4400,2200),"Check"),"Check"))</f>
        <v>2200</v>
      </c>
      <c r="U33" s="234"/>
      <c r="V33" s="238" t="s">
        <v>51</v>
      </c>
    </row>
    <row r="34" spans="1:22" ht="23.25" customHeight="1">
      <c r="A34" s="179"/>
      <c r="B34" s="6">
        <v>2</v>
      </c>
      <c r="C34" s="6" t="s">
        <v>40</v>
      </c>
      <c r="D34" s="6"/>
      <c r="E34" s="6">
        <v>1</v>
      </c>
      <c r="F34" s="6" t="s">
        <v>25</v>
      </c>
      <c r="G34" s="6">
        <v>85</v>
      </c>
      <c r="H34" s="6">
        <v>1</v>
      </c>
      <c r="I34" s="6">
        <v>1</v>
      </c>
      <c r="J34" s="6">
        <v>1</v>
      </c>
      <c r="K34" s="93"/>
      <c r="L34" s="94"/>
      <c r="M34" s="6"/>
      <c r="N34" s="101"/>
      <c r="O34" s="102"/>
      <c r="P34" s="16"/>
      <c r="Q34" s="16"/>
      <c r="R34" s="6"/>
      <c r="S34" s="6">
        <v>1</v>
      </c>
      <c r="T34" s="51">
        <f>IF(C34="",0,IF(SUM(J34:K34,M34:N34,P34:Q34)=1,IF(OR(J34=1,K34=1,M34=1),IF(AND(C33="",R34=0),4400,2200),"Check"),"Check"))</f>
        <v>2200</v>
      </c>
      <c r="U34" s="234"/>
      <c r="V34" s="239"/>
    </row>
    <row r="35" spans="1:22" ht="23.25" customHeight="1">
      <c r="A35" s="179"/>
      <c r="B35" s="30"/>
      <c r="C35" s="57" t="s">
        <v>69</v>
      </c>
      <c r="D35" s="6">
        <v>1</v>
      </c>
      <c r="E35" s="6"/>
      <c r="F35" s="6" t="s">
        <v>45</v>
      </c>
      <c r="G35" s="6">
        <v>100</v>
      </c>
      <c r="H35" s="6">
        <v>1</v>
      </c>
      <c r="I35" s="6">
        <v>1</v>
      </c>
      <c r="J35" s="16"/>
      <c r="K35" s="101"/>
      <c r="L35" s="102"/>
      <c r="M35" s="16"/>
      <c r="N35" s="93"/>
      <c r="O35" s="94"/>
      <c r="P35" s="57">
        <v>1</v>
      </c>
      <c r="Q35" s="6"/>
      <c r="R35" s="16"/>
      <c r="S35" s="16"/>
      <c r="T35" s="51">
        <f>IF(C35="",0,IF(AND(SUM(J35:K35,M35:N35,P35:Q35)=1,OR(SUM(T33:T34)=4400,SUM(R33:R34)=1)),IF(OR(J35=1,K35=1,M35=1),"Check",IF(AND(OR(C33="",C34=""),SUM(R33:R34)=0),0,IF(OR(N35=1,P35=1),1000,100))),"Check"))</f>
        <v>1000</v>
      </c>
      <c r="U35" s="234"/>
      <c r="V35" s="239"/>
    </row>
    <row r="36" spans="1:22" ht="23.25" customHeight="1" thickBot="1">
      <c r="A36" s="181"/>
      <c r="B36" s="31"/>
      <c r="C36" s="12"/>
      <c r="D36" s="12"/>
      <c r="E36" s="12"/>
      <c r="F36" s="12"/>
      <c r="G36" s="12"/>
      <c r="H36" s="12"/>
      <c r="I36" s="12"/>
      <c r="J36" s="18"/>
      <c r="K36" s="103"/>
      <c r="L36" s="104"/>
      <c r="M36" s="18"/>
      <c r="N36" s="115"/>
      <c r="O36" s="116"/>
      <c r="P36" s="12"/>
      <c r="Q36" s="12"/>
      <c r="R36" s="18"/>
      <c r="S36" s="18"/>
      <c r="T36" s="52">
        <f>IF(C36="",0,IF(AND(SUM(J36:K36,M36:N36,P36:Q36)=1,OR(SUM(T33:T34)=4400,SUM(R33:R34)=1)),IF(OR(J36=1,K36=1,M36=1),"Check",IF(AND(OR(C33="",C34=""),SUM(R33:R34)=0),0,IF(OR(N36=1,P36=1),1000,100))),"Check"))</f>
        <v>0</v>
      </c>
      <c r="U36" s="234"/>
      <c r="V36" s="240"/>
    </row>
    <row r="37" spans="1:22" ht="23.25" customHeight="1" thickTop="1">
      <c r="A37" s="180">
        <v>9</v>
      </c>
      <c r="B37" s="5">
        <v>1</v>
      </c>
      <c r="C37" s="11" t="s">
        <v>40</v>
      </c>
      <c r="D37" s="11">
        <v>1</v>
      </c>
      <c r="E37" s="11"/>
      <c r="F37" s="5" t="s">
        <v>24</v>
      </c>
      <c r="G37" s="5">
        <v>85</v>
      </c>
      <c r="H37" s="5">
        <v>1</v>
      </c>
      <c r="I37" s="5">
        <v>1</v>
      </c>
      <c r="J37" s="11">
        <v>1</v>
      </c>
      <c r="K37" s="99"/>
      <c r="L37" s="100"/>
      <c r="M37" s="11"/>
      <c r="N37" s="113"/>
      <c r="O37" s="114"/>
      <c r="P37" s="17"/>
      <c r="Q37" s="17"/>
      <c r="R37" s="11"/>
      <c r="S37" s="11">
        <v>1</v>
      </c>
      <c r="T37" s="50">
        <f>IF(C37="",0,IF(SUM(J37:K37,M37:N37,P37:Q37)=1,IF(OR(J37=1,K37=1,M37=1),IF(AND(C38="",R37=0),4400,2200),"Check"),"Check"))</f>
        <v>2200</v>
      </c>
      <c r="U37" s="234"/>
      <c r="V37" s="238" t="s">
        <v>51</v>
      </c>
    </row>
    <row r="38" spans="1:22" ht="23.25" customHeight="1">
      <c r="A38" s="179"/>
      <c r="B38" s="6">
        <v>2</v>
      </c>
      <c r="C38" s="6" t="s">
        <v>40</v>
      </c>
      <c r="D38" s="6"/>
      <c r="E38" s="6">
        <v>1</v>
      </c>
      <c r="F38" s="6" t="s">
        <v>25</v>
      </c>
      <c r="G38" s="6">
        <v>85</v>
      </c>
      <c r="H38" s="6">
        <v>1</v>
      </c>
      <c r="I38" s="6">
        <v>1</v>
      </c>
      <c r="J38" s="6">
        <v>1</v>
      </c>
      <c r="K38" s="93"/>
      <c r="L38" s="94"/>
      <c r="M38" s="6"/>
      <c r="N38" s="101"/>
      <c r="O38" s="102"/>
      <c r="P38" s="16"/>
      <c r="Q38" s="16"/>
      <c r="R38" s="6"/>
      <c r="S38" s="6">
        <v>1</v>
      </c>
      <c r="T38" s="51">
        <f>IF(C38="",0,IF(SUM(J38:K38,M38:N38,P38:Q38)=1,IF(OR(J38=1,K38=1,M38=1),IF(AND(C37="",R38=0),4400,2200),"Check"),"Check"))</f>
        <v>2200</v>
      </c>
      <c r="U38" s="234"/>
      <c r="V38" s="239"/>
    </row>
    <row r="39" spans="1:22" ht="23.25" customHeight="1">
      <c r="A39" s="179"/>
      <c r="B39" s="30"/>
      <c r="C39" s="57" t="s">
        <v>71</v>
      </c>
      <c r="D39" s="6">
        <v>1</v>
      </c>
      <c r="E39" s="6"/>
      <c r="F39" s="6" t="s">
        <v>45</v>
      </c>
      <c r="G39" s="6">
        <v>95</v>
      </c>
      <c r="H39" s="6">
        <v>1</v>
      </c>
      <c r="I39" s="6">
        <v>1</v>
      </c>
      <c r="J39" s="16"/>
      <c r="K39" s="101"/>
      <c r="L39" s="102"/>
      <c r="M39" s="16"/>
      <c r="N39" s="149">
        <v>1</v>
      </c>
      <c r="O39" s="150">
        <v>3</v>
      </c>
      <c r="P39" s="6"/>
      <c r="Q39" s="6"/>
      <c r="R39" s="16"/>
      <c r="S39" s="16"/>
      <c r="T39" s="51">
        <f>IF(C39="",0,IF(AND(SUM(J39:K39,M39:N39,P39:Q39)=1,OR(SUM(T37:T38)=4400,SUM(R37:R38)=1)),IF(OR(J39=1,K39=1,M39=1),"Check",IF(AND(OR(C37="",C38=""),SUM(R37:R38)=0),0,IF(OR(N39=1,P39=1),1000,100))),"Check"))</f>
        <v>1000</v>
      </c>
      <c r="U39" s="234"/>
      <c r="V39" s="239"/>
    </row>
    <row r="40" spans="1:22" ht="23.25" customHeight="1" thickBot="1">
      <c r="A40" s="181"/>
      <c r="B40" s="31"/>
      <c r="C40" s="12"/>
      <c r="D40" s="12"/>
      <c r="E40" s="12"/>
      <c r="F40" s="12"/>
      <c r="G40" s="12"/>
      <c r="H40" s="12"/>
      <c r="I40" s="12"/>
      <c r="J40" s="18"/>
      <c r="K40" s="103"/>
      <c r="L40" s="104"/>
      <c r="M40" s="18"/>
      <c r="N40" s="115"/>
      <c r="O40" s="116"/>
      <c r="P40" s="12"/>
      <c r="Q40" s="12"/>
      <c r="R40" s="18"/>
      <c r="S40" s="18"/>
      <c r="T40" s="52">
        <f>IF(C40="",0,IF(AND(SUM(J40:K40,M40:N40,P40:Q40)=1,OR(SUM(T37:T38)=4400,SUM(R37:R38)=1)),IF(OR(J40=1,K40=1,M40=1),"Check",IF(AND(OR(C37="",C38=""),SUM(R37:R38)=0),0,IF(OR(N40=1,P40=1),1000,100))),"Check"))</f>
        <v>0</v>
      </c>
      <c r="U40" s="234"/>
      <c r="V40" s="240"/>
    </row>
    <row r="41" spans="1:22" ht="23.25" customHeight="1" thickTop="1">
      <c r="A41" s="180">
        <v>10</v>
      </c>
      <c r="B41" s="5">
        <v>1</v>
      </c>
      <c r="C41" s="11" t="s">
        <v>40</v>
      </c>
      <c r="D41" s="11">
        <v>1</v>
      </c>
      <c r="E41" s="11"/>
      <c r="F41" s="5" t="s">
        <v>24</v>
      </c>
      <c r="G41" s="5">
        <v>85</v>
      </c>
      <c r="H41" s="5">
        <v>1</v>
      </c>
      <c r="I41" s="5">
        <v>1</v>
      </c>
      <c r="J41" s="11">
        <v>1</v>
      </c>
      <c r="K41" s="99"/>
      <c r="L41" s="100"/>
      <c r="M41" s="11"/>
      <c r="N41" s="113"/>
      <c r="O41" s="114"/>
      <c r="P41" s="17"/>
      <c r="Q41" s="17"/>
      <c r="R41" s="11"/>
      <c r="S41" s="11">
        <v>1</v>
      </c>
      <c r="T41" s="50">
        <f>IF(C41="",0,IF(SUM(J41:K41,M41:N41,P41:Q41)=1,IF(OR(J41=1,K41=1,M41=1),IF(AND(C42="",R41=0),4400,2200),"Check"),"Check"))</f>
        <v>2200</v>
      </c>
      <c r="U41" s="234"/>
      <c r="V41" s="238" t="s">
        <v>52</v>
      </c>
    </row>
    <row r="42" spans="1:22" ht="23.25" customHeight="1">
      <c r="A42" s="179"/>
      <c r="B42" s="6">
        <v>2</v>
      </c>
      <c r="C42" s="6" t="s">
        <v>40</v>
      </c>
      <c r="D42" s="6"/>
      <c r="E42" s="6">
        <v>1</v>
      </c>
      <c r="F42" s="6" t="s">
        <v>25</v>
      </c>
      <c r="G42" s="6">
        <v>85</v>
      </c>
      <c r="H42" s="6">
        <v>1</v>
      </c>
      <c r="I42" s="6">
        <v>1</v>
      </c>
      <c r="J42" s="6">
        <v>1</v>
      </c>
      <c r="K42" s="93"/>
      <c r="L42" s="94"/>
      <c r="M42" s="6"/>
      <c r="N42" s="101"/>
      <c r="O42" s="102"/>
      <c r="P42" s="16"/>
      <c r="Q42" s="16"/>
      <c r="R42" s="6"/>
      <c r="S42" s="6">
        <v>1</v>
      </c>
      <c r="T42" s="51">
        <f>IF(C42="",0,IF(SUM(J42:K42,M42:N42,P42:Q42)=1,IF(OR(J42=1,K42=1,M42=1),IF(AND(C41="",R42=0),4400,2200),"Check"),"Check"))</f>
        <v>2200</v>
      </c>
      <c r="U42" s="234"/>
      <c r="V42" s="239"/>
    </row>
    <row r="43" spans="1:22" ht="23.25" customHeight="1">
      <c r="A43" s="179"/>
      <c r="B43" s="30"/>
      <c r="C43" s="58" t="s">
        <v>71</v>
      </c>
      <c r="D43" s="6">
        <v>1</v>
      </c>
      <c r="E43" s="6"/>
      <c r="F43" s="6" t="s">
        <v>45</v>
      </c>
      <c r="G43" s="6">
        <v>95</v>
      </c>
      <c r="H43" s="6">
        <v>1</v>
      </c>
      <c r="I43" s="6">
        <v>1</v>
      </c>
      <c r="J43" s="16"/>
      <c r="K43" s="101"/>
      <c r="L43" s="102"/>
      <c r="M43" s="16"/>
      <c r="N43" s="123">
        <v>1</v>
      </c>
      <c r="O43" s="124">
        <v>3</v>
      </c>
      <c r="P43" s="6"/>
      <c r="Q43" s="6"/>
      <c r="R43" s="16"/>
      <c r="S43" s="16"/>
      <c r="T43" s="51">
        <f>IF(C43="",0,IF(AND(SUM(J43:K43,M43:N43,P43:Q43)=1,OR(SUM(T41:T42)=4400,SUM(R41:R42)=1)),IF(OR(J43=1,K43=1,M43=1),"Check",IF(AND(OR(C41="",C42=""),SUM(R41:R42)=0),0,IF(OR(N43=1,P43=1),1000,100))),"Check"))</f>
        <v>1000</v>
      </c>
      <c r="U43" s="234"/>
      <c r="V43" s="239"/>
    </row>
    <row r="44" spans="1:22" ht="23.25" customHeight="1" thickBot="1">
      <c r="A44" s="181"/>
      <c r="B44" s="31"/>
      <c r="C44" s="12" t="s">
        <v>72</v>
      </c>
      <c r="D44" s="12"/>
      <c r="E44" s="12">
        <v>1</v>
      </c>
      <c r="F44" s="12" t="s">
        <v>45</v>
      </c>
      <c r="G44" s="12">
        <v>98</v>
      </c>
      <c r="H44" s="12">
        <v>1</v>
      </c>
      <c r="I44" s="12">
        <v>1</v>
      </c>
      <c r="J44" s="18"/>
      <c r="K44" s="103"/>
      <c r="L44" s="104"/>
      <c r="M44" s="18"/>
      <c r="N44" s="115"/>
      <c r="O44" s="116"/>
      <c r="P44" s="12">
        <v>1</v>
      </c>
      <c r="Q44" s="12"/>
      <c r="R44" s="18"/>
      <c r="S44" s="18"/>
      <c r="T44" s="52">
        <f>IF(C44="",0,IF(AND(SUM(J44:K44,M44:N44,P44:Q44)=1,OR(SUM(T41:T42)=4400,SUM(R41:R42)=1)),IF(OR(J44=1,K44=1,M44=1),"Check",IF(AND(OR(C41="",C42=""),SUM(R41:R42)=0),0,IF(OR(N44=1,P44=1),1000,100))),"Check"))</f>
        <v>1000</v>
      </c>
      <c r="U44" s="234"/>
      <c r="V44" s="240"/>
    </row>
    <row r="45" spans="1:22" ht="23.25" customHeight="1" thickTop="1">
      <c r="A45" s="180">
        <v>11</v>
      </c>
      <c r="B45" s="5">
        <v>1</v>
      </c>
      <c r="C45" s="11" t="s">
        <v>40</v>
      </c>
      <c r="D45" s="11">
        <v>1</v>
      </c>
      <c r="E45" s="11"/>
      <c r="F45" s="5" t="s">
        <v>24</v>
      </c>
      <c r="G45" s="5">
        <v>85</v>
      </c>
      <c r="H45" s="5">
        <v>1</v>
      </c>
      <c r="I45" s="5">
        <v>1</v>
      </c>
      <c r="J45" s="11">
        <v>1</v>
      </c>
      <c r="K45" s="99"/>
      <c r="L45" s="100"/>
      <c r="M45" s="11"/>
      <c r="N45" s="113"/>
      <c r="O45" s="114"/>
      <c r="P45" s="17"/>
      <c r="Q45" s="17"/>
      <c r="R45" s="11"/>
      <c r="S45" s="11">
        <v>1</v>
      </c>
      <c r="T45" s="50">
        <f>IF(C45="",0,IF(SUM(J45:K45,M45:N45,P45:Q45)=1,IF(OR(J45=1,K45=1,M45=1),IF(AND(C46="",R45=0),4400,2200),"Check"),"Check"))</f>
        <v>2200</v>
      </c>
      <c r="U45" s="234"/>
      <c r="V45" s="238" t="s">
        <v>52</v>
      </c>
    </row>
    <row r="46" spans="1:22" ht="23.25" customHeight="1">
      <c r="A46" s="179"/>
      <c r="B46" s="6">
        <v>2</v>
      </c>
      <c r="C46" s="6" t="s">
        <v>40</v>
      </c>
      <c r="D46" s="6"/>
      <c r="E46" s="6">
        <v>1</v>
      </c>
      <c r="F46" s="6" t="s">
        <v>25</v>
      </c>
      <c r="G46" s="6">
        <v>85</v>
      </c>
      <c r="H46" s="6">
        <v>1</v>
      </c>
      <c r="I46" s="6">
        <v>1</v>
      </c>
      <c r="J46" s="6">
        <v>1</v>
      </c>
      <c r="K46" s="93"/>
      <c r="L46" s="94"/>
      <c r="M46" s="6"/>
      <c r="N46" s="101"/>
      <c r="O46" s="102"/>
      <c r="P46" s="16"/>
      <c r="Q46" s="16"/>
      <c r="R46" s="6"/>
      <c r="S46" s="6">
        <v>1</v>
      </c>
      <c r="T46" s="51">
        <f>IF(C46="",0,IF(SUM(J46:K46,M46:N46,P46:Q46)=1,IF(OR(J46=1,K46=1,M46=1),IF(AND(C45="",R46=0),4400,2200),"Check"),"Check"))</f>
        <v>2200</v>
      </c>
      <c r="U46" s="234"/>
      <c r="V46" s="239"/>
    </row>
    <row r="47" spans="1:22" ht="23.25" customHeight="1">
      <c r="A47" s="179"/>
      <c r="B47" s="30"/>
      <c r="C47" s="58" t="s">
        <v>69</v>
      </c>
      <c r="D47" s="6">
        <v>1</v>
      </c>
      <c r="E47" s="6"/>
      <c r="F47" s="6" t="s">
        <v>45</v>
      </c>
      <c r="G47" s="6">
        <v>98</v>
      </c>
      <c r="H47" s="6">
        <v>1</v>
      </c>
      <c r="I47" s="6">
        <v>1</v>
      </c>
      <c r="J47" s="16"/>
      <c r="K47" s="101"/>
      <c r="L47" s="102"/>
      <c r="M47" s="16"/>
      <c r="N47" s="123"/>
      <c r="O47" s="124"/>
      <c r="P47" s="6">
        <v>1</v>
      </c>
      <c r="Q47" s="6"/>
      <c r="R47" s="16"/>
      <c r="S47" s="16"/>
      <c r="T47" s="51">
        <f>IF(C47="",0,IF(AND(SUM(J47:K47,M47:N47,P47:Q47)=1,OR(SUM(T45:T46)=4400,SUM(R45:R46)=1)),IF(OR(J47=1,K47=1,M47=1),"Check",IF(AND(OR(C45="",C46=""),SUM(R45:R46)=0),0,IF(OR(N47=1,P47=1),1000,100))),"Check"))</f>
        <v>1000</v>
      </c>
      <c r="U47" s="234"/>
      <c r="V47" s="239"/>
    </row>
    <row r="48" spans="1:22" ht="23.25" customHeight="1" thickBot="1">
      <c r="A48" s="181"/>
      <c r="B48" s="31"/>
      <c r="C48" s="12" t="s">
        <v>48</v>
      </c>
      <c r="D48" s="12"/>
      <c r="E48" s="12">
        <v>1</v>
      </c>
      <c r="F48" s="12" t="s">
        <v>45</v>
      </c>
      <c r="G48" s="12">
        <v>100</v>
      </c>
      <c r="H48" s="12">
        <v>1</v>
      </c>
      <c r="I48" s="12">
        <v>1</v>
      </c>
      <c r="J48" s="18"/>
      <c r="K48" s="103"/>
      <c r="L48" s="104"/>
      <c r="M48" s="18"/>
      <c r="N48" s="115"/>
      <c r="O48" s="116"/>
      <c r="P48" s="12"/>
      <c r="Q48" s="12">
        <v>1</v>
      </c>
      <c r="R48" s="18"/>
      <c r="S48" s="18"/>
      <c r="T48" s="52">
        <f>IF(C48="",0,IF(AND(SUM(J48:K48,M48:N48,P48:Q48)=1,OR(SUM(T45:T46)=4400,SUM(R45:R46)=1)),IF(OR(J48=1,K48=1,M48=1),"Check",IF(AND(OR(C45="",C46=""),SUM(R45:R46)=0),0,IF(OR(N48=1,P48=1),1000,100))),"Check"))</f>
        <v>100</v>
      </c>
      <c r="U48" s="234"/>
      <c r="V48" s="240"/>
    </row>
    <row r="49" spans="1:22" ht="23.25" customHeight="1" thickTop="1">
      <c r="A49" s="180">
        <v>12</v>
      </c>
      <c r="B49" s="5">
        <v>1</v>
      </c>
      <c r="C49" s="11" t="s">
        <v>40</v>
      </c>
      <c r="D49" s="11">
        <v>1</v>
      </c>
      <c r="E49" s="11"/>
      <c r="F49" s="5" t="s">
        <v>24</v>
      </c>
      <c r="G49" s="5">
        <v>85</v>
      </c>
      <c r="H49" s="5">
        <v>1</v>
      </c>
      <c r="I49" s="5">
        <v>1</v>
      </c>
      <c r="J49" s="11">
        <v>1</v>
      </c>
      <c r="K49" s="99"/>
      <c r="L49" s="100"/>
      <c r="M49" s="11"/>
      <c r="N49" s="113"/>
      <c r="O49" s="114"/>
      <c r="P49" s="17"/>
      <c r="Q49" s="17"/>
      <c r="R49" s="11"/>
      <c r="S49" s="11">
        <v>1</v>
      </c>
      <c r="T49" s="50">
        <f>IF(C49="",0,IF(SUM(J49:K49,M49:N49,P49:Q49)=1,IF(OR(J49=1,K49=1,M49=1),IF(AND(C50="",R49=0),4400,2200),"Check"),"Check"))</f>
        <v>2200</v>
      </c>
      <c r="U49" s="234"/>
      <c r="V49" s="238" t="s">
        <v>52</v>
      </c>
    </row>
    <row r="50" spans="1:22" ht="23.25" customHeight="1">
      <c r="A50" s="179"/>
      <c r="B50" s="6">
        <v>2</v>
      </c>
      <c r="C50" s="6" t="s">
        <v>40</v>
      </c>
      <c r="D50" s="6"/>
      <c r="E50" s="6">
        <v>1</v>
      </c>
      <c r="F50" s="6" t="s">
        <v>25</v>
      </c>
      <c r="G50" s="6">
        <v>85</v>
      </c>
      <c r="H50" s="6">
        <v>1</v>
      </c>
      <c r="I50" s="6">
        <v>1</v>
      </c>
      <c r="J50" s="6">
        <v>1</v>
      </c>
      <c r="K50" s="93"/>
      <c r="L50" s="94"/>
      <c r="M50" s="6"/>
      <c r="N50" s="101"/>
      <c r="O50" s="102"/>
      <c r="P50" s="16"/>
      <c r="Q50" s="16"/>
      <c r="R50" s="6"/>
      <c r="S50" s="6">
        <v>1</v>
      </c>
      <c r="T50" s="51">
        <f>IF(C50="",0,IF(SUM(J50:K50,M50:N50,P50:Q50)=1,IF(OR(J50=1,K50=1,M50=1),IF(AND(C49="",R50=0),4400,2200),"Check"),"Check"))</f>
        <v>2200</v>
      </c>
      <c r="U50" s="234"/>
      <c r="V50" s="239"/>
    </row>
    <row r="51" spans="1:22" ht="23.25" customHeight="1">
      <c r="A51" s="179"/>
      <c r="B51" s="30"/>
      <c r="C51" s="58" t="s">
        <v>71</v>
      </c>
      <c r="D51" s="6">
        <v>1</v>
      </c>
      <c r="E51" s="6"/>
      <c r="F51" s="6" t="s">
        <v>45</v>
      </c>
      <c r="G51" s="6">
        <v>98</v>
      </c>
      <c r="H51" s="6">
        <v>1</v>
      </c>
      <c r="I51" s="6">
        <v>1</v>
      </c>
      <c r="J51" s="16"/>
      <c r="K51" s="101"/>
      <c r="L51" s="102"/>
      <c r="M51" s="16"/>
      <c r="N51" s="123">
        <v>1</v>
      </c>
      <c r="O51" s="124" t="s">
        <v>73</v>
      </c>
      <c r="P51" s="6"/>
      <c r="Q51" s="6"/>
      <c r="R51" s="16"/>
      <c r="S51" s="16"/>
      <c r="T51" s="51">
        <f>IF(C51="",0,IF(AND(SUM(J51:K51,M51:N51,P51:Q51)=1,OR(SUM(T49:T50)=4400,SUM(R49:R50)=1)),IF(OR(J51=1,K51=1,M51=1),"Check",IF(AND(OR(C49="",C50=""),SUM(R49:R50)=0),0,IF(OR(N51=1,P51=1),1000,100))),"Check"))</f>
        <v>1000</v>
      </c>
      <c r="U51" s="234"/>
      <c r="V51" s="239"/>
    </row>
    <row r="52" spans="1:22" ht="23.25" customHeight="1" thickBot="1">
      <c r="A52" s="181"/>
      <c r="B52" s="31"/>
      <c r="C52" s="12" t="s">
        <v>48</v>
      </c>
      <c r="D52" s="12"/>
      <c r="E52" s="12">
        <v>1</v>
      </c>
      <c r="F52" s="12" t="s">
        <v>45</v>
      </c>
      <c r="G52" s="12">
        <v>100</v>
      </c>
      <c r="H52" s="12">
        <v>1</v>
      </c>
      <c r="I52" s="12">
        <v>1</v>
      </c>
      <c r="J52" s="18"/>
      <c r="K52" s="103"/>
      <c r="L52" s="104"/>
      <c r="M52" s="18"/>
      <c r="N52" s="115"/>
      <c r="O52" s="116"/>
      <c r="P52" s="12"/>
      <c r="Q52" s="12">
        <v>1</v>
      </c>
      <c r="R52" s="18"/>
      <c r="S52" s="18"/>
      <c r="T52" s="52">
        <f>IF(C52="",0,IF(AND(SUM(J52:K52,M52:N52,P52:Q52)=1,OR(SUM(T49:T50)=4400,SUM(R49:R50)=1)),IF(OR(J52=1,K52=1,M52=1),"Check",IF(AND(OR(C49="",C50=""),SUM(R49:R50)=0),0,IF(OR(N52=1,P52=1),1000,100))),"Check"))</f>
        <v>100</v>
      </c>
      <c r="U52" s="234"/>
      <c r="V52" s="240"/>
    </row>
    <row r="53" spans="1:22" ht="23.25" customHeight="1" thickTop="1">
      <c r="A53" s="180">
        <v>13</v>
      </c>
      <c r="B53" s="5">
        <v>1</v>
      </c>
      <c r="C53" s="5" t="s">
        <v>40</v>
      </c>
      <c r="D53" s="5">
        <v>1</v>
      </c>
      <c r="E53" s="5"/>
      <c r="F53" s="11"/>
      <c r="G53" s="11"/>
      <c r="H53" s="11"/>
      <c r="I53" s="11"/>
      <c r="J53" s="11">
        <v>1</v>
      </c>
      <c r="K53" s="99"/>
      <c r="L53" s="100"/>
      <c r="M53" s="11"/>
      <c r="N53" s="113"/>
      <c r="O53" s="114"/>
      <c r="P53" s="17"/>
      <c r="Q53" s="17"/>
      <c r="R53" s="11"/>
      <c r="S53" s="11">
        <v>1</v>
      </c>
      <c r="T53" s="50">
        <f>IF(C53="",0,IF(SUM(J53:K53,M53:N53,P53:Q53)=1,IF(OR(J53=1,K53=1,M53=1),IF(AND(C54="",R53=0),4400,2200),"Check"),"Check"))</f>
        <v>4400</v>
      </c>
      <c r="U53" s="234"/>
      <c r="V53" s="238" t="s">
        <v>53</v>
      </c>
    </row>
    <row r="54" spans="1:22" ht="23.25" customHeight="1">
      <c r="A54" s="179"/>
      <c r="B54" s="6">
        <v>2</v>
      </c>
      <c r="C54" s="6"/>
      <c r="D54" s="6"/>
      <c r="E54" s="6"/>
      <c r="F54" s="6"/>
      <c r="G54" s="6"/>
      <c r="H54" s="6"/>
      <c r="I54" s="6"/>
      <c r="J54" s="6"/>
      <c r="K54" s="93"/>
      <c r="L54" s="94"/>
      <c r="M54" s="6"/>
      <c r="N54" s="101"/>
      <c r="O54" s="102"/>
      <c r="P54" s="16"/>
      <c r="Q54" s="16"/>
      <c r="R54" s="6"/>
      <c r="S54" s="6"/>
      <c r="T54" s="51">
        <f>IF(C54="",0,IF(SUM(J54:K54,M54:N54,P54:Q54)=1,IF(OR(J54=1,K54=1,M54=1),IF(AND(C53="",R54=0),4400,2200),"Check"),"Check"))</f>
        <v>0</v>
      </c>
      <c r="U54" s="234"/>
      <c r="V54" s="239"/>
    </row>
    <row r="55" spans="1:22" ht="23.25" customHeight="1">
      <c r="A55" s="179"/>
      <c r="B55" s="30"/>
      <c r="C55" s="58" t="s">
        <v>71</v>
      </c>
      <c r="D55" s="6">
        <v>1</v>
      </c>
      <c r="E55" s="6"/>
      <c r="F55" s="6" t="s">
        <v>45</v>
      </c>
      <c r="G55" s="6">
        <v>95</v>
      </c>
      <c r="H55" s="6">
        <v>1</v>
      </c>
      <c r="I55" s="6">
        <v>1</v>
      </c>
      <c r="J55" s="16"/>
      <c r="K55" s="101"/>
      <c r="L55" s="102"/>
      <c r="M55" s="16"/>
      <c r="N55" s="93">
        <v>1</v>
      </c>
      <c r="O55" s="94">
        <v>3</v>
      </c>
      <c r="P55" s="6"/>
      <c r="Q55" s="6"/>
      <c r="R55" s="16"/>
      <c r="S55" s="16"/>
      <c r="T55" s="51">
        <f>IF(C55="",0,IF(AND(SUM(J55:K55,M55:N55,P55:Q55)=1,OR(SUM(T53:T54)=4400,SUM(R53:R54)=1)),IF(OR(J55=1,K55=1,M55=1),"Check",IF(AND(OR(C53="",C54=""),SUM(R53:R54)=0),0,IF(OR(N55=1,P55=1),1000,100))),"Check"))</f>
        <v>0</v>
      </c>
      <c r="U55" s="234"/>
      <c r="V55" s="239"/>
    </row>
    <row r="56" spans="1:22" ht="23.25" customHeight="1" thickBot="1">
      <c r="A56" s="181"/>
      <c r="B56" s="31"/>
      <c r="C56" s="12"/>
      <c r="D56" s="12"/>
      <c r="E56" s="12"/>
      <c r="F56" s="12"/>
      <c r="G56" s="12"/>
      <c r="H56" s="12"/>
      <c r="I56" s="12"/>
      <c r="J56" s="18"/>
      <c r="K56" s="103"/>
      <c r="L56" s="104"/>
      <c r="M56" s="18"/>
      <c r="N56" s="115"/>
      <c r="O56" s="116"/>
      <c r="P56" s="12"/>
      <c r="Q56" s="12"/>
      <c r="R56" s="18"/>
      <c r="S56" s="18"/>
      <c r="T56" s="52">
        <f>IF(C56="",0,IF(AND(SUM(J56:K56,M56:N56,P56:Q56)=1,OR(SUM(T53:T54)=4400,SUM(R53:R54)=1)),IF(OR(J56=1,K56=1,M56=1),"Check",IF(AND(OR(C53="",C54=""),SUM(R53:R54)=0),0,IF(OR(N56=1,P56=1),1000,100))),"Check"))</f>
        <v>0</v>
      </c>
      <c r="U56" s="234"/>
      <c r="V56" s="240"/>
    </row>
    <row r="57" spans="1:22" ht="23.25" customHeight="1" thickTop="1">
      <c r="A57" s="180">
        <v>14</v>
      </c>
      <c r="B57" s="5">
        <v>1</v>
      </c>
      <c r="C57" s="11" t="s">
        <v>40</v>
      </c>
      <c r="D57" s="11"/>
      <c r="E57" s="11">
        <v>1</v>
      </c>
      <c r="F57" s="11" t="s">
        <v>54</v>
      </c>
      <c r="G57" s="11">
        <v>85</v>
      </c>
      <c r="H57" s="11">
        <v>1</v>
      </c>
      <c r="I57" s="11">
        <v>1</v>
      </c>
      <c r="J57" s="11">
        <v>1</v>
      </c>
      <c r="K57" s="99"/>
      <c r="L57" s="100"/>
      <c r="M57" s="11"/>
      <c r="N57" s="113"/>
      <c r="O57" s="114"/>
      <c r="P57" s="17"/>
      <c r="Q57" s="17"/>
      <c r="R57" s="11"/>
      <c r="S57" s="11">
        <v>1</v>
      </c>
      <c r="T57" s="50">
        <f>IF(C57="",0,IF(SUM(J57:K57,M57:N57,P57:Q57)=1,IF(OR(J57=1,K57=1,M57=1),IF(AND(C58="",R57=0),4400,2200),"Check"),"Check"))</f>
        <v>4400</v>
      </c>
      <c r="U57" s="234"/>
      <c r="V57" s="238" t="s">
        <v>53</v>
      </c>
    </row>
    <row r="58" spans="1:22" ht="23.25" customHeight="1">
      <c r="A58" s="179"/>
      <c r="B58" s="6">
        <v>2</v>
      </c>
      <c r="C58" s="6"/>
      <c r="D58" s="6"/>
      <c r="E58" s="6"/>
      <c r="F58" s="6"/>
      <c r="G58" s="6"/>
      <c r="H58" s="6"/>
      <c r="I58" s="6"/>
      <c r="J58" s="6"/>
      <c r="K58" s="93"/>
      <c r="L58" s="94"/>
      <c r="M58" s="6"/>
      <c r="N58" s="101"/>
      <c r="O58" s="102"/>
      <c r="P58" s="16"/>
      <c r="Q58" s="16"/>
      <c r="R58" s="6"/>
      <c r="S58" s="6"/>
      <c r="T58" s="51">
        <f>IF(C58="",0,IF(SUM(J58:K58,M58:N58,P58:Q58)=1,IF(OR(J58=1,K58=1,M58=1),IF(AND(C57="",R58=0),4400,2200),"Check"),"Check"))</f>
        <v>0</v>
      </c>
      <c r="U58" s="234"/>
      <c r="V58" s="239"/>
    </row>
    <row r="59" spans="1:22" ht="23.25" customHeight="1">
      <c r="A59" s="179"/>
      <c r="B59" s="30"/>
      <c r="C59" s="58" t="s">
        <v>69</v>
      </c>
      <c r="D59" s="6">
        <v>1</v>
      </c>
      <c r="E59" s="6"/>
      <c r="F59" s="6" t="s">
        <v>45</v>
      </c>
      <c r="G59" s="6">
        <v>100</v>
      </c>
      <c r="H59" s="6">
        <v>1</v>
      </c>
      <c r="I59" s="6">
        <v>1</v>
      </c>
      <c r="J59" s="16"/>
      <c r="K59" s="101"/>
      <c r="L59" s="102"/>
      <c r="M59" s="16"/>
      <c r="N59" s="93"/>
      <c r="O59" s="94"/>
      <c r="P59" s="6">
        <v>1</v>
      </c>
      <c r="Q59" s="6"/>
      <c r="R59" s="16"/>
      <c r="S59" s="16"/>
      <c r="T59" s="51">
        <f>IF(C59="",0,IF(AND(SUM(J59:K59,M59:N59,P59:Q59)=1,OR(SUM(T57:T58)=4400,SUM(R57:R58)=1)),IF(OR(J59=1,K59=1,M59=1),"Check",IF(AND(OR(C57="",C58=""),SUM(R57:R58)=0),0,IF(OR(N59=1,P59=1),1000,100))),"Check"))</f>
        <v>0</v>
      </c>
      <c r="U59" s="234"/>
      <c r="V59" s="239"/>
    </row>
    <row r="60" spans="1:22" ht="23.25" customHeight="1" thickBot="1">
      <c r="A60" s="181"/>
      <c r="B60" s="31"/>
      <c r="C60" s="12"/>
      <c r="D60" s="12"/>
      <c r="E60" s="12"/>
      <c r="F60" s="12"/>
      <c r="G60" s="12"/>
      <c r="H60" s="12"/>
      <c r="I60" s="12"/>
      <c r="J60" s="18"/>
      <c r="K60" s="103"/>
      <c r="L60" s="104"/>
      <c r="M60" s="18"/>
      <c r="N60" s="115"/>
      <c r="O60" s="116"/>
      <c r="P60" s="12"/>
      <c r="Q60" s="12"/>
      <c r="R60" s="18"/>
      <c r="S60" s="18"/>
      <c r="T60" s="52">
        <f>IF(C60="",0,IF(AND(SUM(J60:K60,M60:N60,P60:Q60)=1,OR(SUM(T57:T58)=4400,SUM(R57:R58)=1)),IF(OR(J60=1,K60=1,M60=1),"Check",IF(AND(OR(C57="",C58=""),SUM(R57:R58)=0),0,IF(OR(N60=1,P60=1),1000,100))),"Check"))</f>
        <v>0</v>
      </c>
      <c r="U60" s="234"/>
      <c r="V60" s="240"/>
    </row>
    <row r="61" spans="1:22" ht="23.25" customHeight="1" thickTop="1">
      <c r="A61" s="179">
        <v>15</v>
      </c>
      <c r="B61" s="11">
        <v>1</v>
      </c>
      <c r="C61" s="11" t="s">
        <v>40</v>
      </c>
      <c r="D61" s="5">
        <v>1</v>
      </c>
      <c r="E61" s="5"/>
      <c r="F61" s="5" t="s">
        <v>45</v>
      </c>
      <c r="G61" s="5">
        <v>85</v>
      </c>
      <c r="H61" s="5">
        <v>1</v>
      </c>
      <c r="I61" s="5">
        <v>1</v>
      </c>
      <c r="J61" s="5">
        <v>1</v>
      </c>
      <c r="K61" s="105"/>
      <c r="L61" s="106"/>
      <c r="M61" s="5"/>
      <c r="N61" s="117"/>
      <c r="O61" s="118"/>
      <c r="P61" s="15"/>
      <c r="Q61" s="15"/>
      <c r="R61" s="5"/>
      <c r="S61" s="5">
        <v>1</v>
      </c>
      <c r="T61" s="50">
        <f>IF(C61="",0,IF(SUM(J61:K61,M61:N61,P61:Q61)=1,IF(OR(J61=1,K61=1,M61=1),IF(AND(C62="",R61=0),4400,2200),"Check"),"Check"))</f>
        <v>2200</v>
      </c>
      <c r="U61" s="234"/>
      <c r="V61" s="235" t="s">
        <v>56</v>
      </c>
    </row>
    <row r="62" spans="1:22" ht="23.25" customHeight="1">
      <c r="A62" s="179"/>
      <c r="B62" s="6">
        <v>2</v>
      </c>
      <c r="C62" s="5" t="s">
        <v>40</v>
      </c>
      <c r="D62" s="6"/>
      <c r="E62" s="6">
        <v>1</v>
      </c>
      <c r="F62" s="6" t="s">
        <v>55</v>
      </c>
      <c r="G62" s="6">
        <v>85</v>
      </c>
      <c r="H62" s="6">
        <v>1</v>
      </c>
      <c r="I62" s="6">
        <v>1</v>
      </c>
      <c r="J62" s="6">
        <v>1</v>
      </c>
      <c r="K62" s="93"/>
      <c r="L62" s="94"/>
      <c r="M62" s="6"/>
      <c r="N62" s="101"/>
      <c r="O62" s="102"/>
      <c r="P62" s="16"/>
      <c r="Q62" s="16"/>
      <c r="R62" s="6"/>
      <c r="S62" s="6">
        <v>1</v>
      </c>
      <c r="T62" s="51">
        <f>IF(C62="",0,IF(SUM(J62:K62,M62:N62,P62:Q62)=1,IF(OR(J62=1,K62=1,M62=1),IF(AND(C61="",R62=0),4400,2200),"Check"),"Check"))</f>
        <v>2200</v>
      </c>
      <c r="U62" s="234"/>
      <c r="V62" s="236"/>
    </row>
    <row r="63" spans="1:22" ht="23.25" customHeight="1">
      <c r="A63" s="179"/>
      <c r="B63" s="30"/>
      <c r="C63" s="58" t="s">
        <v>71</v>
      </c>
      <c r="D63" s="6">
        <v>1</v>
      </c>
      <c r="E63" s="6"/>
      <c r="F63" s="6" t="s">
        <v>45</v>
      </c>
      <c r="G63" s="6">
        <v>98</v>
      </c>
      <c r="H63" s="6">
        <v>1</v>
      </c>
      <c r="I63" s="6">
        <v>1</v>
      </c>
      <c r="J63" s="16"/>
      <c r="K63" s="101"/>
      <c r="L63" s="102"/>
      <c r="M63" s="16"/>
      <c r="N63" s="93">
        <v>1</v>
      </c>
      <c r="O63" s="94" t="s">
        <v>73</v>
      </c>
      <c r="P63" s="6"/>
      <c r="Q63" s="6"/>
      <c r="R63" s="16"/>
      <c r="S63" s="16"/>
      <c r="T63" s="51">
        <f>IF(C63="",0,IF(AND(SUM(J63:K63,M63:N63,P63:Q63)=1,OR(SUM(T61:T62)=4400,SUM(R61:R62)=1)),IF(OR(J63=1,K63=1,M63=1),"Check",IF(AND(OR(C61="",C62=""),SUM(R61:R62)=0),0,IF(OR(N63=1,P63=1),1000,100))),"Check"))</f>
        <v>1000</v>
      </c>
      <c r="U63" s="234"/>
      <c r="V63" s="236"/>
    </row>
    <row r="64" spans="1:22" ht="23.25" customHeight="1" thickBot="1">
      <c r="A64" s="179"/>
      <c r="B64" s="30"/>
      <c r="C64" s="58" t="s">
        <v>69</v>
      </c>
      <c r="D64" s="6">
        <v>1</v>
      </c>
      <c r="E64" s="6"/>
      <c r="F64" s="6" t="s">
        <v>45</v>
      </c>
      <c r="G64" s="6">
        <v>100</v>
      </c>
      <c r="H64" s="6">
        <v>1</v>
      </c>
      <c r="I64" s="6">
        <v>1</v>
      </c>
      <c r="J64" s="16"/>
      <c r="K64" s="101"/>
      <c r="L64" s="102"/>
      <c r="M64" s="16"/>
      <c r="N64" s="93"/>
      <c r="O64" s="94"/>
      <c r="P64" s="6">
        <v>1</v>
      </c>
      <c r="Q64" s="6"/>
      <c r="R64" s="16"/>
      <c r="S64" s="16"/>
      <c r="T64" s="52">
        <f>IF(C64="",0,IF(AND(SUM(J64:K64,M64:N64,P64:Q64)=1,OR(SUM(T61:T62)=4400,SUM(R61:R62)=1)),IF(OR(J64=1,K64=1,M64=1),"Check",IF(AND(OR(C61="",C62=""),SUM(R61:R62)=0),0,IF(OR(N64=1,P64=1),1000,100))),"Check"))</f>
        <v>1000</v>
      </c>
      <c r="U64" s="234"/>
      <c r="V64" s="236"/>
    </row>
    <row r="65" spans="1:32" ht="23.25" customHeight="1" thickTop="1" thickBot="1">
      <c r="A65" s="182"/>
      <c r="B65" s="33"/>
      <c r="C65" s="7" t="s">
        <v>47</v>
      </c>
      <c r="D65" s="7"/>
      <c r="E65" s="7">
        <v>1</v>
      </c>
      <c r="F65" s="7" t="s">
        <v>44</v>
      </c>
      <c r="G65" s="7">
        <v>102</v>
      </c>
      <c r="H65" s="7">
        <v>1</v>
      </c>
      <c r="I65" s="7">
        <v>1</v>
      </c>
      <c r="J65" s="19"/>
      <c r="K65" s="107"/>
      <c r="L65" s="108"/>
      <c r="M65" s="19"/>
      <c r="N65" s="119"/>
      <c r="O65" s="120"/>
      <c r="P65" s="7"/>
      <c r="Q65" s="7">
        <v>1</v>
      </c>
      <c r="R65" s="19"/>
      <c r="S65" s="19"/>
      <c r="T65" s="54">
        <f>IF(C65="",0,IF(AND(SUM(J65:K65,M65:N65,P65:Q65)=1,OR(SUM(T61:T62)=4400,SUM(R61:R62)=1)),IF(OR(J65=1,K65=1,M65=1),"Check",IF(AND(OR(C61="",C62=""),SUM(R61:R62)=0),0,IF(OR(N65=1,P65=1),1000,100))),"Check"))</f>
        <v>100</v>
      </c>
      <c r="U65" s="234"/>
      <c r="V65" s="237"/>
    </row>
    <row r="66" spans="1:32" ht="24" customHeight="1" thickBot="1">
      <c r="A66" s="154" t="s">
        <v>9</v>
      </c>
      <c r="B66" s="155"/>
      <c r="C66" s="156"/>
      <c r="D66" s="25">
        <f>SUM(D5:D65)</f>
        <v>24</v>
      </c>
      <c r="E66" s="26">
        <f>SUM(E5:E65)</f>
        <v>16</v>
      </c>
      <c r="F66" s="162" t="s">
        <v>33</v>
      </c>
      <c r="G66" s="163"/>
      <c r="H66" s="163"/>
      <c r="I66" s="164"/>
      <c r="J66" s="47">
        <f>SUM(J5:J65)</f>
        <v>23</v>
      </c>
      <c r="K66" s="232">
        <f t="shared" ref="K66:Q66" si="0">SUM(K5:K65)</f>
        <v>1</v>
      </c>
      <c r="L66" s="233"/>
      <c r="M66" s="48">
        <f t="shared" si="0"/>
        <v>1</v>
      </c>
      <c r="N66" s="232">
        <f t="shared" si="0"/>
        <v>5</v>
      </c>
      <c r="O66" s="233"/>
      <c r="P66" s="48">
        <f t="shared" si="0"/>
        <v>5</v>
      </c>
      <c r="Q66" s="49">
        <f t="shared" si="0"/>
        <v>5</v>
      </c>
      <c r="R66" s="206" t="s">
        <v>32</v>
      </c>
      <c r="S66" s="207"/>
      <c r="T66" s="228">
        <f>SUM(T5:T65)</f>
        <v>72200</v>
      </c>
    </row>
    <row r="67" spans="1:32" ht="34.5" customHeight="1" thickTop="1" thickBot="1">
      <c r="A67" s="157" t="s">
        <v>17</v>
      </c>
      <c r="B67" s="158"/>
      <c r="C67" s="159"/>
      <c r="D67" s="230">
        <f>IF(SUM(D66:E66)=SUM(J66:Q66),SUM(D66:E66),"Check")</f>
        <v>40</v>
      </c>
      <c r="E67" s="231"/>
      <c r="F67" s="165" t="s">
        <v>34</v>
      </c>
      <c r="G67" s="166"/>
      <c r="H67" s="166"/>
      <c r="I67" s="167"/>
      <c r="J67" s="45" t="str">
        <f>"成人營 "&amp;J66&amp;" 人"</f>
        <v>成人營 23 人</v>
      </c>
      <c r="K67" s="210" t="str">
        <f>"兒童營(4足歲-國小)    "&amp;SUM(K66,N66)&amp;" 人"</f>
        <v>兒童營(4足歲-國小)    6 人</v>
      </c>
      <c r="L67" s="211"/>
      <c r="M67" s="212"/>
      <c r="N67" s="210" t="str">
        <f>"兒童營(2足歲-未滿4歲)    "&amp;SUM(M66,P66)&amp;" 人"</f>
        <v>兒童營(2足歲-未滿4歲)    6 人</v>
      </c>
      <c r="O67" s="211"/>
      <c r="P67" s="212"/>
      <c r="Q67" s="46" t="str">
        <f>"幼兒  "&amp;Q66&amp;" 人"</f>
        <v>幼兒  5 人</v>
      </c>
      <c r="R67" s="208"/>
      <c r="S67" s="209"/>
      <c r="T67" s="22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2" s="9" customFormat="1" ht="11.25" customHeight="1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8"/>
      <c r="L68" s="8"/>
      <c r="M68" s="8"/>
      <c r="N68" s="8"/>
      <c r="O68" s="8"/>
      <c r="P68" s="8"/>
      <c r="Q68" s="8"/>
      <c r="R68" s="8"/>
      <c r="S68" s="8"/>
      <c r="T68" s="8"/>
      <c r="U68" s="21"/>
      <c r="V68" s="21"/>
      <c r="W68" s="21"/>
      <c r="X68" s="21"/>
      <c r="Y68" s="21"/>
      <c r="Z68" s="21"/>
      <c r="AA68" s="23"/>
      <c r="AB68" s="21"/>
      <c r="AC68" s="21"/>
      <c r="AD68" s="21"/>
      <c r="AE68" s="21"/>
      <c r="AF68" s="22"/>
    </row>
    <row r="69" spans="1:32" ht="33.75" customHeight="1" thickBot="1">
      <c r="A69" s="202" t="s">
        <v>20</v>
      </c>
      <c r="B69" s="203"/>
      <c r="C69" s="203"/>
      <c r="D69" s="152"/>
      <c r="E69" s="152"/>
      <c r="F69" s="152"/>
      <c r="G69" s="152"/>
      <c r="H69" s="152"/>
      <c r="I69" s="153"/>
      <c r="J69" s="28" t="s">
        <v>21</v>
      </c>
      <c r="K69" s="152"/>
      <c r="L69" s="152"/>
      <c r="M69" s="152"/>
      <c r="N69" s="153"/>
      <c r="O69" s="87"/>
      <c r="P69" s="28" t="s">
        <v>22</v>
      </c>
      <c r="Q69" s="152"/>
      <c r="R69" s="152"/>
      <c r="S69" s="152"/>
      <c r="T69" s="172"/>
      <c r="U69" s="43"/>
      <c r="V69" s="43"/>
      <c r="W69" s="43"/>
    </row>
    <row r="70" spans="1:32" ht="20.25" customHeight="1">
      <c r="A70" s="151" t="s">
        <v>28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</row>
    <row r="71" spans="1:32" ht="20.25" customHeight="1">
      <c r="A71" s="151" t="s">
        <v>61</v>
      </c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</row>
    <row r="72" spans="1:32" ht="20.25" customHeight="1">
      <c r="A72" s="151" t="s">
        <v>30</v>
      </c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</row>
    <row r="73" spans="1:32" ht="20.25" customHeight="1">
      <c r="A73" s="151" t="s">
        <v>23</v>
      </c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</row>
    <row r="74" spans="1:32" ht="20.25" customHeight="1">
      <c r="A74" s="151" t="s">
        <v>31</v>
      </c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</row>
    <row r="75" spans="1:32" ht="20.25" customHeight="1">
      <c r="A75" s="227" t="s">
        <v>58</v>
      </c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</row>
    <row r="76" spans="1:32" ht="18.75" customHeight="1">
      <c r="A76" s="227" t="s">
        <v>59</v>
      </c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</row>
    <row r="77" spans="1:32" ht="18.75" customHeight="1">
      <c r="A77" s="227" t="s">
        <v>60</v>
      </c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</row>
  </sheetData>
  <mergeCells count="84">
    <mergeCell ref="A76:W76"/>
    <mergeCell ref="U5:U8"/>
    <mergeCell ref="V5:V8"/>
    <mergeCell ref="A9:A12"/>
    <mergeCell ref="U9:U12"/>
    <mergeCell ref="V9:V12"/>
    <mergeCell ref="A13:A16"/>
    <mergeCell ref="U13:U16"/>
    <mergeCell ref="V13:V16"/>
    <mergeCell ref="A17:A20"/>
    <mergeCell ref="U2:U4"/>
    <mergeCell ref="V2:V4"/>
    <mergeCell ref="U17:U20"/>
    <mergeCell ref="V17:V20"/>
    <mergeCell ref="A77:W77"/>
    <mergeCell ref="A1:S1"/>
    <mergeCell ref="A2:A4"/>
    <mergeCell ref="B2:B4"/>
    <mergeCell ref="C2:C4"/>
    <mergeCell ref="D2:E3"/>
    <mergeCell ref="F3:F4"/>
    <mergeCell ref="G3:I3"/>
    <mergeCell ref="J3:J4"/>
    <mergeCell ref="A5:A8"/>
    <mergeCell ref="R2:S3"/>
    <mergeCell ref="T2:T4"/>
    <mergeCell ref="F2:I2"/>
    <mergeCell ref="J2:Q2"/>
    <mergeCell ref="K3:L3"/>
    <mergeCell ref="N3:O3"/>
    <mergeCell ref="A21:A24"/>
    <mergeCell ref="U21:U24"/>
    <mergeCell ref="V21:V24"/>
    <mergeCell ref="A25:A28"/>
    <mergeCell ref="U25:U28"/>
    <mergeCell ref="V25:V28"/>
    <mergeCell ref="A29:A32"/>
    <mergeCell ref="U29:U32"/>
    <mergeCell ref="V29:V32"/>
    <mergeCell ref="A33:A36"/>
    <mergeCell ref="U33:U36"/>
    <mergeCell ref="V33:V36"/>
    <mergeCell ref="A37:A40"/>
    <mergeCell ref="U37:U40"/>
    <mergeCell ref="V37:V40"/>
    <mergeCell ref="A41:A44"/>
    <mergeCell ref="U41:U44"/>
    <mergeCell ref="V41:V44"/>
    <mergeCell ref="A45:A48"/>
    <mergeCell ref="U45:U48"/>
    <mergeCell ref="V45:V48"/>
    <mergeCell ref="A49:A52"/>
    <mergeCell ref="U49:U52"/>
    <mergeCell ref="V49:V52"/>
    <mergeCell ref="D67:E67"/>
    <mergeCell ref="F67:I67"/>
    <mergeCell ref="A53:A56"/>
    <mergeCell ref="U53:U56"/>
    <mergeCell ref="V53:V56"/>
    <mergeCell ref="A57:A60"/>
    <mergeCell ref="U57:U60"/>
    <mergeCell ref="V57:V60"/>
    <mergeCell ref="K66:L66"/>
    <mergeCell ref="N66:O66"/>
    <mergeCell ref="A71:W71"/>
    <mergeCell ref="A72:W72"/>
    <mergeCell ref="A61:A65"/>
    <mergeCell ref="U61:U65"/>
    <mergeCell ref="V61:V65"/>
    <mergeCell ref="A66:C66"/>
    <mergeCell ref="F66:I66"/>
    <mergeCell ref="R66:S67"/>
    <mergeCell ref="T66:T67"/>
    <mergeCell ref="A67:C67"/>
    <mergeCell ref="A73:W73"/>
    <mergeCell ref="A74:W74"/>
    <mergeCell ref="A75:W75"/>
    <mergeCell ref="K67:M67"/>
    <mergeCell ref="N67:P67"/>
    <mergeCell ref="A69:C69"/>
    <mergeCell ref="D69:I69"/>
    <mergeCell ref="K69:N69"/>
    <mergeCell ref="Q69:T69"/>
    <mergeCell ref="A70:W70"/>
  </mergeCells>
  <phoneticPr fontId="25" type="noConversion"/>
  <pageMargins left="0.43307086614173229" right="0.31496062992125984" top="0.54" bottom="0.56999999999999995" header="0.31496062992125984" footer="0.31496062992125984"/>
  <pageSetup paperSize="9" scale="30" orientation="landscape" r:id="rId1"/>
  <colBreaks count="1" manualBreakCount="1">
    <brk id="22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列印供會友填寫表格</vt:lpstr>
      <vt:lpstr>各堂負責同工填報表格</vt:lpstr>
      <vt:lpstr>填寫範例及說明</vt:lpstr>
      <vt:lpstr>列印供會友填寫表格!Print_Area</vt:lpstr>
      <vt:lpstr>各堂負責同工填報表格!Print_Area</vt:lpstr>
      <vt:lpstr>填寫範例及說明!Print_Area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evajya</dc:creator>
  <cp:lastModifiedBy>User</cp:lastModifiedBy>
  <cp:lastPrinted>2014-04-09T15:47:58Z</cp:lastPrinted>
  <dcterms:created xsi:type="dcterms:W3CDTF">2013-03-26T06:58:37Z</dcterms:created>
  <dcterms:modified xsi:type="dcterms:W3CDTF">2014-05-04T07:30:59Z</dcterms:modified>
</cp:coreProperties>
</file>