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A36364D-E86A-FE45-8156-47A050A11923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<sst xmlns="http://schemas.openxmlformats.org/spreadsheetml/2006/main" count="435" uniqueCount="35">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</sst>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20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1.5677129999999999</v>
      </c>
      <c r="J2">
        <f>COUNT(B:B)</f>
        <v>102</v>
      </c>
      <c r="K2">
        <f>COUNTIF(F:F, "reward")</f>
        <v>45</v>
      </c>
      <c r="L2">
        <f>COUNTIFS(F:F,"reward", G:G,"congruent")</f>
        <v>34</v>
      </c>
      <c r="M2">
        <f>COUNTIFS(F:F,"reward", G:G,"incongruent")</f>
        <v>11</v>
      </c>
      <c r="N2">
        <f>COUNTIF(F:F, "punish")</f>
        <v>57</v>
      </c>
      <c r="O2">
        <f>COUNTIFS(F:F,"punish", G:G,"congruent")</f>
        <v>42</v>
      </c>
      <c r="P2">
        <f>COUNTIFS(F:F,"reward", G:G,"incongruent")</f>
        <v>11</v>
      </c>
      <c r="Q2" s="2">
        <f>AVERAGEIF(C:C,"run01",H:H)</f>
        <v>1.6026832800000002</v>
      </c>
      <c r="R2" s="2">
        <f>AVERAGEIF(C:C,"run02",H:H)</f>
        <v>1.5967308846153847</v>
      </c>
      <c r="S2" s="2">
        <f>AVERAGEIF(C:C,"run03",H:H)</f>
        <v>1.599799538461538</v>
      </c>
      <c r="T2" s="2">
        <f>AVERAGEIF(C:C,"run04",H:H)</f>
        <v>1.5909608800000001</v>
      </c>
      <c r="U2" s="2">
        <f>AVERAGEIF(D:D,"12",H:H)</f>
        <v>1.5961800526315788</v>
      </c>
      <c r="V2" s="2">
        <f>AVERAGEIF(D:D,"34",H:H)</f>
        <v>1.5994389374999998</v>
      </c>
      <c r="W2" s="2">
        <f>AVERAGEIF(D:D,"56",H:H)</f>
        <v>1.5973127187500002</v>
      </c>
      <c r="X2" s="3">
        <f>COUNTIF(E:E,"corr")/COUNT(B:B)</f>
        <v>0.48039215686274511</v>
      </c>
      <c r="Y2" s="3">
        <f>COUNTIFS(E:E,"corr",C:C,"run01")/COUNTIF(C:C,"run01")</f>
        <v>0.4</v>
      </c>
      <c r="Z2" s="3">
        <f>COUNTIFS(E:E,"corr",C:C,"run02")/COUNTIF(C:C,"run02")</f>
        <v>0.53846153846153844</v>
      </c>
      <c r="AA2" s="3">
        <f>COUNTIFS(E:E,"corr",C:C,"run03")/COUNTIF(C:C,"run03")</f>
        <v>0.53846153846153844</v>
      </c>
      <c r="AB2" s="3">
        <f>COUNTIFS(E:E,"corr",C:C,"run04")/COUNTIF(C:C,"run04")</f>
        <v>0.44</v>
      </c>
      <c r="AC2">
        <f>COUNTIFS(E:E,"corr",D:D,"12",C:C,"run01")/COUNTIFS(C:C,"run01",D:D,"12")</f>
        <v>0.36363636363636365</v>
      </c>
      <c r="AD2">
        <f>COUNTIFS(E:E,"corr",D:D,"12",C:C,"run02")/COUNTIFS(C:C,"run02",D:D,"12")</f>
        <v>0.375</v>
      </c>
      <c r="AE2">
        <f>COUNTIFS(E:E,"corr",D:D,"12",C:C,"run03")/COUNTIFS(C:C,"run03",D:D,"12")</f>
        <v>0.36363636363636365</v>
      </c>
      <c r="AF2">
        <f>COUNTIFS(E:E,"corr",D:D,"12",C:C,"run04")/COUNTIFS(C:C,"run04",D:D,"12")</f>
        <v>0.5</v>
      </c>
      <c r="AG2">
        <f>COUNTIFS(C:C,"run01",D:D,"12")</f>
        <v>11</v>
      </c>
      <c r="AH2">
        <f>COUNTIFS(C:C,"run02",D:D,"12")</f>
        <v>8</v>
      </c>
      <c r="AI2">
        <f>COUNTIFS(C:C,"run03",D:D,"12")</f>
        <v>11</v>
      </c>
      <c r="AJ2">
        <f>COUNTIFS(C:C,"run04",D:D,"12")</f>
        <v>8</v>
      </c>
      <c r="AK2">
        <f>COUNTIFS(E:E,"corr",D:D,"34",C:C,"run01")/COUNTIFS(C:C,"run01",D:D,"34")</f>
        <v>0.375</v>
      </c>
      <c r="AL2">
        <f>COUNTIFS(E:E,"corr",D:D,"34",C:C,"run02")/COUNTIFS(C:C,"run02",D:D,"34")</f>
        <v>0.44444444444444442</v>
      </c>
      <c r="AM2">
        <f>COUNTIFS(E:E,"corr",D:D,"34",C:C,"run03")/COUNTIFS(C:C,"run03",D:D,"34")</f>
        <v>0.75</v>
      </c>
      <c r="AN2">
        <f>COUNTIFS(E:E,"corr",D:D,"34",C:C,"run04")/COUNTIFS(C:C,"run04",D:D,"34")</f>
        <v>0.2857142857142857</v>
      </c>
      <c r="AO2">
        <f>COUNTIFS(C:C,"run01",D:D,"34")</f>
        <v>8</v>
      </c>
      <c r="AP2">
        <f>COUNTIFS(C:C,"run02",D:D,"34")</f>
        <v>9</v>
      </c>
      <c r="AQ2">
        <f>COUNTIFS(C:C,"run03",D:D,"34")</f>
        <v>8</v>
      </c>
      <c r="AR2">
        <f>COUNTIFS(C:C,"run04",D:D,"34")</f>
        <v>7</v>
      </c>
      <c r="AS2">
        <f>COUNTIFS(E:E,"corr",D:D,"56",C:C,"run01")/COUNTIFS(C:C,"run01",D:D,"56")</f>
        <v>0.5</v>
      </c>
      <c r="AT2">
        <f>COUNTIFS(E:E,"corr",D:D,"56",C:C,"run02")/COUNTIFS(C:C,"run02",D:D,"56")</f>
        <v>0.77777777777777779</v>
      </c>
      <c r="AU2">
        <f>COUNTIFS(E:E,"corr",D:D,"56",C:C,"run03")/COUNTIFS(C:C,"run03",D:D,"56")</f>
        <v>0.5714285714285714</v>
      </c>
      <c r="AV2">
        <f>COUNTIFS(E:E,"corr",D:D,"56",C:C,"run04")/COUNTIFS(C:C,"run04",D:D,"56")</f>
        <v>0.5</v>
      </c>
      <c r="AW2">
        <f>COUNTIFS(C:C,"run01",D:D,"56")</f>
        <v>6</v>
      </c>
      <c r="AX2">
        <f>COUNTIFS(C:C,"run02",D:D,"56")</f>
        <v>9</v>
      </c>
      <c r="AY2">
        <f>COUNTIFS(C:C,"run03",D:D,"56")</f>
        <v>7</v>
      </c>
      <c r="AZ2">
        <f>COUNTIFS(C:C,"run04",D:D,"56")</f>
        <v>10</v>
      </c>
    </row>
    <row r="3" spans="1:52" x14ac:dyDescent="0.2">
      <c r="A3">
        <v>20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1.61778</v>
      </c>
    </row>
    <row r="4" spans="1:52" x14ac:dyDescent="0.2">
      <c r="A4">
        <v>20</v>
      </c>
      <c r="B4">
        <v>3</v>
      </c>
      <c r="C4" t="s">
        <v>10</v>
      </c>
      <c r="D4">
        <v>56</v>
      </c>
      <c r="E4" t="s">
        <v>12</v>
      </c>
      <c r="F4" t="s">
        <v>2</v>
      </c>
      <c r="G4" t="s">
        <v>1</v>
      </c>
      <c r="H4">
        <v>1.599877</v>
      </c>
    </row>
    <row r="5" spans="1:52" x14ac:dyDescent="0.2">
      <c r="A5">
        <v>20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1.598722</v>
      </c>
    </row>
    <row r="6" spans="1:52" x14ac:dyDescent="0.2">
      <c r="A6">
        <v>20</v>
      </c>
      <c r="B6">
        <v>5</v>
      </c>
      <c r="C6" t="s">
        <v>10</v>
      </c>
      <c r="D6">
        <v>12</v>
      </c>
      <c r="E6" t="s">
        <v>11</v>
      </c>
      <c r="F6" t="s">
        <v>2</v>
      </c>
      <c r="G6" t="s">
        <v>3</v>
      </c>
      <c r="H6">
        <v>1.5967290000000001</v>
      </c>
    </row>
    <row r="7" spans="1:52" x14ac:dyDescent="0.2">
      <c r="A7">
        <v>20</v>
      </c>
      <c r="B7">
        <v>6</v>
      </c>
      <c r="C7" t="s">
        <v>10</v>
      </c>
      <c r="D7">
        <v>56</v>
      </c>
      <c r="E7" t="s">
        <v>12</v>
      </c>
      <c r="F7" t="s">
        <v>0</v>
      </c>
      <c r="G7" t="s">
        <v>3</v>
      </c>
      <c r="H7">
        <v>1.5970770000000001</v>
      </c>
    </row>
    <row r="8" spans="1:52" x14ac:dyDescent="0.2">
      <c r="A8">
        <v>20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1.5956319999999999</v>
      </c>
    </row>
    <row r="9" spans="1:52" x14ac:dyDescent="0.2">
      <c r="A9">
        <v>20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1.6116710000000001</v>
      </c>
    </row>
    <row r="10" spans="1:52" x14ac:dyDescent="0.2">
      <c r="A10">
        <v>20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1.6271100000000001</v>
      </c>
    </row>
    <row r="11" spans="1:52" x14ac:dyDescent="0.2">
      <c r="A11">
        <v>20</v>
      </c>
      <c r="B11">
        <v>10</v>
      </c>
      <c r="C11" t="s">
        <v>10</v>
      </c>
      <c r="D11">
        <v>34</v>
      </c>
      <c r="E11" t="s">
        <v>11</v>
      </c>
      <c r="F11" t="s">
        <v>2</v>
      </c>
      <c r="G11" t="s">
        <v>3</v>
      </c>
      <c r="H11">
        <v>1.608506</v>
      </c>
    </row>
    <row r="12" spans="1:52" x14ac:dyDescent="0.2">
      <c r="A12">
        <v>20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1.6086940000000001</v>
      </c>
    </row>
    <row r="13" spans="1:52" x14ac:dyDescent="0.2">
      <c r="A13">
        <v>20</v>
      </c>
      <c r="B13">
        <v>12</v>
      </c>
      <c r="C13" t="s">
        <v>10</v>
      </c>
      <c r="D13">
        <v>12</v>
      </c>
      <c r="E13" t="s">
        <v>11</v>
      </c>
      <c r="F13" t="s">
        <v>2</v>
      </c>
      <c r="G13" t="s">
        <v>3</v>
      </c>
      <c r="H13">
        <v>1.590042</v>
      </c>
    </row>
    <row r="14" spans="1:52" x14ac:dyDescent="0.2">
      <c r="A14">
        <v>20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1.6071059999999999</v>
      </c>
    </row>
    <row r="15" spans="1:52" x14ac:dyDescent="0.2">
      <c r="A15">
        <v>20</v>
      </c>
      <c r="B15">
        <v>14</v>
      </c>
      <c r="C15" t="s">
        <v>10</v>
      </c>
      <c r="D15">
        <v>56</v>
      </c>
      <c r="E15" t="s">
        <v>11</v>
      </c>
      <c r="F15" t="s">
        <v>2</v>
      </c>
      <c r="G15" t="s">
        <v>3</v>
      </c>
      <c r="H15">
        <v>1.6048210000000001</v>
      </c>
    </row>
    <row r="16" spans="1:52" x14ac:dyDescent="0.2">
      <c r="A16">
        <v>20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1.6215170000000001</v>
      </c>
    </row>
    <row r="17" spans="1:8" x14ac:dyDescent="0.2">
      <c r="A17">
        <v>20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1.586292</v>
      </c>
    </row>
    <row r="18" spans="1:8" x14ac:dyDescent="0.2">
      <c r="A18">
        <v>20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1.602033</v>
      </c>
    </row>
    <row r="19" spans="1:8" x14ac:dyDescent="0.2">
      <c r="A19">
        <v>20</v>
      </c>
      <c r="B19">
        <v>18</v>
      </c>
      <c r="C19" t="s">
        <v>10</v>
      </c>
      <c r="D19">
        <v>56</v>
      </c>
      <c r="E19" t="s">
        <v>11</v>
      </c>
      <c r="F19" t="s">
        <v>0</v>
      </c>
      <c r="G19" t="s">
        <v>1</v>
      </c>
      <c r="H19">
        <v>1.5996109999999999</v>
      </c>
    </row>
    <row r="20" spans="1:8" x14ac:dyDescent="0.2">
      <c r="A20">
        <v>20</v>
      </c>
      <c r="B20">
        <v>19</v>
      </c>
      <c r="C20" t="s">
        <v>10</v>
      </c>
      <c r="D20">
        <v>56</v>
      </c>
      <c r="E20" t="s">
        <v>11</v>
      </c>
      <c r="F20" t="s">
        <v>0</v>
      </c>
      <c r="G20" t="s">
        <v>1</v>
      </c>
      <c r="H20">
        <v>1.5999209999999999</v>
      </c>
    </row>
    <row r="21" spans="1:8" x14ac:dyDescent="0.2">
      <c r="A21">
        <v>20</v>
      </c>
      <c r="B21">
        <v>20</v>
      </c>
      <c r="C21" t="s">
        <v>10</v>
      </c>
      <c r="D21">
        <v>12</v>
      </c>
      <c r="E21" t="s">
        <v>12</v>
      </c>
      <c r="F21" t="s">
        <v>0</v>
      </c>
      <c r="G21" t="s">
        <v>3</v>
      </c>
      <c r="H21">
        <v>1.597601</v>
      </c>
    </row>
    <row r="22" spans="1:8" x14ac:dyDescent="0.2">
      <c r="A22">
        <v>20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1.6143160000000001</v>
      </c>
    </row>
    <row r="23" spans="1:8" x14ac:dyDescent="0.2">
      <c r="A23">
        <v>20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1.597081</v>
      </c>
    </row>
    <row r="24" spans="1:8" x14ac:dyDescent="0.2">
      <c r="A24">
        <v>20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1.612374</v>
      </c>
    </row>
    <row r="25" spans="1:8" x14ac:dyDescent="0.2">
      <c r="A25">
        <v>20</v>
      </c>
      <c r="B25">
        <v>24</v>
      </c>
      <c r="C25" t="s">
        <v>10</v>
      </c>
      <c r="D25">
        <v>34</v>
      </c>
      <c r="E25" t="s">
        <v>11</v>
      </c>
      <c r="F25" t="s">
        <v>0</v>
      </c>
      <c r="G25" t="s">
        <v>1</v>
      </c>
      <c r="H25">
        <v>1.5939989999999999</v>
      </c>
    </row>
    <row r="26" spans="1:8" x14ac:dyDescent="0.2">
      <c r="A26">
        <v>20</v>
      </c>
      <c r="B26">
        <v>25</v>
      </c>
      <c r="C26" t="s">
        <v>10</v>
      </c>
      <c r="D26">
        <v>12</v>
      </c>
      <c r="E26" t="s">
        <v>11</v>
      </c>
      <c r="F26" t="s">
        <v>0</v>
      </c>
      <c r="G26" t="s">
        <v>1</v>
      </c>
      <c r="H26">
        <v>1.610857</v>
      </c>
    </row>
    <row r="27" spans="1:8" x14ac:dyDescent="0.2">
      <c r="A27">
        <v>20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1.5680940000000001</v>
      </c>
    </row>
    <row r="28" spans="1:8" x14ac:dyDescent="0.2">
      <c r="A28">
        <v>20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1.5996079999999999</v>
      </c>
    </row>
    <row r="29" spans="1:8" x14ac:dyDescent="0.2">
      <c r="A29">
        <v>20</v>
      </c>
      <c r="B29">
        <v>28</v>
      </c>
      <c r="C29" t="s">
        <v>13</v>
      </c>
      <c r="D29">
        <v>12</v>
      </c>
      <c r="E29" t="s">
        <v>12</v>
      </c>
      <c r="F29" t="s">
        <v>0</v>
      </c>
      <c r="G29" t="s">
        <v>3</v>
      </c>
      <c r="H29">
        <v>1.5829500000000001</v>
      </c>
    </row>
    <row r="30" spans="1:8" x14ac:dyDescent="0.2">
      <c r="A30">
        <v>20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1.5985609999999999</v>
      </c>
    </row>
    <row r="31" spans="1:8" x14ac:dyDescent="0.2">
      <c r="A31">
        <v>20</v>
      </c>
      <c r="B31">
        <v>30</v>
      </c>
      <c r="C31" t="s">
        <v>13</v>
      </c>
      <c r="D31">
        <v>34</v>
      </c>
      <c r="E31" t="s">
        <v>12</v>
      </c>
      <c r="F31" t="s">
        <v>2</v>
      </c>
      <c r="G31" t="s">
        <v>1</v>
      </c>
      <c r="H31">
        <v>1.597842</v>
      </c>
    </row>
    <row r="32" spans="1:8" x14ac:dyDescent="0.2">
      <c r="A32">
        <v>20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1.5955189999999999</v>
      </c>
    </row>
    <row r="33" spans="1:8" x14ac:dyDescent="0.2">
      <c r="A33">
        <v>20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1.5781229999999999</v>
      </c>
    </row>
    <row r="34" spans="1:8" x14ac:dyDescent="0.2">
      <c r="A34">
        <v>20</v>
      </c>
      <c r="B34">
        <v>33</v>
      </c>
      <c r="C34" t="s">
        <v>13</v>
      </c>
      <c r="D34">
        <v>12</v>
      </c>
      <c r="E34" t="s">
        <v>12</v>
      </c>
      <c r="F34" t="s">
        <v>2</v>
      </c>
      <c r="G34" t="s">
        <v>1</v>
      </c>
      <c r="H34">
        <v>1.610239</v>
      </c>
    </row>
    <row r="35" spans="1:8" x14ac:dyDescent="0.2">
      <c r="A35">
        <v>20</v>
      </c>
      <c r="B35">
        <v>34</v>
      </c>
      <c r="C35" t="s">
        <v>13</v>
      </c>
      <c r="D35">
        <v>34</v>
      </c>
      <c r="E35" t="s">
        <v>11</v>
      </c>
      <c r="F35" t="s">
        <v>2</v>
      </c>
      <c r="G35" t="s">
        <v>3</v>
      </c>
      <c r="H35">
        <v>1.5925039999999999</v>
      </c>
    </row>
    <row r="36" spans="1:8" x14ac:dyDescent="0.2">
      <c r="A36">
        <v>20</v>
      </c>
      <c r="B36">
        <v>35</v>
      </c>
      <c r="C36" t="s">
        <v>13</v>
      </c>
      <c r="D36">
        <v>34</v>
      </c>
      <c r="E36" t="s">
        <v>12</v>
      </c>
      <c r="F36" t="s">
        <v>2</v>
      </c>
      <c r="G36" t="s">
        <v>1</v>
      </c>
      <c r="H36">
        <v>1.6092010000000001</v>
      </c>
    </row>
    <row r="37" spans="1:8" x14ac:dyDescent="0.2">
      <c r="A37">
        <v>20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1.607154</v>
      </c>
    </row>
    <row r="38" spans="1:8" x14ac:dyDescent="0.2">
      <c r="A38">
        <v>20</v>
      </c>
      <c r="B38">
        <v>37</v>
      </c>
      <c r="C38" t="s">
        <v>13</v>
      </c>
      <c r="D38">
        <v>12</v>
      </c>
      <c r="E38" t="s">
        <v>11</v>
      </c>
      <c r="F38" t="s">
        <v>2</v>
      </c>
      <c r="G38" t="s">
        <v>3</v>
      </c>
      <c r="H38">
        <v>1.5904160000000001</v>
      </c>
    </row>
    <row r="39" spans="1:8" x14ac:dyDescent="0.2">
      <c r="A39">
        <v>20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1.6218889999999999</v>
      </c>
    </row>
    <row r="40" spans="1:8" x14ac:dyDescent="0.2">
      <c r="A40">
        <v>20</v>
      </c>
      <c r="B40">
        <v>39</v>
      </c>
      <c r="C40" t="s">
        <v>13</v>
      </c>
      <c r="D40">
        <v>34</v>
      </c>
      <c r="E40" t="s">
        <v>12</v>
      </c>
      <c r="F40" t="s">
        <v>2</v>
      </c>
      <c r="G40" t="s">
        <v>1</v>
      </c>
      <c r="H40">
        <v>1.6042320000000001</v>
      </c>
    </row>
    <row r="41" spans="1:8" x14ac:dyDescent="0.2">
      <c r="A41">
        <v>20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1.5874820000000001</v>
      </c>
    </row>
    <row r="42" spans="1:8" x14ac:dyDescent="0.2">
      <c r="A42">
        <v>20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1.6033489999999999</v>
      </c>
    </row>
    <row r="43" spans="1:8" x14ac:dyDescent="0.2">
      <c r="A43">
        <v>20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1.602088</v>
      </c>
    </row>
    <row r="44" spans="1:8" x14ac:dyDescent="0.2">
      <c r="A44">
        <v>20</v>
      </c>
      <c r="B44">
        <v>43</v>
      </c>
      <c r="C44" t="s">
        <v>13</v>
      </c>
      <c r="D44">
        <v>56</v>
      </c>
      <c r="E44" t="s">
        <v>12</v>
      </c>
      <c r="F44" t="s">
        <v>2</v>
      </c>
      <c r="G44" t="s">
        <v>1</v>
      </c>
      <c r="H44">
        <v>1.600222</v>
      </c>
    </row>
    <row r="45" spans="1:8" x14ac:dyDescent="0.2">
      <c r="A45">
        <v>20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1.6001510000000001</v>
      </c>
    </row>
    <row r="46" spans="1:8" x14ac:dyDescent="0.2">
      <c r="A46">
        <v>20</v>
      </c>
      <c r="B46">
        <v>45</v>
      </c>
      <c r="C46" t="s">
        <v>13</v>
      </c>
      <c r="D46">
        <v>56</v>
      </c>
      <c r="E46" t="s">
        <v>12</v>
      </c>
      <c r="F46" t="s">
        <v>2</v>
      </c>
      <c r="G46" t="s">
        <v>1</v>
      </c>
      <c r="H46">
        <v>1.581437</v>
      </c>
    </row>
    <row r="47" spans="1:8" x14ac:dyDescent="0.2">
      <c r="A47">
        <v>20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1.597334</v>
      </c>
    </row>
    <row r="48" spans="1:8" x14ac:dyDescent="0.2">
      <c r="A48">
        <v>20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1.596266</v>
      </c>
    </row>
    <row r="49" spans="1:8" x14ac:dyDescent="0.2">
      <c r="A49">
        <v>20</v>
      </c>
      <c r="B49">
        <v>48</v>
      </c>
      <c r="C49" t="s">
        <v>13</v>
      </c>
      <c r="D49">
        <v>56</v>
      </c>
      <c r="E49" t="s">
        <v>11</v>
      </c>
      <c r="F49" t="s">
        <v>0</v>
      </c>
      <c r="G49" t="s">
        <v>1</v>
      </c>
      <c r="H49">
        <v>1.595099</v>
      </c>
    </row>
    <row r="50" spans="1:8" x14ac:dyDescent="0.2">
      <c r="A50">
        <v>20</v>
      </c>
      <c r="B50">
        <v>49</v>
      </c>
      <c r="C50" t="s">
        <v>13</v>
      </c>
      <c r="D50">
        <v>56</v>
      </c>
      <c r="E50" t="s">
        <v>12</v>
      </c>
      <c r="F50" t="s">
        <v>2</v>
      </c>
      <c r="G50" t="s">
        <v>1</v>
      </c>
      <c r="H50">
        <v>1.593969</v>
      </c>
    </row>
    <row r="51" spans="1:8" x14ac:dyDescent="0.2">
      <c r="A51">
        <v>20</v>
      </c>
      <c r="B51">
        <v>50</v>
      </c>
      <c r="C51" t="s">
        <v>13</v>
      </c>
      <c r="D51">
        <v>56</v>
      </c>
      <c r="E51" t="s">
        <v>11</v>
      </c>
      <c r="F51" t="s">
        <v>0</v>
      </c>
      <c r="G51" t="s">
        <v>1</v>
      </c>
      <c r="H51">
        <v>1.6095250000000001</v>
      </c>
    </row>
    <row r="52" spans="1:8" x14ac:dyDescent="0.2">
      <c r="A52">
        <v>20</v>
      </c>
      <c r="B52">
        <v>51</v>
      </c>
      <c r="C52" t="s">
        <v>13</v>
      </c>
      <c r="D52">
        <v>34</v>
      </c>
      <c r="E52" t="s">
        <v>11</v>
      </c>
      <c r="F52" t="s">
        <v>0</v>
      </c>
      <c r="G52" t="s">
        <v>1</v>
      </c>
      <c r="H52">
        <v>1.5917490000000001</v>
      </c>
    </row>
    <row r="53" spans="1:8" x14ac:dyDescent="0.2">
      <c r="A53">
        <v>20</v>
      </c>
      <c r="B53">
        <v>52</v>
      </c>
      <c r="C53" t="s">
        <v>14</v>
      </c>
      <c r="D53">
        <v>34</v>
      </c>
      <c r="E53" t="s">
        <v>11</v>
      </c>
      <c r="F53" t="s">
        <v>0</v>
      </c>
      <c r="G53" t="s">
        <v>1</v>
      </c>
      <c r="H53">
        <v>1.5847629999999999</v>
      </c>
    </row>
    <row r="54" spans="1:8" x14ac:dyDescent="0.2">
      <c r="A54">
        <v>20</v>
      </c>
      <c r="B54">
        <v>53</v>
      </c>
      <c r="C54" t="s">
        <v>14</v>
      </c>
      <c r="D54">
        <v>12</v>
      </c>
      <c r="E54" t="s">
        <v>11</v>
      </c>
      <c r="F54" t="s">
        <v>2</v>
      </c>
      <c r="G54" t="s">
        <v>3</v>
      </c>
      <c r="H54">
        <v>1.6009679999999999</v>
      </c>
    </row>
    <row r="55" spans="1:8" x14ac:dyDescent="0.2">
      <c r="A55">
        <v>20</v>
      </c>
      <c r="B55">
        <v>54</v>
      </c>
      <c r="C55" t="s">
        <v>14</v>
      </c>
      <c r="D55">
        <v>34</v>
      </c>
      <c r="E55" t="s">
        <v>11</v>
      </c>
      <c r="F55" t="s">
        <v>0</v>
      </c>
      <c r="G55" t="s">
        <v>1</v>
      </c>
      <c r="H55">
        <v>1.598708</v>
      </c>
    </row>
    <row r="56" spans="1:8" x14ac:dyDescent="0.2">
      <c r="A56">
        <v>20</v>
      </c>
      <c r="B56">
        <v>55</v>
      </c>
      <c r="C56" t="s">
        <v>14</v>
      </c>
      <c r="D56">
        <v>34</v>
      </c>
      <c r="E56" t="s">
        <v>12</v>
      </c>
      <c r="F56" t="s">
        <v>0</v>
      </c>
      <c r="G56" t="s">
        <v>3</v>
      </c>
      <c r="H56">
        <v>1.598036</v>
      </c>
    </row>
    <row r="57" spans="1:8" x14ac:dyDescent="0.2">
      <c r="A57">
        <v>20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1.5980840000000001</v>
      </c>
    </row>
    <row r="58" spans="1:8" x14ac:dyDescent="0.2">
      <c r="A58">
        <v>20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1.5968469999999999</v>
      </c>
    </row>
    <row r="59" spans="1:8" x14ac:dyDescent="0.2">
      <c r="A59">
        <v>20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1.5949610000000001</v>
      </c>
    </row>
    <row r="60" spans="1:8" x14ac:dyDescent="0.2">
      <c r="A60">
        <v>20</v>
      </c>
      <c r="B60">
        <v>59</v>
      </c>
      <c r="C60" t="s">
        <v>14</v>
      </c>
      <c r="D60">
        <v>56</v>
      </c>
      <c r="E60" t="s">
        <v>12</v>
      </c>
      <c r="F60" t="s">
        <v>0</v>
      </c>
      <c r="G60" t="s">
        <v>3</v>
      </c>
      <c r="H60">
        <v>1.6108309999999999</v>
      </c>
    </row>
    <row r="61" spans="1:8" x14ac:dyDescent="0.2">
      <c r="A61">
        <v>20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1.6106689999999999</v>
      </c>
    </row>
    <row r="62" spans="1:8" x14ac:dyDescent="0.2">
      <c r="A62">
        <v>20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1.5932710000000001</v>
      </c>
    </row>
    <row r="63" spans="1:8" x14ac:dyDescent="0.2">
      <c r="A63">
        <v>20</v>
      </c>
      <c r="B63">
        <v>62</v>
      </c>
      <c r="C63" t="s">
        <v>14</v>
      </c>
      <c r="D63">
        <v>34</v>
      </c>
      <c r="E63" t="s">
        <v>12</v>
      </c>
      <c r="F63" t="s">
        <v>0</v>
      </c>
      <c r="G63" t="s">
        <v>3</v>
      </c>
      <c r="H63">
        <v>1.607577</v>
      </c>
    </row>
    <row r="64" spans="1:8" x14ac:dyDescent="0.2">
      <c r="A64">
        <v>20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1.590711</v>
      </c>
    </row>
    <row r="65" spans="1:8" x14ac:dyDescent="0.2">
      <c r="A65">
        <v>20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1.6056509999999999</v>
      </c>
    </row>
    <row r="66" spans="1:8" x14ac:dyDescent="0.2">
      <c r="A66">
        <v>20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1.6059460000000001</v>
      </c>
    </row>
    <row r="67" spans="1:8" x14ac:dyDescent="0.2">
      <c r="A67">
        <v>20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3</v>
      </c>
      <c r="H67">
        <v>1.6049850000000001</v>
      </c>
    </row>
    <row r="68" spans="1:8" x14ac:dyDescent="0.2">
      <c r="A68">
        <v>20</v>
      </c>
      <c r="B68">
        <v>67</v>
      </c>
      <c r="C68" t="s">
        <v>14</v>
      </c>
      <c r="D68">
        <v>56</v>
      </c>
      <c r="E68" t="s">
        <v>12</v>
      </c>
      <c r="F68" t="s">
        <v>2</v>
      </c>
      <c r="G68" t="s">
        <v>1</v>
      </c>
      <c r="H68">
        <v>1.6026579999999999</v>
      </c>
    </row>
    <row r="69" spans="1:8" x14ac:dyDescent="0.2">
      <c r="A69">
        <v>20</v>
      </c>
      <c r="B69">
        <v>68</v>
      </c>
      <c r="C69" t="s">
        <v>14</v>
      </c>
      <c r="D69">
        <v>12</v>
      </c>
      <c r="E69" t="s">
        <v>11</v>
      </c>
      <c r="F69" t="s">
        <v>0</v>
      </c>
      <c r="G69" t="s">
        <v>1</v>
      </c>
      <c r="H69">
        <v>1.6027450000000001</v>
      </c>
    </row>
    <row r="70" spans="1:8" x14ac:dyDescent="0.2">
      <c r="A70">
        <v>20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1.6005020000000001</v>
      </c>
    </row>
    <row r="71" spans="1:8" x14ac:dyDescent="0.2">
      <c r="A71">
        <v>20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1.6005990000000001</v>
      </c>
    </row>
    <row r="72" spans="1:8" x14ac:dyDescent="0.2">
      <c r="A72">
        <v>20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3</v>
      </c>
      <c r="H72">
        <v>1.598179</v>
      </c>
    </row>
    <row r="73" spans="1:8" x14ac:dyDescent="0.2">
      <c r="A73">
        <v>20</v>
      </c>
      <c r="B73">
        <v>72</v>
      </c>
      <c r="C73" t="s">
        <v>14</v>
      </c>
      <c r="D73">
        <v>12</v>
      </c>
      <c r="E73" t="s">
        <v>11</v>
      </c>
      <c r="F73" t="s">
        <v>0</v>
      </c>
      <c r="G73" t="s">
        <v>1</v>
      </c>
      <c r="H73">
        <v>1.598765</v>
      </c>
    </row>
    <row r="74" spans="1:8" x14ac:dyDescent="0.2">
      <c r="A74">
        <v>20</v>
      </c>
      <c r="B74">
        <v>73</v>
      </c>
      <c r="C74" t="s">
        <v>14</v>
      </c>
      <c r="D74">
        <v>56</v>
      </c>
      <c r="E74" t="s">
        <v>12</v>
      </c>
      <c r="F74" t="s">
        <v>0</v>
      </c>
      <c r="G74" t="s">
        <v>3</v>
      </c>
      <c r="H74">
        <v>1.6142019999999999</v>
      </c>
    </row>
    <row r="75" spans="1:8" x14ac:dyDescent="0.2">
      <c r="A75">
        <v>20</v>
      </c>
      <c r="B75">
        <v>74</v>
      </c>
      <c r="C75" t="s">
        <v>14</v>
      </c>
      <c r="D75">
        <v>12</v>
      </c>
      <c r="E75" t="s">
        <v>12</v>
      </c>
      <c r="F75" t="s">
        <v>2</v>
      </c>
      <c r="G75" t="s">
        <v>1</v>
      </c>
      <c r="H75">
        <v>1.5952809999999999</v>
      </c>
    </row>
    <row r="76" spans="1:8" x14ac:dyDescent="0.2">
      <c r="A76">
        <v>20</v>
      </c>
      <c r="B76">
        <v>75</v>
      </c>
      <c r="C76" t="s">
        <v>14</v>
      </c>
      <c r="D76">
        <v>12</v>
      </c>
      <c r="E76" t="s">
        <v>12</v>
      </c>
      <c r="F76" t="s">
        <v>2</v>
      </c>
      <c r="G76" t="s">
        <v>1</v>
      </c>
      <c r="H76">
        <v>1.5943799999999999</v>
      </c>
    </row>
    <row r="77" spans="1:8" x14ac:dyDescent="0.2">
      <c r="A77">
        <v>20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1.59317</v>
      </c>
    </row>
    <row r="78" spans="1:8" x14ac:dyDescent="0.2">
      <c r="A78">
        <v>20</v>
      </c>
      <c r="B78">
        <v>77</v>
      </c>
      <c r="C78" t="s">
        <v>14</v>
      </c>
      <c r="D78">
        <v>56</v>
      </c>
      <c r="E78" t="s">
        <v>11</v>
      </c>
      <c r="F78" t="s">
        <v>0</v>
      </c>
      <c r="G78" t="s">
        <v>1</v>
      </c>
      <c r="H78">
        <v>1.5922989999999999</v>
      </c>
    </row>
    <row r="79" spans="1:8" x14ac:dyDescent="0.2">
      <c r="A79">
        <v>20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1.5682229999999999</v>
      </c>
    </row>
    <row r="80" spans="1:8" x14ac:dyDescent="0.2">
      <c r="A80">
        <v>20</v>
      </c>
      <c r="B80">
        <v>79</v>
      </c>
      <c r="C80" t="s">
        <v>15</v>
      </c>
      <c r="D80">
        <v>34</v>
      </c>
      <c r="E80" t="s">
        <v>11</v>
      </c>
      <c r="F80" t="s">
        <v>0</v>
      </c>
      <c r="G80" t="s">
        <v>1</v>
      </c>
      <c r="H80">
        <v>1.5829139999999999</v>
      </c>
    </row>
    <row r="81" spans="1:8" x14ac:dyDescent="0.2">
      <c r="A81">
        <v>20</v>
      </c>
      <c r="B81">
        <v>80</v>
      </c>
      <c r="C81" t="s">
        <v>15</v>
      </c>
      <c r="D81">
        <v>56</v>
      </c>
      <c r="E81" t="s">
        <v>11</v>
      </c>
      <c r="F81" t="s">
        <v>2</v>
      </c>
      <c r="G81" t="s">
        <v>3</v>
      </c>
      <c r="H81">
        <v>1.582743</v>
      </c>
    </row>
    <row r="82" spans="1:8" x14ac:dyDescent="0.2">
      <c r="A82">
        <v>20</v>
      </c>
      <c r="B82">
        <v>81</v>
      </c>
      <c r="C82" t="s">
        <v>15</v>
      </c>
      <c r="D82">
        <v>12</v>
      </c>
      <c r="E82" t="s">
        <v>11</v>
      </c>
      <c r="F82" t="s">
        <v>0</v>
      </c>
      <c r="G82" t="s">
        <v>1</v>
      </c>
      <c r="H82">
        <v>1.581013</v>
      </c>
    </row>
    <row r="83" spans="1:8" x14ac:dyDescent="0.2">
      <c r="A83">
        <v>20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1.5797030000000001</v>
      </c>
    </row>
    <row r="84" spans="1:8" x14ac:dyDescent="0.2">
      <c r="A84">
        <v>20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1.595448</v>
      </c>
    </row>
    <row r="85" spans="1:8" x14ac:dyDescent="0.2">
      <c r="A85">
        <v>20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1.578754</v>
      </c>
    </row>
    <row r="86" spans="1:8" x14ac:dyDescent="0.2">
      <c r="A86">
        <v>20</v>
      </c>
      <c r="B86">
        <v>85</v>
      </c>
      <c r="C86" t="s">
        <v>15</v>
      </c>
      <c r="D86">
        <v>34</v>
      </c>
      <c r="E86" t="s">
        <v>12</v>
      </c>
      <c r="F86" t="s">
        <v>0</v>
      </c>
      <c r="G86" t="s">
        <v>3</v>
      </c>
      <c r="H86">
        <v>1.593413</v>
      </c>
    </row>
    <row r="87" spans="1:8" x14ac:dyDescent="0.2">
      <c r="A87">
        <v>20</v>
      </c>
      <c r="B87">
        <v>86</v>
      </c>
      <c r="C87" t="s">
        <v>15</v>
      </c>
      <c r="D87">
        <v>12</v>
      </c>
      <c r="E87" t="s">
        <v>12</v>
      </c>
      <c r="F87" t="s">
        <v>0</v>
      </c>
      <c r="G87" t="s">
        <v>3</v>
      </c>
      <c r="H87">
        <v>1.5924739999999999</v>
      </c>
    </row>
    <row r="88" spans="1:8" x14ac:dyDescent="0.2">
      <c r="A88">
        <v>20</v>
      </c>
      <c r="B88">
        <v>87</v>
      </c>
      <c r="C88" t="s">
        <v>15</v>
      </c>
      <c r="D88">
        <v>56</v>
      </c>
      <c r="E88" t="s">
        <v>11</v>
      </c>
      <c r="F88" t="s">
        <v>0</v>
      </c>
      <c r="G88" t="s">
        <v>1</v>
      </c>
      <c r="H88">
        <v>1.607996</v>
      </c>
    </row>
    <row r="89" spans="1:8" x14ac:dyDescent="0.2">
      <c r="A89">
        <v>20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1.6078790000000001</v>
      </c>
    </row>
    <row r="90" spans="1:8" x14ac:dyDescent="0.2">
      <c r="A90">
        <v>20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1.589437</v>
      </c>
    </row>
    <row r="91" spans="1:8" x14ac:dyDescent="0.2">
      <c r="A91">
        <v>20</v>
      </c>
      <c r="B91">
        <v>90</v>
      </c>
      <c r="C91" t="s">
        <v>15</v>
      </c>
      <c r="D91">
        <v>56</v>
      </c>
      <c r="E91" t="s">
        <v>11</v>
      </c>
      <c r="F91" t="s">
        <v>0</v>
      </c>
      <c r="G91" t="s">
        <v>1</v>
      </c>
      <c r="H91">
        <v>1.6047659999999999</v>
      </c>
    </row>
    <row r="92" spans="1:8" x14ac:dyDescent="0.2">
      <c r="A92">
        <v>20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1.586411</v>
      </c>
    </row>
    <row r="93" spans="1:8" x14ac:dyDescent="0.2">
      <c r="A93">
        <v>20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1.601823</v>
      </c>
    </row>
    <row r="94" spans="1:8" x14ac:dyDescent="0.2">
      <c r="A94">
        <v>20</v>
      </c>
      <c r="B94">
        <v>93</v>
      </c>
      <c r="C94" t="s">
        <v>15</v>
      </c>
      <c r="D94">
        <v>34</v>
      </c>
      <c r="E94" t="s">
        <v>11</v>
      </c>
      <c r="F94" t="s">
        <v>0</v>
      </c>
      <c r="G94" t="s">
        <v>1</v>
      </c>
      <c r="H94">
        <v>1.5857019999999999</v>
      </c>
    </row>
    <row r="95" spans="1:8" x14ac:dyDescent="0.2">
      <c r="A95">
        <v>20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1.599817</v>
      </c>
    </row>
    <row r="96" spans="1:8" x14ac:dyDescent="0.2">
      <c r="A96">
        <v>20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1.58325</v>
      </c>
    </row>
    <row r="97" spans="1:8" x14ac:dyDescent="0.2">
      <c r="A97">
        <v>20</v>
      </c>
      <c r="B97">
        <v>96</v>
      </c>
      <c r="C97" t="s">
        <v>15</v>
      </c>
      <c r="D97">
        <v>12</v>
      </c>
      <c r="E97" t="s">
        <v>11</v>
      </c>
      <c r="F97" t="s">
        <v>0</v>
      </c>
      <c r="G97" t="s">
        <v>1</v>
      </c>
      <c r="H97">
        <v>1.582252</v>
      </c>
    </row>
    <row r="98" spans="1:8" x14ac:dyDescent="0.2">
      <c r="A98">
        <v>20</v>
      </c>
      <c r="B98">
        <v>97</v>
      </c>
      <c r="C98" t="s">
        <v>15</v>
      </c>
      <c r="D98">
        <v>34</v>
      </c>
      <c r="E98" t="s">
        <v>12</v>
      </c>
      <c r="F98" t="s">
        <v>2</v>
      </c>
      <c r="G98" t="s">
        <v>1</v>
      </c>
      <c r="H98">
        <v>1.5980319999999999</v>
      </c>
    </row>
    <row r="99" spans="1:8" x14ac:dyDescent="0.2">
      <c r="A99">
        <v>20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1.5968089999999999</v>
      </c>
    </row>
    <row r="100" spans="1:8" x14ac:dyDescent="0.2">
      <c r="A100">
        <v>20</v>
      </c>
      <c r="B100">
        <v>99</v>
      </c>
      <c r="C100" t="s">
        <v>15</v>
      </c>
      <c r="D100">
        <v>34</v>
      </c>
      <c r="E100" t="s">
        <v>11</v>
      </c>
      <c r="F100" t="s">
        <v>0</v>
      </c>
      <c r="G100" t="s">
        <v>1</v>
      </c>
      <c r="H100">
        <v>1.596184</v>
      </c>
    </row>
    <row r="101" spans="1:8" x14ac:dyDescent="0.2">
      <c r="A101">
        <v>20</v>
      </c>
      <c r="B101">
        <v>100</v>
      </c>
      <c r="C101" t="s">
        <v>15</v>
      </c>
      <c r="D101">
        <v>56</v>
      </c>
      <c r="E101" t="s">
        <v>12</v>
      </c>
      <c r="F101" t="s">
        <v>2</v>
      </c>
      <c r="G101" t="s">
        <v>1</v>
      </c>
      <c r="H101">
        <v>1.5939430000000001</v>
      </c>
    </row>
    <row r="102" spans="1:8" x14ac:dyDescent="0.2">
      <c r="A102">
        <v>20</v>
      </c>
      <c r="B102">
        <v>101</v>
      </c>
      <c r="C102" t="s">
        <v>15</v>
      </c>
      <c r="D102">
        <v>56</v>
      </c>
      <c r="E102" t="s">
        <v>12</v>
      </c>
      <c r="F102" t="s">
        <v>2</v>
      </c>
      <c r="G102" t="s">
        <v>1</v>
      </c>
      <c r="H102">
        <v>1.5933729999999999</v>
      </c>
    </row>
    <row r="103" spans="1:8" x14ac:dyDescent="0.2">
      <c r="A103">
        <v>20</v>
      </c>
      <c r="B103">
        <v>102</v>
      </c>
      <c r="C103" t="s">
        <v>15</v>
      </c>
      <c r="D103">
        <v>56</v>
      </c>
      <c r="E103" t="s">
        <v>12</v>
      </c>
      <c r="F103" t="s">
        <v>0</v>
      </c>
      <c r="G103" t="s">
        <v>3</v>
      </c>
      <c r="H103">
        <v>1.591663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2019-02-27T18:44:40Z</dcterms:modified>
</cp:coreProperties>
</file>