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C3096A20-422C-7541-95FF-11DDBE7D20DA}" xr6:coauthVersionLast="36" xr6:coauthVersionMax="36" xr10:uidLastSave="{00000000-0000-0000-0000-000000000000}"/>
  <bookViews>
    <workbookView xWindow="11960" yWindow="5960" windowWidth="27640" windowHeight="16940" xr2:uid="{00000000-000D-0000-FFFF-FFFF00000000}"/>
  </bookViews>
  <sheets>
    <sheet name="23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<sst xmlns="http://schemas.openxmlformats.org/spreadsheetml/2006/main" count="215" uniqueCount="33">
  <si>
    <t>reward</t>
  </si>
  <si>
    <t>congruent</t>
  </si>
  <si>
    <t>incongruent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</si>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</sst>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14</v>
      </c>
      <c r="D1" t="s">
        <v>5</v>
      </c>
      <c r="E1" t="s">
        <v>6</v>
      </c>
      <c r="F1" t="s">
        <v>7</v>
      </c>
      <c r="G1" t="s">
        <v>8</v>
      </c>
      <c r="H1" t="s">
        <v>15</v>
      </c>
      <c r="J1" s="1" t="s">
        <v>16</v>
      </c>
      <c r="K1" s="1" t="s">
        <v>0</v>
      </c>
      <c r="L1" s="1" t="s">
        <v>17</v>
      </c>
      <c r="M1" s="1" t="s">
        <v>18</v>
      </c>
      <c r="N1" s="1" t="s">
        <v>3</v>
      </c>
      <c r="O1" s="1" t="s">
        <v>19</v>
      </c>
      <c r="P1" s="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</row>
    <row r="2" spans="1:52" x14ac:dyDescent="0.2">
      <c r="A2">
        <v>23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1.6103909999999999</v>
      </c>
      <c r="J2">
        <f>COUNT(B:B)</f>
        <v>47</v>
      </c>
      <c r="K2">
        <f>COUNTIF(F:F, "reward")</f>
        <v>23</v>
      </c>
      <c r="L2">
        <f>COUNTIFS(F:F,"reward", G:G,"congruent")</f>
        <v>19</v>
      </c>
      <c r="M2">
        <f>COUNTIFS(F:F,"reward", G:G,"incongruent")</f>
        <v>4</v>
      </c>
      <c r="N2">
        <f>COUNTIF(F:F, "punish")</f>
        <v>24</v>
      </c>
      <c r="O2">
        <f>COUNTIFS(F:F,"punish", G:G,"congruent")</f>
        <v>16</v>
      </c>
      <c r="P2">
        <f>COUNTIFS(F:F,"reward", G:G,"incongruent")</f>
        <v>4</v>
      </c>
      <c r="Q2" s="2">
        <f>AVERAGEIF(C:C,"run01",H:H)</f>
        <v>1.606731695652174</v>
      </c>
      <c r="R2" s="2">
        <f>AVERAGEIF(C:C,"run02",H:H)</f>
        <v>1.5918665416666669</v>
      </c>
      <c r="S2" s="2" t="e">
        <f>AVERAGEIF(C:C,"run03",H:H)</f>
        <v>#DIV/0!</v>
      </c>
      <c r="T2" s="2" t="e">
        <f>AVERAGEIF(C:C,"run04",H:H)</f>
        <v>#DIV/0!</v>
      </c>
      <c r="U2" s="2">
        <f>AVERAGEIF(D:D,"12",H:H)</f>
        <v>1.5956368750000001</v>
      </c>
      <c r="V2" s="2">
        <f>AVERAGEIF(D:D,"34",H:H)</f>
        <v>1.6025331052631577</v>
      </c>
      <c r="W2" s="2">
        <f>AVERAGEIF(D:D,"56",H:H)</f>
        <v>1.59844225</v>
      </c>
      <c r="X2" s="3">
        <f>COUNTIF(E:E,"corr")/COUNT(B:B)</f>
        <v>0.57446808510638303</v>
      </c>
      <c r="Y2" s="3">
        <f>COUNTIFS(E:E,"corr",C:C,"run01")/COUNTIF(C:C,"run01")</f>
        <v>0.52173913043478259</v>
      </c>
      <c r="Z2" s="3">
        <f>COUNTIFS(E:E,"corr",C:C,"run02")/COUNTIF(C:C,"run02")</f>
        <v>0.625</v>
      </c>
      <c r="AA2" s="3" t="e">
        <f>COUNTIFS(E:E,"corr",C:C,"run03")/COUNTIF(C:C,"run03")</f>
        <v>#DIV/0!</v>
      </c>
      <c r="AB2" s="3" t="e">
        <f>COUNTIFS(E:E,"corr",C:C,"run04")/COUNTIF(C:C,"run04")</f>
        <v>#DIV/0!</v>
      </c>
      <c r="AC2">
        <f>COUNTIFS(E:E,"corr",D:D,"12",C:C,"run01")/COUNTIFS(C:C,"run01",D:D,"12")</f>
        <v>1</v>
      </c>
      <c r="AD2">
        <f>COUNTIFS(E:E,"corr",D:D,"12",C:C,"run02")/COUNTIFS(C:C,"run02",D:D,"12")</f>
        <v>0.6</v>
      </c>
      <c r="AE2" t="e">
        <f>COUNTIFS(E:E,"corr",D:D,"12",C:C,"run03")/COUNTIFS(C:C,"run03",D:D,"12")</f>
        <v>#DIV/0!</v>
      </c>
      <c r="AF2" t="e">
        <f>COUNTIFS(E:E,"corr",D:D,"12",C:C,"run04")/COUNTIFS(C:C,"run04",D:D,"12")</f>
        <v>#DIV/0!</v>
      </c>
      <c r="AG2">
        <f>COUNTIFS(C:C,"run01",D:D,"12")</f>
        <v>6</v>
      </c>
      <c r="AH2">
        <f>COUNTIFS(C:C,"run02",D:D,"12")</f>
        <v>10</v>
      </c>
      <c r="AI2">
        <f>COUNTIFS(C:C,"run03",D:D,"12")</f>
        <v>0</v>
      </c>
      <c r="AJ2">
        <f>COUNTIFS(C:C,"run04",D:D,"12")</f>
        <v>0</v>
      </c>
      <c r="AK2">
        <f>COUNTIFS(E:E,"corr",D:D,"34",C:C,"run01")/COUNTIFS(C:C,"run01",D:D,"34")</f>
        <v>0.36363636363636365</v>
      </c>
      <c r="AL2">
        <f>COUNTIFS(E:E,"corr",D:D,"34",C:C,"run02")/COUNTIFS(C:C,"run02",D:D,"34")</f>
        <v>0.875</v>
      </c>
      <c r="AM2" t="e">
        <f>COUNTIFS(E:E,"corr",D:D,"34",C:C,"run03")/COUNTIFS(C:C,"run03",D:D,"34")</f>
        <v>#DIV/0!</v>
      </c>
      <c r="AN2" t="e">
        <f>COUNTIFS(E:E,"corr",D:D,"34",C:C,"run04")/COUNTIFS(C:C,"run04",D:D,"34")</f>
        <v>#DIV/0!</v>
      </c>
      <c r="AO2">
        <f>COUNTIFS(C:C,"run01",D:D,"34")</f>
        <v>11</v>
      </c>
      <c r="AP2">
        <f>COUNTIFS(C:C,"run02",D:D,"34")</f>
        <v>8</v>
      </c>
      <c r="AQ2">
        <f>COUNTIFS(C:C,"run03",D:D,"34")</f>
        <v>0</v>
      </c>
      <c r="AR2">
        <f>COUNTIFS(C:C,"run04",D:D,"34")</f>
        <v>0</v>
      </c>
      <c r="AS2">
        <f>COUNTIFS(E:E,"corr",D:D,"56",C:C,"run01")/COUNTIFS(C:C,"run01",D:D,"56")</f>
        <v>0.33333333333333331</v>
      </c>
      <c r="AT2">
        <f>COUNTIFS(E:E,"corr",D:D,"56",C:C,"run02")/COUNTIFS(C:C,"run02",D:D,"56")</f>
        <v>0.33333333333333331</v>
      </c>
      <c r="AU2" t="e">
        <f>COUNTIFS(E:E,"corr",D:D,"56",C:C,"run03")/COUNTIFS(C:C,"run03",D:D,"56")</f>
        <v>#DIV/0!</v>
      </c>
      <c r="AV2" t="e">
        <f>COUNTIFS(E:E,"corr",D:D,"56",C:C,"run04")/COUNTIFS(C:C,"run04",D:D,"56")</f>
        <v>#DIV/0!</v>
      </c>
      <c r="AW2">
        <f>COUNTIFS(C:C,"run01",D:D,"56")</f>
        <v>6</v>
      </c>
      <c r="AX2">
        <f>COUNTIFS(C:C,"run02",D:D,"56")</f>
        <v>6</v>
      </c>
      <c r="AY2">
        <f>COUNTIFS(C:C,"run03",D:D,"56")</f>
        <v>0</v>
      </c>
      <c r="AZ2">
        <f>COUNTIFS(C:C,"run04",D:D,"56")</f>
        <v>0</v>
      </c>
    </row>
    <row r="3" spans="1:52" x14ac:dyDescent="0.2">
      <c r="A3">
        <v>23</v>
      </c>
      <c r="B3">
        <v>2</v>
      </c>
      <c r="C3" t="s">
        <v>10</v>
      </c>
      <c r="D3">
        <v>56</v>
      </c>
      <c r="E3" t="s">
        <v>11</v>
      </c>
      <c r="F3" t="s">
        <v>0</v>
      </c>
      <c r="G3" t="s">
        <v>1</v>
      </c>
      <c r="H3">
        <v>1.601666</v>
      </c>
    </row>
    <row r="4" spans="1:52" x14ac:dyDescent="0.2">
      <c r="A4">
        <v>23</v>
      </c>
      <c r="B4">
        <v>3</v>
      </c>
      <c r="C4" t="s">
        <v>10</v>
      </c>
      <c r="D4">
        <v>12</v>
      </c>
      <c r="E4" t="s">
        <v>11</v>
      </c>
      <c r="F4" t="s">
        <v>0</v>
      </c>
      <c r="G4" t="s">
        <v>1</v>
      </c>
      <c r="H4">
        <v>1.606663</v>
      </c>
    </row>
    <row r="5" spans="1:52" x14ac:dyDescent="0.2">
      <c r="A5">
        <v>23</v>
      </c>
      <c r="B5">
        <v>4</v>
      </c>
      <c r="C5" t="s">
        <v>10</v>
      </c>
      <c r="D5">
        <v>56</v>
      </c>
      <c r="E5" t="s">
        <v>12</v>
      </c>
      <c r="F5" t="s">
        <v>0</v>
      </c>
      <c r="G5" t="s">
        <v>2</v>
      </c>
      <c r="H5">
        <v>1.606525</v>
      </c>
    </row>
    <row r="6" spans="1:52" x14ac:dyDescent="0.2">
      <c r="A6">
        <v>23</v>
      </c>
      <c r="B6">
        <v>5</v>
      </c>
      <c r="C6" t="s">
        <v>10</v>
      </c>
      <c r="D6">
        <v>56</v>
      </c>
      <c r="E6" t="s">
        <v>11</v>
      </c>
      <c r="F6" t="s">
        <v>0</v>
      </c>
      <c r="G6" t="s">
        <v>1</v>
      </c>
      <c r="H6">
        <v>1.6094329999999999</v>
      </c>
    </row>
    <row r="7" spans="1:52" x14ac:dyDescent="0.2">
      <c r="A7">
        <v>23</v>
      </c>
      <c r="B7">
        <v>6</v>
      </c>
      <c r="C7" t="s">
        <v>10</v>
      </c>
      <c r="D7">
        <v>34</v>
      </c>
      <c r="E7" t="s">
        <v>12</v>
      </c>
      <c r="F7" t="s">
        <v>3</v>
      </c>
      <c r="G7" t="s">
        <v>1</v>
      </c>
      <c r="H7">
        <v>1.61429</v>
      </c>
    </row>
    <row r="8" spans="1:52" x14ac:dyDescent="0.2">
      <c r="A8">
        <v>23</v>
      </c>
      <c r="B8">
        <v>7</v>
      </c>
      <c r="C8" t="s">
        <v>10</v>
      </c>
      <c r="D8">
        <v>34</v>
      </c>
      <c r="E8" t="s">
        <v>12</v>
      </c>
      <c r="F8" t="s">
        <v>3</v>
      </c>
      <c r="G8" t="s">
        <v>1</v>
      </c>
      <c r="H8">
        <v>1.5974969999999999</v>
      </c>
    </row>
    <row r="9" spans="1:52" x14ac:dyDescent="0.2">
      <c r="A9">
        <v>23</v>
      </c>
      <c r="B9">
        <v>8</v>
      </c>
      <c r="C9" t="s">
        <v>10</v>
      </c>
      <c r="D9">
        <v>56</v>
      </c>
      <c r="E9" t="s">
        <v>12</v>
      </c>
      <c r="F9" t="s">
        <v>3</v>
      </c>
      <c r="G9" t="s">
        <v>1</v>
      </c>
      <c r="H9">
        <v>1.613078</v>
      </c>
    </row>
    <row r="10" spans="1:52" x14ac:dyDescent="0.2">
      <c r="A10">
        <v>23</v>
      </c>
      <c r="B10">
        <v>9</v>
      </c>
      <c r="C10" t="s">
        <v>10</v>
      </c>
      <c r="D10">
        <v>34</v>
      </c>
      <c r="E10" t="s">
        <v>11</v>
      </c>
      <c r="F10" t="s">
        <v>0</v>
      </c>
      <c r="G10" t="s">
        <v>1</v>
      </c>
      <c r="H10">
        <v>1.6054539999999999</v>
      </c>
    </row>
    <row r="11" spans="1:52" x14ac:dyDescent="0.2">
      <c r="A11">
        <v>23</v>
      </c>
      <c r="B11">
        <v>10</v>
      </c>
      <c r="C11" t="s">
        <v>10</v>
      </c>
      <c r="D11">
        <v>56</v>
      </c>
      <c r="E11" t="s">
        <v>12</v>
      </c>
      <c r="F11" t="s">
        <v>3</v>
      </c>
      <c r="G11" t="s">
        <v>1</v>
      </c>
      <c r="H11">
        <v>1.608457</v>
      </c>
    </row>
    <row r="12" spans="1:52" x14ac:dyDescent="0.2">
      <c r="A12">
        <v>23</v>
      </c>
      <c r="B12">
        <v>11</v>
      </c>
      <c r="C12" t="s">
        <v>10</v>
      </c>
      <c r="D12">
        <v>12</v>
      </c>
      <c r="E12" t="s">
        <v>11</v>
      </c>
      <c r="F12" t="s">
        <v>0</v>
      </c>
      <c r="G12" t="s">
        <v>1</v>
      </c>
      <c r="H12">
        <v>1.607507</v>
      </c>
    </row>
    <row r="13" spans="1:52" x14ac:dyDescent="0.2">
      <c r="A13">
        <v>23</v>
      </c>
      <c r="B13">
        <v>12</v>
      </c>
      <c r="C13" t="s">
        <v>10</v>
      </c>
      <c r="D13">
        <v>34</v>
      </c>
      <c r="E13" t="s">
        <v>11</v>
      </c>
      <c r="F13" t="s">
        <v>3</v>
      </c>
      <c r="G13" t="s">
        <v>2</v>
      </c>
      <c r="H13">
        <v>1.607342</v>
      </c>
    </row>
    <row r="14" spans="1:52" x14ac:dyDescent="0.2">
      <c r="A14">
        <v>23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1.603162</v>
      </c>
    </row>
    <row r="15" spans="1:52" x14ac:dyDescent="0.2">
      <c r="A15">
        <v>23</v>
      </c>
      <c r="B15">
        <v>14</v>
      </c>
      <c r="C15" t="s">
        <v>10</v>
      </c>
      <c r="D15">
        <v>12</v>
      </c>
      <c r="E15" t="s">
        <v>11</v>
      </c>
      <c r="F15" t="s">
        <v>0</v>
      </c>
      <c r="G15" t="s">
        <v>1</v>
      </c>
      <c r="H15">
        <v>1.6024769999999999</v>
      </c>
    </row>
    <row r="16" spans="1:52" x14ac:dyDescent="0.2">
      <c r="A16">
        <v>23</v>
      </c>
      <c r="B16">
        <v>15</v>
      </c>
      <c r="C16" t="s">
        <v>10</v>
      </c>
      <c r="D16">
        <v>34</v>
      </c>
      <c r="E16" t="s">
        <v>12</v>
      </c>
      <c r="F16" t="s">
        <v>3</v>
      </c>
      <c r="G16" t="s">
        <v>1</v>
      </c>
      <c r="H16">
        <v>1.6041430000000001</v>
      </c>
    </row>
    <row r="17" spans="1:8" x14ac:dyDescent="0.2">
      <c r="A17">
        <v>23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1.601369</v>
      </c>
    </row>
    <row r="18" spans="1:8" x14ac:dyDescent="0.2">
      <c r="A18">
        <v>23</v>
      </c>
      <c r="B18">
        <v>17</v>
      </c>
      <c r="C18" t="s">
        <v>10</v>
      </c>
      <c r="D18">
        <v>12</v>
      </c>
      <c r="E18" t="s">
        <v>11</v>
      </c>
      <c r="F18" t="s">
        <v>0</v>
      </c>
      <c r="G18" t="s">
        <v>1</v>
      </c>
      <c r="H18">
        <v>1.60118</v>
      </c>
    </row>
    <row r="19" spans="1:8" x14ac:dyDescent="0.2">
      <c r="A19">
        <v>23</v>
      </c>
      <c r="B19">
        <v>18</v>
      </c>
      <c r="C19" t="s">
        <v>10</v>
      </c>
      <c r="D19">
        <v>56</v>
      </c>
      <c r="E19" t="s">
        <v>12</v>
      </c>
      <c r="F19" t="s">
        <v>3</v>
      </c>
      <c r="G19" t="s">
        <v>1</v>
      </c>
      <c r="H19">
        <v>1.611334</v>
      </c>
    </row>
    <row r="20" spans="1:8" x14ac:dyDescent="0.2">
      <c r="A20">
        <v>23</v>
      </c>
      <c r="B20">
        <v>19</v>
      </c>
      <c r="C20" t="s">
        <v>10</v>
      </c>
      <c r="D20">
        <v>34</v>
      </c>
      <c r="E20" t="s">
        <v>12</v>
      </c>
      <c r="F20" t="s">
        <v>0</v>
      </c>
      <c r="G20" t="s">
        <v>2</v>
      </c>
      <c r="H20">
        <v>1.6147929999999999</v>
      </c>
    </row>
    <row r="21" spans="1:8" x14ac:dyDescent="0.2">
      <c r="A21">
        <v>23</v>
      </c>
      <c r="B21">
        <v>20</v>
      </c>
      <c r="C21" t="s">
        <v>10</v>
      </c>
      <c r="D21">
        <v>34</v>
      </c>
      <c r="E21" t="s">
        <v>12</v>
      </c>
      <c r="F21" t="s">
        <v>3</v>
      </c>
      <c r="G21" t="s">
        <v>1</v>
      </c>
      <c r="H21">
        <v>1.621343</v>
      </c>
    </row>
    <row r="22" spans="1:8" x14ac:dyDescent="0.2">
      <c r="A22">
        <v>23</v>
      </c>
      <c r="B22">
        <v>21</v>
      </c>
      <c r="C22" t="s">
        <v>10</v>
      </c>
      <c r="D22">
        <v>34</v>
      </c>
      <c r="E22" t="s">
        <v>12</v>
      </c>
      <c r="F22" t="s">
        <v>3</v>
      </c>
      <c r="G22" t="s">
        <v>1</v>
      </c>
      <c r="H22">
        <v>1.614304</v>
      </c>
    </row>
    <row r="23" spans="1:8" x14ac:dyDescent="0.2">
      <c r="A23">
        <v>23</v>
      </c>
      <c r="B23">
        <v>22</v>
      </c>
      <c r="C23" t="s">
        <v>10</v>
      </c>
      <c r="D23">
        <v>12</v>
      </c>
      <c r="E23" t="s">
        <v>11</v>
      </c>
      <c r="F23" t="s">
        <v>3</v>
      </c>
      <c r="G23" t="s">
        <v>2</v>
      </c>
      <c r="H23">
        <v>1.595388</v>
      </c>
    </row>
    <row r="24" spans="1:8" x14ac:dyDescent="0.2">
      <c r="A24">
        <v>23</v>
      </c>
      <c r="B24">
        <v>23</v>
      </c>
      <c r="C24" t="s">
        <v>10</v>
      </c>
      <c r="D24">
        <v>34</v>
      </c>
      <c r="E24" t="s">
        <v>12</v>
      </c>
      <c r="F24" t="s">
        <v>0</v>
      </c>
      <c r="G24" t="s">
        <v>2</v>
      </c>
      <c r="H24">
        <v>1.5970329999999999</v>
      </c>
    </row>
    <row r="25" spans="1:8" x14ac:dyDescent="0.2">
      <c r="A25">
        <v>23</v>
      </c>
      <c r="B25">
        <v>24</v>
      </c>
      <c r="C25" t="s">
        <v>13</v>
      </c>
      <c r="D25">
        <v>12</v>
      </c>
      <c r="E25" t="s">
        <v>11</v>
      </c>
      <c r="F25" t="s">
        <v>3</v>
      </c>
      <c r="G25" t="s">
        <v>2</v>
      </c>
      <c r="H25">
        <v>1.551218</v>
      </c>
    </row>
    <row r="26" spans="1:8" x14ac:dyDescent="0.2">
      <c r="A26">
        <v>23</v>
      </c>
      <c r="B26">
        <v>25</v>
      </c>
      <c r="C26" t="s">
        <v>13</v>
      </c>
      <c r="D26">
        <v>12</v>
      </c>
      <c r="E26" t="s">
        <v>11</v>
      </c>
      <c r="F26" t="s">
        <v>0</v>
      </c>
      <c r="G26" t="s">
        <v>1</v>
      </c>
      <c r="H26">
        <v>1.582945</v>
      </c>
    </row>
    <row r="27" spans="1:8" x14ac:dyDescent="0.2">
      <c r="A27">
        <v>23</v>
      </c>
      <c r="B27">
        <v>26</v>
      </c>
      <c r="C27" t="s">
        <v>13</v>
      </c>
      <c r="D27">
        <v>56</v>
      </c>
      <c r="E27" t="s">
        <v>12</v>
      </c>
      <c r="F27" t="s">
        <v>3</v>
      </c>
      <c r="G27" t="s">
        <v>1</v>
      </c>
      <c r="H27">
        <v>1.5668930000000001</v>
      </c>
    </row>
    <row r="28" spans="1:8" x14ac:dyDescent="0.2">
      <c r="A28">
        <v>23</v>
      </c>
      <c r="B28">
        <v>27</v>
      </c>
      <c r="C28" t="s">
        <v>13</v>
      </c>
      <c r="D28">
        <v>12</v>
      </c>
      <c r="E28" t="s">
        <v>12</v>
      </c>
      <c r="F28" t="s">
        <v>3</v>
      </c>
      <c r="G28" t="s">
        <v>1</v>
      </c>
      <c r="H28">
        <v>1.6157980000000001</v>
      </c>
    </row>
    <row r="29" spans="1:8" x14ac:dyDescent="0.2">
      <c r="A29">
        <v>23</v>
      </c>
      <c r="B29">
        <v>28</v>
      </c>
      <c r="C29" t="s">
        <v>13</v>
      </c>
      <c r="D29">
        <v>34</v>
      </c>
      <c r="E29" t="s">
        <v>12</v>
      </c>
      <c r="F29" t="s">
        <v>0</v>
      </c>
      <c r="G29" t="s">
        <v>2</v>
      </c>
      <c r="H29">
        <v>1.5983050000000001</v>
      </c>
    </row>
    <row r="30" spans="1:8" x14ac:dyDescent="0.2">
      <c r="A30">
        <v>23</v>
      </c>
      <c r="B30">
        <v>29</v>
      </c>
      <c r="C30" t="s">
        <v>13</v>
      </c>
      <c r="D30">
        <v>12</v>
      </c>
      <c r="E30" t="s">
        <v>11</v>
      </c>
      <c r="F30" t="s">
        <v>0</v>
      </c>
      <c r="G30" t="s">
        <v>1</v>
      </c>
      <c r="H30">
        <v>1.595936</v>
      </c>
    </row>
    <row r="31" spans="1:8" x14ac:dyDescent="0.2">
      <c r="A31">
        <v>23</v>
      </c>
      <c r="B31">
        <v>30</v>
      </c>
      <c r="C31" t="s">
        <v>13</v>
      </c>
      <c r="D31">
        <v>34</v>
      </c>
      <c r="E31" t="s">
        <v>11</v>
      </c>
      <c r="F31" t="s">
        <v>0</v>
      </c>
      <c r="G31" t="s">
        <v>1</v>
      </c>
      <c r="H31">
        <v>1.594436</v>
      </c>
    </row>
    <row r="32" spans="1:8" x14ac:dyDescent="0.2">
      <c r="A32">
        <v>23</v>
      </c>
      <c r="B32">
        <v>31</v>
      </c>
      <c r="C32" t="s">
        <v>13</v>
      </c>
      <c r="D32">
        <v>34</v>
      </c>
      <c r="E32" t="s">
        <v>11</v>
      </c>
      <c r="F32" t="s">
        <v>0</v>
      </c>
      <c r="G32" t="s">
        <v>1</v>
      </c>
      <c r="H32">
        <v>1.610616</v>
      </c>
    </row>
    <row r="33" spans="1:8" x14ac:dyDescent="0.2">
      <c r="A33">
        <v>23</v>
      </c>
      <c r="B33">
        <v>32</v>
      </c>
      <c r="C33" t="s">
        <v>13</v>
      </c>
      <c r="D33">
        <v>12</v>
      </c>
      <c r="E33" t="s">
        <v>12</v>
      </c>
      <c r="F33" t="s">
        <v>3</v>
      </c>
      <c r="G33" t="s">
        <v>1</v>
      </c>
      <c r="H33">
        <v>1.592865</v>
      </c>
    </row>
    <row r="34" spans="1:8" x14ac:dyDescent="0.2">
      <c r="A34">
        <v>23</v>
      </c>
      <c r="B34">
        <v>33</v>
      </c>
      <c r="C34" t="s">
        <v>13</v>
      </c>
      <c r="D34">
        <v>12</v>
      </c>
      <c r="E34" t="s">
        <v>12</v>
      </c>
      <c r="F34" t="s">
        <v>3</v>
      </c>
      <c r="G34" t="s">
        <v>1</v>
      </c>
      <c r="H34">
        <v>1.592652</v>
      </c>
    </row>
    <row r="35" spans="1:8" x14ac:dyDescent="0.2">
      <c r="A35">
        <v>23</v>
      </c>
      <c r="B35">
        <v>34</v>
      </c>
      <c r="C35" t="s">
        <v>13</v>
      </c>
      <c r="D35">
        <v>12</v>
      </c>
      <c r="E35" t="s">
        <v>11</v>
      </c>
      <c r="F35" t="s">
        <v>0</v>
      </c>
      <c r="G35" t="s">
        <v>1</v>
      </c>
      <c r="H35">
        <v>1.590595</v>
      </c>
    </row>
    <row r="36" spans="1:8" x14ac:dyDescent="0.2">
      <c r="A36">
        <v>23</v>
      </c>
      <c r="B36">
        <v>35</v>
      </c>
      <c r="C36" t="s">
        <v>13</v>
      </c>
      <c r="D36">
        <v>34</v>
      </c>
      <c r="E36" t="s">
        <v>11</v>
      </c>
      <c r="F36" t="s">
        <v>3</v>
      </c>
      <c r="G36" t="s">
        <v>2</v>
      </c>
      <c r="H36">
        <v>1.588419</v>
      </c>
    </row>
    <row r="37" spans="1:8" x14ac:dyDescent="0.2">
      <c r="A37">
        <v>23</v>
      </c>
      <c r="B37">
        <v>36</v>
      </c>
      <c r="C37" t="s">
        <v>13</v>
      </c>
      <c r="D37">
        <v>12</v>
      </c>
      <c r="E37" t="s">
        <v>12</v>
      </c>
      <c r="F37" t="s">
        <v>3</v>
      </c>
      <c r="G37" t="s">
        <v>1</v>
      </c>
      <c r="H37">
        <v>1.604473</v>
      </c>
    </row>
    <row r="38" spans="1:8" x14ac:dyDescent="0.2">
      <c r="A38">
        <v>23</v>
      </c>
      <c r="B38">
        <v>37</v>
      </c>
      <c r="C38" t="s">
        <v>13</v>
      </c>
      <c r="D38">
        <v>56</v>
      </c>
      <c r="E38" t="s">
        <v>11</v>
      </c>
      <c r="F38" t="s">
        <v>3</v>
      </c>
      <c r="G38" t="s">
        <v>2</v>
      </c>
      <c r="H38">
        <v>1.604447</v>
      </c>
    </row>
    <row r="39" spans="1:8" x14ac:dyDescent="0.2">
      <c r="A39">
        <v>23</v>
      </c>
      <c r="B39">
        <v>38</v>
      </c>
      <c r="C39" t="s">
        <v>13</v>
      </c>
      <c r="D39">
        <v>56</v>
      </c>
      <c r="E39" t="s">
        <v>12</v>
      </c>
      <c r="F39" t="s">
        <v>3</v>
      </c>
      <c r="G39" t="s">
        <v>1</v>
      </c>
      <c r="H39">
        <v>1.58649</v>
      </c>
    </row>
    <row r="40" spans="1:8" x14ac:dyDescent="0.2">
      <c r="A40">
        <v>23</v>
      </c>
      <c r="B40">
        <v>39</v>
      </c>
      <c r="C40" t="s">
        <v>13</v>
      </c>
      <c r="D40">
        <v>12</v>
      </c>
      <c r="E40" t="s">
        <v>11</v>
      </c>
      <c r="F40" t="s">
        <v>0</v>
      </c>
      <c r="G40" t="s">
        <v>1</v>
      </c>
      <c r="H40">
        <v>1.5856490000000001</v>
      </c>
    </row>
    <row r="41" spans="1:8" x14ac:dyDescent="0.2">
      <c r="A41">
        <v>23</v>
      </c>
      <c r="B41">
        <v>40</v>
      </c>
      <c r="C41" t="s">
        <v>13</v>
      </c>
      <c r="D41">
        <v>12</v>
      </c>
      <c r="E41" t="s">
        <v>11</v>
      </c>
      <c r="F41" t="s">
        <v>0</v>
      </c>
      <c r="G41" t="s">
        <v>1</v>
      </c>
      <c r="H41">
        <v>1.6016820000000001</v>
      </c>
    </row>
    <row r="42" spans="1:8" x14ac:dyDescent="0.2">
      <c r="A42">
        <v>23</v>
      </c>
      <c r="B42">
        <v>41</v>
      </c>
      <c r="C42" t="s">
        <v>13</v>
      </c>
      <c r="D42">
        <v>34</v>
      </c>
      <c r="E42" t="s">
        <v>11</v>
      </c>
      <c r="F42" t="s">
        <v>0</v>
      </c>
      <c r="G42" t="s">
        <v>1</v>
      </c>
      <c r="H42">
        <v>1.600849</v>
      </c>
    </row>
    <row r="43" spans="1:8" x14ac:dyDescent="0.2">
      <c r="A43">
        <v>23</v>
      </c>
      <c r="B43">
        <v>42</v>
      </c>
      <c r="C43" t="s">
        <v>13</v>
      </c>
      <c r="D43">
        <v>34</v>
      </c>
      <c r="E43" t="s">
        <v>11</v>
      </c>
      <c r="F43" t="s">
        <v>3</v>
      </c>
      <c r="G43" t="s">
        <v>2</v>
      </c>
      <c r="H43">
        <v>1.581466</v>
      </c>
    </row>
    <row r="44" spans="1:8" x14ac:dyDescent="0.2">
      <c r="A44">
        <v>23</v>
      </c>
      <c r="B44">
        <v>43</v>
      </c>
      <c r="C44" t="s">
        <v>13</v>
      </c>
      <c r="D44">
        <v>56</v>
      </c>
      <c r="E44" t="s">
        <v>11</v>
      </c>
      <c r="F44" t="s">
        <v>3</v>
      </c>
      <c r="G44" t="s">
        <v>2</v>
      </c>
      <c r="H44">
        <v>1.597602</v>
      </c>
    </row>
    <row r="45" spans="1:8" x14ac:dyDescent="0.2">
      <c r="A45">
        <v>23</v>
      </c>
      <c r="B45">
        <v>44</v>
      </c>
      <c r="C45" t="s">
        <v>13</v>
      </c>
      <c r="D45">
        <v>56</v>
      </c>
      <c r="E45" t="s">
        <v>12</v>
      </c>
      <c r="F45" t="s">
        <v>3</v>
      </c>
      <c r="G45" t="s">
        <v>1</v>
      </c>
      <c r="H45">
        <v>1.580003</v>
      </c>
    </row>
    <row r="46" spans="1:8" x14ac:dyDescent="0.2">
      <c r="A46">
        <v>23</v>
      </c>
      <c r="B46">
        <v>45</v>
      </c>
      <c r="C46" t="s">
        <v>13</v>
      </c>
      <c r="D46">
        <v>56</v>
      </c>
      <c r="E46" t="s">
        <v>12</v>
      </c>
      <c r="F46" t="s">
        <v>3</v>
      </c>
      <c r="G46" t="s">
        <v>1</v>
      </c>
      <c r="H46">
        <v>1.5953790000000001</v>
      </c>
    </row>
    <row r="47" spans="1:8" x14ac:dyDescent="0.2">
      <c r="A47">
        <v>23</v>
      </c>
      <c r="B47">
        <v>46</v>
      </c>
      <c r="C47" t="s">
        <v>13</v>
      </c>
      <c r="D47">
        <v>34</v>
      </c>
      <c r="E47" t="s">
        <v>11</v>
      </c>
      <c r="F47" t="s">
        <v>3</v>
      </c>
      <c r="G47" t="s">
        <v>2</v>
      </c>
      <c r="H47">
        <v>1.593836</v>
      </c>
    </row>
    <row r="48" spans="1:8" x14ac:dyDescent="0.2">
      <c r="A48">
        <v>23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1.5922430000000001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2019-02-27T18:45:57Z</dcterms:modified>
</cp:coreProperties>
</file>