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04CF9E6-D498-CC41-979E-00B4C8C98EB6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<sst xmlns="http://schemas.openxmlformats.org/spreadsheetml/2006/main" count="275" uniqueCount="34">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</sst>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15</v>
      </c>
      <c r="D1" t="s">
        <v>5</v>
      </c>
      <c r="E1" t="s">
        <v>6</v>
      </c>
      <c r="F1" t="s">
        <v>7</v>
      </c>
      <c r="G1" t="s">
        <v>8</v>
      </c>
      <c r="H1" t="s">
        <v>16</v>
      </c>
      <c r="J1" s="1" t="s">
        <v>17</v>
      </c>
      <c r="K1" s="1" t="s">
        <v>2</v>
      </c>
      <c r="L1" s="1" t="s">
        <v>18</v>
      </c>
      <c r="M1" s="1" t="s">
        <v>19</v>
      </c>
      <c r="N1" s="1" t="s">
        <v>0</v>
      </c>
      <c r="O1" s="1" t="s">
        <v>20</v>
      </c>
      <c r="P1" s="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52" x14ac:dyDescent="0.2">
      <c r="A2">
        <v>49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1.5522899999999999</v>
      </c>
      <c r="J2">
        <f>COUNT(B:B)</f>
        <v>62</v>
      </c>
      <c r="K2">
        <f>COUNTIF(F:F, "reward")</f>
        <v>32</v>
      </c>
      <c r="L2">
        <f>COUNTIFS(F:F,"reward", G:G,"congruent")</f>
        <v>25</v>
      </c>
      <c r="M2">
        <f>COUNTIFS(F:F,"reward", G:G,"incongruent")</f>
        <v>7</v>
      </c>
      <c r="N2">
        <f>COUNTIF(F:F, "punish")</f>
        <v>30</v>
      </c>
      <c r="O2">
        <f>COUNTIFS(F:F,"punish", G:G,"congruent")</f>
        <v>20</v>
      </c>
      <c r="P2">
        <f>COUNTIFS(F:F,"reward", G:G,"incongruent")</f>
        <v>7</v>
      </c>
      <c r="Q2" s="2">
        <f>AVERAGEIF(C:C,"run01",H:H)</f>
        <v>1.6016074400000002</v>
      </c>
      <c r="R2" s="2">
        <f>AVERAGEIF(C:C,"run02",H:H)</f>
        <v>1.5908870799999997</v>
      </c>
      <c r="S2" s="2">
        <f>AVERAGEIF(C:C,"run03",H:H)</f>
        <v>1.5860546666666666</v>
      </c>
      <c r="T2" s="2" t="e">
        <f>AVERAGEIF(C:C,"run04",H:H)</f>
        <v>#DIV/0!</v>
      </c>
      <c r="U2" s="2">
        <f>AVERAGEIF(D:D,"12",H:H)</f>
        <v>1.5939838571428573</v>
      </c>
      <c r="V2" s="2">
        <f>AVERAGEIF(D:D,"34",H:H)</f>
        <v>1.5975949333333337</v>
      </c>
      <c r="W2" s="2">
        <f>AVERAGEIF(D:D,"56",H:H)</f>
        <v>1.5920814210526315</v>
      </c>
      <c r="X2" s="3">
        <f>COUNTIF(E:E,"corr")/COUNT(B:B)</f>
        <v>0.56451612903225812</v>
      </c>
      <c r="Y2" s="3">
        <f>COUNTIFS(E:E,"corr",C:C,"run01")/COUNTIF(C:C,"run01")</f>
        <v>0.64</v>
      </c>
      <c r="Z2" s="3">
        <f>COUNTIFS(E:E,"corr",C:C,"run02")/COUNTIF(C:C,"run02")</f>
        <v>0.52</v>
      </c>
      <c r="AA2" s="3">
        <f>COUNTIFS(E:E,"corr",C:C,"run03")/COUNTIF(C:C,"run03")</f>
        <v>0.5</v>
      </c>
      <c r="AB2" s="3" t="e">
        <f>COUNTIFS(E:E,"corr",C:C,"run04")/COUNTIF(C:C,"run04")</f>
        <v>#DIV/0!</v>
      </c>
      <c r="AC2">
        <f>COUNTIFS(E:E,"corr",D:D,"12",C:C,"run01")/COUNTIFS(C:C,"run01",D:D,"12")</f>
        <v>0.4</v>
      </c>
      <c r="AD2">
        <f>COUNTIFS(E:E,"corr",D:D,"12",C:C,"run02")/COUNTIFS(C:C,"run02",D:D,"12")</f>
        <v>0.72727272727272729</v>
      </c>
      <c r="AE2">
        <f>COUNTIFS(E:E,"corr",D:D,"12",C:C,"run03")/COUNTIFS(C:C,"run03",D:D,"12")</f>
        <v>0.42857142857142855</v>
      </c>
      <c r="AF2" t="e">
        <f>COUNTIFS(E:E,"corr",D:D,"12",C:C,"run04")/COUNTIFS(C:C,"run04",D:D,"12")</f>
        <v>#DIV/0!</v>
      </c>
      <c r="AG2">
        <f>COUNTIFS(C:C,"run01",D:D,"12")</f>
        <v>10</v>
      </c>
      <c r="AH2">
        <f>COUNTIFS(C:C,"run02",D:D,"12")</f>
        <v>11</v>
      </c>
      <c r="AI2">
        <f>COUNTIFS(C:C,"run03",D:D,"12")</f>
        <v>7</v>
      </c>
      <c r="AJ2">
        <f>COUNTIFS(C:C,"run04",D:D,"12")</f>
        <v>0</v>
      </c>
      <c r="AK2">
        <f>COUNTIFS(E:E,"corr",D:D,"34",C:C,"run01")/COUNTIFS(C:C,"run01",D:D,"34")</f>
        <v>0.625</v>
      </c>
      <c r="AL2">
        <f>COUNTIFS(E:E,"corr",D:D,"34",C:C,"run02")/COUNTIFS(C:C,"run02",D:D,"34")</f>
        <v>0.2857142857142857</v>
      </c>
      <c r="AM2" t="e">
        <f>COUNTIFS(E:E,"corr",D:D,"34",C:C,"run03")/COUNTIFS(C:C,"run03",D:D,"34")</f>
        <v>#DIV/0!</v>
      </c>
      <c r="AN2" t="e">
        <f>COUNTIFS(E:E,"corr",D:D,"34",C:C,"run04")/COUNTIFS(C:C,"run04",D:D,"34")</f>
        <v>#DIV/0!</v>
      </c>
      <c r="AO2">
        <f>COUNTIFS(C:C,"run01",D:D,"34")</f>
        <v>8</v>
      </c>
      <c r="AP2">
        <f>COUNTIFS(C:C,"run02",D:D,"34")</f>
        <v>7</v>
      </c>
      <c r="AQ2">
        <f>COUNTIFS(C:C,"run03",D:D,"34")</f>
        <v>0</v>
      </c>
      <c r="AR2">
        <f>COUNTIFS(C:C,"run04",D:D,"34")</f>
        <v>0</v>
      </c>
      <c r="AS2">
        <f>COUNTIFS(E:E,"corr",D:D,"56",C:C,"run01")/COUNTIFS(C:C,"run01",D:D,"56")</f>
        <v>1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0.6</v>
      </c>
      <c r="AV2" t="e">
        <f>COUNTIFS(E:E,"corr",D:D,"56",C:C,"run04")/COUNTIFS(C:C,"run04",D:D,"56")</f>
        <v>#DIV/0!</v>
      </c>
      <c r="AW2">
        <f>COUNTIFS(C:C,"run01",D:D,"56")</f>
        <v>7</v>
      </c>
      <c r="AX2">
        <f>COUNTIFS(C:C,"run02",D:D,"56")</f>
        <v>7</v>
      </c>
      <c r="AY2">
        <f>COUNTIFS(C:C,"run03",D:D,"56")</f>
        <v>5</v>
      </c>
      <c r="AZ2">
        <f>COUNTIFS(C:C,"run04",D:D,"56")</f>
        <v>0</v>
      </c>
    </row>
    <row r="3" spans="1:52" x14ac:dyDescent="0.2">
      <c r="A3">
        <v>49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1.5827789999999999</v>
      </c>
    </row>
    <row r="4" spans="1:52" x14ac:dyDescent="0.2">
      <c r="A4">
        <v>49</v>
      </c>
      <c r="B4">
        <v>3</v>
      </c>
      <c r="C4" t="s">
        <v>10</v>
      </c>
      <c r="D4">
        <v>56</v>
      </c>
      <c r="E4" t="s">
        <v>12</v>
      </c>
      <c r="F4" t="s">
        <v>0</v>
      </c>
      <c r="G4" t="s">
        <v>3</v>
      </c>
      <c r="H4">
        <v>1.598638</v>
      </c>
    </row>
    <row r="5" spans="1:52" x14ac:dyDescent="0.2">
      <c r="A5">
        <v>49</v>
      </c>
      <c r="B5">
        <v>4</v>
      </c>
      <c r="C5" t="s">
        <v>10</v>
      </c>
      <c r="D5">
        <v>34</v>
      </c>
      <c r="E5" t="s">
        <v>11</v>
      </c>
      <c r="F5" t="s">
        <v>0</v>
      </c>
      <c r="G5" t="s">
        <v>1</v>
      </c>
      <c r="H5">
        <v>1.614093</v>
      </c>
    </row>
    <row r="6" spans="1:52" x14ac:dyDescent="0.2">
      <c r="A6">
        <v>49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3</v>
      </c>
      <c r="H6">
        <v>1.597175</v>
      </c>
    </row>
    <row r="7" spans="1:52" x14ac:dyDescent="0.2">
      <c r="A7">
        <v>49</v>
      </c>
      <c r="B7">
        <v>6</v>
      </c>
      <c r="C7" t="s">
        <v>10</v>
      </c>
      <c r="D7">
        <v>12</v>
      </c>
      <c r="E7" t="s">
        <v>11</v>
      </c>
      <c r="F7" t="s">
        <v>0</v>
      </c>
      <c r="G7" t="s">
        <v>1</v>
      </c>
      <c r="H7">
        <v>1.612859</v>
      </c>
    </row>
    <row r="8" spans="1:52" x14ac:dyDescent="0.2">
      <c r="A8">
        <v>49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1.5937209999999999</v>
      </c>
    </row>
    <row r="9" spans="1:52" x14ac:dyDescent="0.2">
      <c r="A9">
        <v>49</v>
      </c>
      <c r="B9">
        <v>8</v>
      </c>
      <c r="C9" t="s">
        <v>10</v>
      </c>
      <c r="D9">
        <v>56</v>
      </c>
      <c r="E9" t="s">
        <v>12</v>
      </c>
      <c r="F9" t="s">
        <v>2</v>
      </c>
      <c r="G9" t="s">
        <v>1</v>
      </c>
      <c r="H9">
        <v>1.610881</v>
      </c>
    </row>
    <row r="10" spans="1:52" x14ac:dyDescent="0.2">
      <c r="A10">
        <v>49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1.6085020000000001</v>
      </c>
    </row>
    <row r="11" spans="1:52" x14ac:dyDescent="0.2">
      <c r="A11">
        <v>49</v>
      </c>
      <c r="B11">
        <v>10</v>
      </c>
      <c r="C11" t="s">
        <v>10</v>
      </c>
      <c r="D11">
        <v>12</v>
      </c>
      <c r="E11" t="s">
        <v>12</v>
      </c>
      <c r="F11" t="s">
        <v>0</v>
      </c>
      <c r="G11" t="s">
        <v>3</v>
      </c>
      <c r="H11">
        <v>1.5923350000000001</v>
      </c>
    </row>
    <row r="12" spans="1:52" x14ac:dyDescent="0.2">
      <c r="A12">
        <v>49</v>
      </c>
      <c r="B12">
        <v>11</v>
      </c>
      <c r="C12" t="s">
        <v>10</v>
      </c>
      <c r="D12">
        <v>34</v>
      </c>
      <c r="E12" t="s">
        <v>11</v>
      </c>
      <c r="F12" t="s">
        <v>0</v>
      </c>
      <c r="G12" t="s">
        <v>1</v>
      </c>
      <c r="H12">
        <v>1.6071629999999999</v>
      </c>
    </row>
    <row r="13" spans="1:52" x14ac:dyDescent="0.2">
      <c r="A13">
        <v>49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1.6079220000000001</v>
      </c>
    </row>
    <row r="14" spans="1:52" x14ac:dyDescent="0.2">
      <c r="A14">
        <v>49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1.5881799999999999</v>
      </c>
    </row>
    <row r="15" spans="1:52" x14ac:dyDescent="0.2">
      <c r="A15">
        <v>49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1.604627</v>
      </c>
    </row>
    <row r="16" spans="1:52" x14ac:dyDescent="0.2">
      <c r="A16">
        <v>49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1.60277</v>
      </c>
    </row>
    <row r="17" spans="1:8" x14ac:dyDescent="0.2">
      <c r="A17">
        <v>49</v>
      </c>
      <c r="B17">
        <v>16</v>
      </c>
      <c r="C17" t="s">
        <v>10</v>
      </c>
      <c r="D17">
        <v>34</v>
      </c>
      <c r="E17" t="s">
        <v>12</v>
      </c>
      <c r="F17" t="s">
        <v>2</v>
      </c>
      <c r="G17" t="s">
        <v>1</v>
      </c>
      <c r="H17">
        <v>1.6027929999999999</v>
      </c>
    </row>
    <row r="18" spans="1:8" x14ac:dyDescent="0.2">
      <c r="A18">
        <v>49</v>
      </c>
      <c r="B18">
        <v>17</v>
      </c>
      <c r="C18" t="s">
        <v>10</v>
      </c>
      <c r="D18">
        <v>12</v>
      </c>
      <c r="E18" t="s">
        <v>11</v>
      </c>
      <c r="F18" t="s">
        <v>2</v>
      </c>
      <c r="G18" t="s">
        <v>3</v>
      </c>
      <c r="H18">
        <v>1.6183540000000001</v>
      </c>
    </row>
    <row r="19" spans="1:8" x14ac:dyDescent="0.2">
      <c r="A19">
        <v>49</v>
      </c>
      <c r="B19">
        <v>18</v>
      </c>
      <c r="C19" t="s">
        <v>10</v>
      </c>
      <c r="D19">
        <v>56</v>
      </c>
      <c r="E19" t="s">
        <v>12</v>
      </c>
      <c r="F19" t="s">
        <v>2</v>
      </c>
      <c r="G19" t="s">
        <v>1</v>
      </c>
      <c r="H19">
        <v>1.618533</v>
      </c>
    </row>
    <row r="20" spans="1:8" x14ac:dyDescent="0.2">
      <c r="A20">
        <v>49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1.616195</v>
      </c>
    </row>
    <row r="21" spans="1:8" x14ac:dyDescent="0.2">
      <c r="A21">
        <v>49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1.5978289999999999</v>
      </c>
    </row>
    <row r="22" spans="1:8" x14ac:dyDescent="0.2">
      <c r="A22">
        <v>49</v>
      </c>
      <c r="B22">
        <v>21</v>
      </c>
      <c r="C22" t="s">
        <v>10</v>
      </c>
      <c r="D22">
        <v>34</v>
      </c>
      <c r="E22" t="s">
        <v>11</v>
      </c>
      <c r="F22" t="s">
        <v>0</v>
      </c>
      <c r="G22" t="s">
        <v>1</v>
      </c>
      <c r="H22">
        <v>1.5976870000000001</v>
      </c>
    </row>
    <row r="23" spans="1:8" x14ac:dyDescent="0.2">
      <c r="A23">
        <v>49</v>
      </c>
      <c r="B23">
        <v>22</v>
      </c>
      <c r="C23" t="s">
        <v>10</v>
      </c>
      <c r="D23">
        <v>12</v>
      </c>
      <c r="E23" t="s">
        <v>11</v>
      </c>
      <c r="F23" t="s">
        <v>0</v>
      </c>
      <c r="G23" t="s">
        <v>1</v>
      </c>
      <c r="H23">
        <v>1.5967009999999999</v>
      </c>
    </row>
    <row r="24" spans="1:8" x14ac:dyDescent="0.2">
      <c r="A24">
        <v>49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3</v>
      </c>
      <c r="H24">
        <v>1.612927</v>
      </c>
    </row>
    <row r="25" spans="1:8" x14ac:dyDescent="0.2">
      <c r="A25">
        <v>49</v>
      </c>
      <c r="B25">
        <v>24</v>
      </c>
      <c r="C25" t="s">
        <v>10</v>
      </c>
      <c r="D25">
        <v>56</v>
      </c>
      <c r="E25" t="s">
        <v>12</v>
      </c>
      <c r="F25" t="s">
        <v>0</v>
      </c>
      <c r="G25" t="s">
        <v>3</v>
      </c>
      <c r="H25">
        <v>1.611451</v>
      </c>
    </row>
    <row r="26" spans="1:8" x14ac:dyDescent="0.2">
      <c r="A26">
        <v>49</v>
      </c>
      <c r="B26">
        <v>25</v>
      </c>
      <c r="C26" t="s">
        <v>10</v>
      </c>
      <c r="D26">
        <v>34</v>
      </c>
      <c r="E26" t="s">
        <v>12</v>
      </c>
      <c r="F26" t="s">
        <v>0</v>
      </c>
      <c r="G26" t="s">
        <v>3</v>
      </c>
      <c r="H26">
        <v>1.5937809999999999</v>
      </c>
    </row>
    <row r="27" spans="1:8" x14ac:dyDescent="0.2">
      <c r="A27">
        <v>49</v>
      </c>
      <c r="B27">
        <v>26</v>
      </c>
      <c r="C27" t="s">
        <v>13</v>
      </c>
      <c r="D27">
        <v>56</v>
      </c>
      <c r="E27" t="s">
        <v>12</v>
      </c>
      <c r="F27" t="s">
        <v>2</v>
      </c>
      <c r="G27" t="s">
        <v>1</v>
      </c>
      <c r="H27">
        <v>1.568819</v>
      </c>
    </row>
    <row r="28" spans="1:8" x14ac:dyDescent="0.2">
      <c r="A28">
        <v>49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1.584179</v>
      </c>
    </row>
    <row r="29" spans="1:8" x14ac:dyDescent="0.2">
      <c r="A29">
        <v>49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3</v>
      </c>
      <c r="H29">
        <v>1.5838209999999999</v>
      </c>
    </row>
    <row r="30" spans="1:8" x14ac:dyDescent="0.2">
      <c r="A30">
        <v>49</v>
      </c>
      <c r="B30">
        <v>29</v>
      </c>
      <c r="C30" t="s">
        <v>13</v>
      </c>
      <c r="D30">
        <v>12</v>
      </c>
      <c r="E30" t="s">
        <v>12</v>
      </c>
      <c r="F30" t="s">
        <v>2</v>
      </c>
      <c r="G30" t="s">
        <v>1</v>
      </c>
      <c r="H30">
        <v>1.5824990000000001</v>
      </c>
    </row>
    <row r="31" spans="1:8" x14ac:dyDescent="0.2">
      <c r="A31">
        <v>49</v>
      </c>
      <c r="B31">
        <v>30</v>
      </c>
      <c r="C31" t="s">
        <v>13</v>
      </c>
      <c r="D31">
        <v>12</v>
      </c>
      <c r="E31" t="s">
        <v>12</v>
      </c>
      <c r="F31" t="s">
        <v>2</v>
      </c>
      <c r="G31" t="s">
        <v>1</v>
      </c>
      <c r="H31">
        <v>1.5810679999999999</v>
      </c>
    </row>
    <row r="32" spans="1:8" x14ac:dyDescent="0.2">
      <c r="A32">
        <v>49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1.596619</v>
      </c>
    </row>
    <row r="33" spans="1:8" x14ac:dyDescent="0.2">
      <c r="A33">
        <v>49</v>
      </c>
      <c r="B33">
        <v>32</v>
      </c>
      <c r="C33" t="s">
        <v>13</v>
      </c>
      <c r="D33">
        <v>12</v>
      </c>
      <c r="E33" t="s">
        <v>12</v>
      </c>
      <c r="F33" t="s">
        <v>2</v>
      </c>
      <c r="G33" t="s">
        <v>1</v>
      </c>
      <c r="H33">
        <v>1.594781</v>
      </c>
    </row>
    <row r="34" spans="1:8" x14ac:dyDescent="0.2">
      <c r="A34">
        <v>49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1.5784370000000001</v>
      </c>
    </row>
    <row r="35" spans="1:8" x14ac:dyDescent="0.2">
      <c r="A35">
        <v>49</v>
      </c>
      <c r="B35">
        <v>34</v>
      </c>
      <c r="C35" t="s">
        <v>13</v>
      </c>
      <c r="D35">
        <v>56</v>
      </c>
      <c r="E35" t="s">
        <v>11</v>
      </c>
      <c r="F35" t="s">
        <v>2</v>
      </c>
      <c r="G35" t="s">
        <v>3</v>
      </c>
      <c r="H35">
        <v>1.593739</v>
      </c>
    </row>
    <row r="36" spans="1:8" x14ac:dyDescent="0.2">
      <c r="A36">
        <v>49</v>
      </c>
      <c r="B36">
        <v>35</v>
      </c>
      <c r="C36" t="s">
        <v>13</v>
      </c>
      <c r="D36">
        <v>34</v>
      </c>
      <c r="E36" t="s">
        <v>11</v>
      </c>
      <c r="F36" t="s">
        <v>0</v>
      </c>
      <c r="G36" t="s">
        <v>1</v>
      </c>
      <c r="H36">
        <v>1.593191</v>
      </c>
    </row>
    <row r="37" spans="1:8" x14ac:dyDescent="0.2">
      <c r="A37">
        <v>49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1.5904100000000001</v>
      </c>
    </row>
    <row r="38" spans="1:8" x14ac:dyDescent="0.2">
      <c r="A38">
        <v>49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1.607167</v>
      </c>
    </row>
    <row r="39" spans="1:8" x14ac:dyDescent="0.2">
      <c r="A39">
        <v>49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1.5896269999999999</v>
      </c>
    </row>
    <row r="40" spans="1:8" x14ac:dyDescent="0.2">
      <c r="A40">
        <v>49</v>
      </c>
      <c r="B40">
        <v>39</v>
      </c>
      <c r="C40" t="s">
        <v>13</v>
      </c>
      <c r="D40">
        <v>12</v>
      </c>
      <c r="E40" t="s">
        <v>12</v>
      </c>
      <c r="F40" t="s">
        <v>2</v>
      </c>
      <c r="G40" t="s">
        <v>1</v>
      </c>
      <c r="H40">
        <v>1.6041510000000001</v>
      </c>
    </row>
    <row r="41" spans="1:8" x14ac:dyDescent="0.2">
      <c r="A41">
        <v>49</v>
      </c>
      <c r="B41">
        <v>40</v>
      </c>
      <c r="C41" t="s">
        <v>13</v>
      </c>
      <c r="D41">
        <v>34</v>
      </c>
      <c r="E41" t="s">
        <v>11</v>
      </c>
      <c r="F41" t="s">
        <v>2</v>
      </c>
      <c r="G41" t="s">
        <v>3</v>
      </c>
      <c r="H41">
        <v>1.6043160000000001</v>
      </c>
    </row>
    <row r="42" spans="1:8" x14ac:dyDescent="0.2">
      <c r="A42">
        <v>49</v>
      </c>
      <c r="B42">
        <v>41</v>
      </c>
      <c r="C42" t="s">
        <v>13</v>
      </c>
      <c r="D42">
        <v>12</v>
      </c>
      <c r="E42" t="s">
        <v>11</v>
      </c>
      <c r="F42" t="s">
        <v>2</v>
      </c>
      <c r="G42" t="s">
        <v>3</v>
      </c>
      <c r="H42">
        <v>1.6030880000000001</v>
      </c>
    </row>
    <row r="43" spans="1:8" x14ac:dyDescent="0.2">
      <c r="A43">
        <v>49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1.585599</v>
      </c>
    </row>
    <row r="44" spans="1:8" x14ac:dyDescent="0.2">
      <c r="A44">
        <v>49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1.585</v>
      </c>
    </row>
    <row r="45" spans="1:8" x14ac:dyDescent="0.2">
      <c r="A45">
        <v>49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1.600932</v>
      </c>
    </row>
    <row r="46" spans="1:8" x14ac:dyDescent="0.2">
      <c r="A46">
        <v>49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1.5993230000000001</v>
      </c>
    </row>
    <row r="47" spans="1:8" x14ac:dyDescent="0.2">
      <c r="A47">
        <v>49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1.597113</v>
      </c>
    </row>
    <row r="48" spans="1:8" x14ac:dyDescent="0.2">
      <c r="A48">
        <v>49</v>
      </c>
      <c r="B48">
        <v>47</v>
      </c>
      <c r="C48" t="s">
        <v>13</v>
      </c>
      <c r="D48">
        <v>12</v>
      </c>
      <c r="E48" t="s">
        <v>12</v>
      </c>
      <c r="F48" t="s">
        <v>2</v>
      </c>
      <c r="G48" t="s">
        <v>1</v>
      </c>
      <c r="H48">
        <v>1.597288</v>
      </c>
    </row>
    <row r="49" spans="1:8" x14ac:dyDescent="0.2">
      <c r="A49">
        <v>49</v>
      </c>
      <c r="B49">
        <v>48</v>
      </c>
      <c r="C49" t="s">
        <v>13</v>
      </c>
      <c r="D49">
        <v>56</v>
      </c>
      <c r="E49" t="s">
        <v>11</v>
      </c>
      <c r="F49" t="s">
        <v>2</v>
      </c>
      <c r="G49" t="s">
        <v>3</v>
      </c>
      <c r="H49">
        <v>1.5797920000000001</v>
      </c>
    </row>
    <row r="50" spans="1:8" x14ac:dyDescent="0.2">
      <c r="A50">
        <v>49</v>
      </c>
      <c r="B50">
        <v>49</v>
      </c>
      <c r="C50" t="s">
        <v>13</v>
      </c>
      <c r="D50">
        <v>56</v>
      </c>
      <c r="E50" t="s">
        <v>11</v>
      </c>
      <c r="F50" t="s">
        <v>2</v>
      </c>
      <c r="G50" t="s">
        <v>3</v>
      </c>
      <c r="H50">
        <v>1.5949549999999999</v>
      </c>
    </row>
    <row r="51" spans="1:8" x14ac:dyDescent="0.2">
      <c r="A51">
        <v>49</v>
      </c>
      <c r="B51">
        <v>50</v>
      </c>
      <c r="C51" t="s">
        <v>13</v>
      </c>
      <c r="D51">
        <v>56</v>
      </c>
      <c r="E51" t="s">
        <v>12</v>
      </c>
      <c r="F51" t="s">
        <v>2</v>
      </c>
      <c r="G51" t="s">
        <v>1</v>
      </c>
      <c r="H51">
        <v>1.576263</v>
      </c>
    </row>
    <row r="52" spans="1:8" x14ac:dyDescent="0.2">
      <c r="A52">
        <v>49</v>
      </c>
      <c r="B52">
        <v>51</v>
      </c>
      <c r="C52" t="s">
        <v>14</v>
      </c>
      <c r="D52">
        <v>56</v>
      </c>
      <c r="E52" t="s">
        <v>12</v>
      </c>
      <c r="F52" t="s">
        <v>2</v>
      </c>
      <c r="G52" t="s">
        <v>1</v>
      </c>
      <c r="H52">
        <v>1.5679399999999999</v>
      </c>
    </row>
    <row r="53" spans="1:8" x14ac:dyDescent="0.2">
      <c r="A53">
        <v>49</v>
      </c>
      <c r="B53">
        <v>52</v>
      </c>
      <c r="C53" t="s">
        <v>14</v>
      </c>
      <c r="D53">
        <v>12</v>
      </c>
      <c r="E53" t="s">
        <v>12</v>
      </c>
      <c r="F53" t="s">
        <v>0</v>
      </c>
      <c r="G53" t="s">
        <v>3</v>
      </c>
      <c r="H53">
        <v>1.568257</v>
      </c>
    </row>
    <row r="54" spans="1:8" x14ac:dyDescent="0.2">
      <c r="A54">
        <v>49</v>
      </c>
      <c r="B54">
        <v>53</v>
      </c>
      <c r="C54" t="s">
        <v>14</v>
      </c>
      <c r="D54">
        <v>12</v>
      </c>
      <c r="E54" t="s">
        <v>12</v>
      </c>
      <c r="F54" t="s">
        <v>2</v>
      </c>
      <c r="G54" t="s">
        <v>1</v>
      </c>
      <c r="H54">
        <v>1.599091</v>
      </c>
    </row>
    <row r="55" spans="1:8" x14ac:dyDescent="0.2">
      <c r="A55">
        <v>49</v>
      </c>
      <c r="B55">
        <v>54</v>
      </c>
      <c r="C55" t="s">
        <v>14</v>
      </c>
      <c r="D55">
        <v>56</v>
      </c>
      <c r="E55" t="s">
        <v>11</v>
      </c>
      <c r="F55" t="s">
        <v>0</v>
      </c>
      <c r="G55" t="s">
        <v>1</v>
      </c>
      <c r="H55">
        <v>1.5825260000000001</v>
      </c>
    </row>
    <row r="56" spans="1:8" x14ac:dyDescent="0.2">
      <c r="A56">
        <v>49</v>
      </c>
      <c r="B56">
        <v>55</v>
      </c>
      <c r="C56" t="s">
        <v>14</v>
      </c>
      <c r="D56">
        <v>12</v>
      </c>
      <c r="E56" t="s">
        <v>12</v>
      </c>
      <c r="F56" t="s">
        <v>2</v>
      </c>
      <c r="G56" t="s">
        <v>1</v>
      </c>
      <c r="H56">
        <v>1.596935</v>
      </c>
    </row>
    <row r="57" spans="1:8" x14ac:dyDescent="0.2">
      <c r="A57">
        <v>49</v>
      </c>
      <c r="B57">
        <v>56</v>
      </c>
      <c r="C57" t="s">
        <v>14</v>
      </c>
      <c r="D57">
        <v>56</v>
      </c>
      <c r="E57" t="s">
        <v>12</v>
      </c>
      <c r="F57" t="s">
        <v>2</v>
      </c>
      <c r="G57" t="s">
        <v>1</v>
      </c>
      <c r="H57">
        <v>1.596079</v>
      </c>
    </row>
    <row r="58" spans="1:8" x14ac:dyDescent="0.2">
      <c r="A58">
        <v>49</v>
      </c>
      <c r="B58">
        <v>57</v>
      </c>
      <c r="C58" t="s">
        <v>14</v>
      </c>
      <c r="D58">
        <v>56</v>
      </c>
      <c r="E58" t="s">
        <v>11</v>
      </c>
      <c r="F58" t="s">
        <v>0</v>
      </c>
      <c r="G58" t="s">
        <v>1</v>
      </c>
      <c r="H58">
        <v>1.5787519999999999</v>
      </c>
    </row>
    <row r="59" spans="1:8" x14ac:dyDescent="0.2">
      <c r="A59">
        <v>49</v>
      </c>
      <c r="B59">
        <v>58</v>
      </c>
      <c r="C59" t="s">
        <v>14</v>
      </c>
      <c r="D59">
        <v>12</v>
      </c>
      <c r="E59" t="s">
        <v>11</v>
      </c>
      <c r="F59" t="s">
        <v>2</v>
      </c>
      <c r="G59" t="s">
        <v>3</v>
      </c>
      <c r="H59">
        <v>1.5774459999999999</v>
      </c>
    </row>
    <row r="60" spans="1:8" x14ac:dyDescent="0.2">
      <c r="A60">
        <v>49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1.5934379999999999</v>
      </c>
    </row>
    <row r="61" spans="1:8" x14ac:dyDescent="0.2">
      <c r="A61">
        <v>49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1.5908199999999999</v>
      </c>
    </row>
    <row r="62" spans="1:8" x14ac:dyDescent="0.2">
      <c r="A62">
        <v>49</v>
      </c>
      <c r="B62">
        <v>61</v>
      </c>
      <c r="C62" t="s">
        <v>14</v>
      </c>
      <c r="D62">
        <v>12</v>
      </c>
      <c r="E62" t="s">
        <v>11</v>
      </c>
      <c r="F62" t="s">
        <v>0</v>
      </c>
      <c r="G62" t="s">
        <v>1</v>
      </c>
      <c r="H62">
        <v>1.5911329999999999</v>
      </c>
    </row>
    <row r="63" spans="1:8" x14ac:dyDescent="0.2">
      <c r="A63">
        <v>49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1.590239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2019-02-27T19:10:29Z</dcterms:modified>
</cp:coreProperties>
</file>