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C70FB4B-F78A-694B-B9B7-3C7FA4199DD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5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<sst xmlns="http://schemas.openxmlformats.org/spreadsheetml/2006/main" count="443" uniqueCount="35">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</sst>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5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54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1.5838680000000001</v>
      </c>
      <c r="J2">
        <f>COUNT(B:B)</f>
        <v>104</v>
      </c>
      <c r="K2">
        <f>COUNTIF(F:F, "reward")</f>
        <v>50</v>
      </c>
      <c r="L2">
        <f>COUNTIFS(F:F,"reward", G:G,"congruent")</f>
        <v>32</v>
      </c>
      <c r="M2">
        <f>COUNTIFS(F:F,"reward", G:G,"incongruent")</f>
        <v>18</v>
      </c>
      <c r="N2">
        <f>COUNTIF(F:F, "punish")</f>
        <v>54</v>
      </c>
      <c r="O2">
        <f>COUNTIFS(F:F,"punish", G:G,"congruent")</f>
        <v>38</v>
      </c>
      <c r="P2">
        <f>COUNTIFS(F:F,"reward", G:G,"incongruent")</f>
        <v>18</v>
      </c>
      <c r="Q2" s="2">
        <f>AVERAGEIF(C:C,"run01",H:H)</f>
        <v>1.6224823461538465</v>
      </c>
      <c r="R2" s="2">
        <f>AVERAGEIF(C:C,"run02",H:H)</f>
        <v>1.5949463076923076</v>
      </c>
      <c r="S2" s="2">
        <f>AVERAGEIF(C:C,"run03",H:H)</f>
        <v>1.6017172307692311</v>
      </c>
      <c r="T2" s="2">
        <f>AVERAGEIF(C:C,"run04",H:H)</f>
        <v>1.5990095000000002</v>
      </c>
      <c r="U2" s="2">
        <f>AVERAGEIF(D:D,"12",H:H)</f>
        <v>1.6010771515151518</v>
      </c>
      <c r="V2" s="2">
        <f>AVERAGEIF(D:D,"34",H:H)</f>
        <v>1.6075091428571426</v>
      </c>
      <c r="W2" s="2">
        <f>AVERAGEIF(D:D,"56",H:H)</f>
        <v>1.6048242777777781</v>
      </c>
      <c r="X2" s="3">
        <f>COUNTIF(E:E,"corr")/COUNT(B:B)</f>
        <v>0.46153846153846156</v>
      </c>
      <c r="Y2" s="3">
        <f>COUNTIFS(E:E,"corr",C:C,"run01")/COUNTIF(C:C,"run01")</f>
        <v>0.61538461538461542</v>
      </c>
      <c r="Z2" s="3">
        <f>COUNTIFS(E:E,"corr",C:C,"run02")/COUNTIF(C:C,"run02")</f>
        <v>0.57692307692307687</v>
      </c>
      <c r="AA2" s="3">
        <f>COUNTIFS(E:E,"corr",C:C,"run03")/COUNTIF(C:C,"run03")</f>
        <v>0.38461538461538464</v>
      </c>
      <c r="AB2" s="3">
        <f>COUNTIFS(E:E,"corr",C:C,"run04")/COUNTIF(C:C,"run04")</f>
        <v>0.26923076923076922</v>
      </c>
      <c r="AC2">
        <f>COUNTIFS(E:E,"corr",D:D,"12",C:C,"run01")/COUNTIFS(C:C,"run01",D:D,"12")</f>
        <v>0.5714285714285714</v>
      </c>
      <c r="AD2">
        <f>COUNTIFS(E:E,"corr",D:D,"12",C:C,"run02")/COUNTIFS(C:C,"run02",D:D,"12")</f>
        <v>0.44444444444444442</v>
      </c>
      <c r="AE2">
        <f>COUNTIFS(E:E,"corr",D:D,"12",C:C,"run03")/COUNTIFS(C:C,"run03",D:D,"12")</f>
        <v>0.44444444444444442</v>
      </c>
      <c r="AF2">
        <f>COUNTIFS(E:E,"corr",D:D,"12",C:C,"run04")/COUNTIFS(C:C,"run04",D:D,"12")</f>
        <v>0.375</v>
      </c>
      <c r="AG2">
        <f>COUNTIFS(C:C,"run01",D:D,"12")</f>
        <v>7</v>
      </c>
      <c r="AH2">
        <f>COUNTIFS(C:C,"run02",D:D,"12")</f>
        <v>9</v>
      </c>
      <c r="AI2">
        <f>COUNTIFS(C:C,"run03",D:D,"12")</f>
        <v>9</v>
      </c>
      <c r="AJ2">
        <f>COUNTIFS(C:C,"run04",D:D,"12")</f>
        <v>8</v>
      </c>
      <c r="AK2">
        <f>COUNTIFS(E:E,"corr",D:D,"34",C:C,"run01")/COUNTIFS(C:C,"run01",D:D,"34")</f>
        <v>0.5</v>
      </c>
      <c r="AL2">
        <f>COUNTIFS(E:E,"corr",D:D,"34",C:C,"run02")/COUNTIFS(C:C,"run02",D:D,"34")</f>
        <v>0.75</v>
      </c>
      <c r="AM2">
        <f>COUNTIFS(E:E,"corr",D:D,"34",C:C,"run03")/COUNTIFS(C:C,"run03",D:D,"34")</f>
        <v>0.41666666666666669</v>
      </c>
      <c r="AN2">
        <f>COUNTIFS(E:E,"corr",D:D,"34",C:C,"run04")/COUNTIFS(C:C,"run04",D:D,"34")</f>
        <v>0.2857142857142857</v>
      </c>
      <c r="AO2">
        <f>COUNTIFS(C:C,"run01",D:D,"34")</f>
        <v>8</v>
      </c>
      <c r="AP2">
        <f>COUNTIFS(C:C,"run02",D:D,"34")</f>
        <v>8</v>
      </c>
      <c r="AQ2">
        <f>COUNTIFS(C:C,"run03",D:D,"34")</f>
        <v>12</v>
      </c>
      <c r="AR2">
        <f>COUNTIFS(C:C,"run04",D:D,"34")</f>
        <v>7</v>
      </c>
      <c r="AS2">
        <f>COUNTIFS(E:E,"corr",D:D,"56",C:C,"run01")/COUNTIFS(C:C,"run01",D:D,"56")</f>
        <v>0.72727272727272729</v>
      </c>
      <c r="AT2">
        <f>COUNTIFS(E:E,"corr",D:D,"56",C:C,"run02")/COUNTIFS(C:C,"run02",D:D,"56")</f>
        <v>0.55555555555555558</v>
      </c>
      <c r="AU2">
        <f>COUNTIFS(E:E,"corr",D:D,"56",C:C,"run03")/COUNTIFS(C:C,"run03",D:D,"56")</f>
        <v>0.2</v>
      </c>
      <c r="AV2">
        <f>COUNTIFS(E:E,"corr",D:D,"56",C:C,"run04")/COUNTIFS(C:C,"run04",D:D,"56")</f>
        <v>0.18181818181818182</v>
      </c>
      <c r="AW2">
        <f>COUNTIFS(C:C,"run01",D:D,"56")</f>
        <v>11</v>
      </c>
      <c r="AX2">
        <f>COUNTIFS(C:C,"run02",D:D,"56")</f>
        <v>9</v>
      </c>
      <c r="AY2">
        <f>COUNTIFS(C:C,"run03",D:D,"56")</f>
        <v>5</v>
      </c>
      <c r="AZ2">
        <f>COUNTIFS(C:C,"run04",D:D,"56")</f>
        <v>11</v>
      </c>
    </row>
    <row r="3" spans="1:52" x14ac:dyDescent="0.2">
      <c r="A3">
        <v>54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1.6171990000000001</v>
      </c>
    </row>
    <row r="4" spans="1:52" x14ac:dyDescent="0.2">
      <c r="A4">
        <v>54</v>
      </c>
      <c r="B4">
        <v>3</v>
      </c>
      <c r="C4" t="s">
        <v>10</v>
      </c>
      <c r="D4">
        <v>12</v>
      </c>
      <c r="E4" t="s">
        <v>11</v>
      </c>
      <c r="F4" t="s">
        <v>2</v>
      </c>
      <c r="G4" t="s">
        <v>3</v>
      </c>
      <c r="H4">
        <v>1.6148089999999999</v>
      </c>
    </row>
    <row r="5" spans="1:52" x14ac:dyDescent="0.2">
      <c r="A5">
        <v>54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3</v>
      </c>
      <c r="H5">
        <v>1.634533</v>
      </c>
    </row>
    <row r="6" spans="1:52" x14ac:dyDescent="0.2">
      <c r="A6">
        <v>54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1.611256</v>
      </c>
    </row>
    <row r="7" spans="1:52" x14ac:dyDescent="0.2">
      <c r="A7">
        <v>54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1.616069</v>
      </c>
    </row>
    <row r="8" spans="1:52" x14ac:dyDescent="0.2">
      <c r="A8">
        <v>54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1.6367579999999999</v>
      </c>
    </row>
    <row r="9" spans="1:52" x14ac:dyDescent="0.2">
      <c r="A9">
        <v>54</v>
      </c>
      <c r="B9">
        <v>8</v>
      </c>
      <c r="C9" t="s">
        <v>10</v>
      </c>
      <c r="D9">
        <v>56</v>
      </c>
      <c r="E9" t="s">
        <v>11</v>
      </c>
      <c r="F9" t="s">
        <v>0</v>
      </c>
      <c r="G9" t="s">
        <v>1</v>
      </c>
      <c r="H9">
        <v>1.6222380000000001</v>
      </c>
    </row>
    <row r="10" spans="1:52" x14ac:dyDescent="0.2">
      <c r="A10">
        <v>54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1.6189260000000001</v>
      </c>
    </row>
    <row r="11" spans="1:52" x14ac:dyDescent="0.2">
      <c r="A11">
        <v>54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1.6186020000000001</v>
      </c>
    </row>
    <row r="12" spans="1:52" x14ac:dyDescent="0.2">
      <c r="A12">
        <v>54</v>
      </c>
      <c r="B12">
        <v>11</v>
      </c>
      <c r="C12" t="s">
        <v>10</v>
      </c>
      <c r="D12">
        <v>34</v>
      </c>
      <c r="E12" t="s">
        <v>11</v>
      </c>
      <c r="F12" t="s">
        <v>2</v>
      </c>
      <c r="G12" t="s">
        <v>3</v>
      </c>
      <c r="H12">
        <v>1.6206469999999999</v>
      </c>
    </row>
    <row r="13" spans="1:52" x14ac:dyDescent="0.2">
      <c r="A13">
        <v>54</v>
      </c>
      <c r="B13">
        <v>12</v>
      </c>
      <c r="C13" t="s">
        <v>10</v>
      </c>
      <c r="D13">
        <v>56</v>
      </c>
      <c r="E13" t="s">
        <v>12</v>
      </c>
      <c r="F13" t="s">
        <v>2</v>
      </c>
      <c r="G13" t="s">
        <v>1</v>
      </c>
      <c r="H13">
        <v>1.615577</v>
      </c>
    </row>
    <row r="14" spans="1:52" x14ac:dyDescent="0.2">
      <c r="A14">
        <v>54</v>
      </c>
      <c r="B14">
        <v>13</v>
      </c>
      <c r="C14" t="s">
        <v>10</v>
      </c>
      <c r="D14">
        <v>12</v>
      </c>
      <c r="E14" t="s">
        <v>12</v>
      </c>
      <c r="F14" t="s">
        <v>2</v>
      </c>
      <c r="G14" t="s">
        <v>1</v>
      </c>
      <c r="H14">
        <v>1.6166689999999999</v>
      </c>
    </row>
    <row r="15" spans="1:52" x14ac:dyDescent="0.2">
      <c r="A15">
        <v>54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1.625167</v>
      </c>
    </row>
    <row r="16" spans="1:52" x14ac:dyDescent="0.2">
      <c r="A16">
        <v>54</v>
      </c>
      <c r="B16">
        <v>15</v>
      </c>
      <c r="C16" t="s">
        <v>10</v>
      </c>
      <c r="D16">
        <v>34</v>
      </c>
      <c r="E16" t="s">
        <v>11</v>
      </c>
      <c r="F16" t="s">
        <v>2</v>
      </c>
      <c r="G16" t="s">
        <v>3</v>
      </c>
      <c r="H16">
        <v>1.640857</v>
      </c>
    </row>
    <row r="17" spans="1:8" x14ac:dyDescent="0.2">
      <c r="A17">
        <v>54</v>
      </c>
      <c r="B17">
        <v>16</v>
      </c>
      <c r="C17" t="s">
        <v>10</v>
      </c>
      <c r="D17">
        <v>56</v>
      </c>
      <c r="E17" t="s">
        <v>12</v>
      </c>
      <c r="F17" t="s">
        <v>0</v>
      </c>
      <c r="G17" t="s">
        <v>3</v>
      </c>
      <c r="H17">
        <v>1.624927</v>
      </c>
    </row>
    <row r="18" spans="1:8" x14ac:dyDescent="0.2">
      <c r="A18">
        <v>54</v>
      </c>
      <c r="B18">
        <v>17</v>
      </c>
      <c r="C18" t="s">
        <v>10</v>
      </c>
      <c r="D18">
        <v>34</v>
      </c>
      <c r="E18" t="s">
        <v>12</v>
      </c>
      <c r="F18" t="s">
        <v>0</v>
      </c>
      <c r="G18" t="s">
        <v>3</v>
      </c>
      <c r="H18">
        <v>1.622905</v>
      </c>
    </row>
    <row r="19" spans="1:8" x14ac:dyDescent="0.2">
      <c r="A19">
        <v>54</v>
      </c>
      <c r="B19">
        <v>18</v>
      </c>
      <c r="C19" t="s">
        <v>10</v>
      </c>
      <c r="D19">
        <v>34</v>
      </c>
      <c r="E19" t="s">
        <v>11</v>
      </c>
      <c r="F19" t="s">
        <v>2</v>
      </c>
      <c r="G19" t="s">
        <v>3</v>
      </c>
      <c r="H19">
        <v>1.6204160000000001</v>
      </c>
    </row>
    <row r="20" spans="1:8" x14ac:dyDescent="0.2">
      <c r="A20">
        <v>54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1.617791</v>
      </c>
    </row>
    <row r="21" spans="1:8" x14ac:dyDescent="0.2">
      <c r="A21">
        <v>54</v>
      </c>
      <c r="B21">
        <v>20</v>
      </c>
      <c r="C21" t="s">
        <v>10</v>
      </c>
      <c r="D21">
        <v>12</v>
      </c>
      <c r="E21" t="s">
        <v>11</v>
      </c>
      <c r="F21" t="s">
        <v>0</v>
      </c>
      <c r="G21" t="s">
        <v>1</v>
      </c>
      <c r="H21">
        <v>1.6314040000000001</v>
      </c>
    </row>
    <row r="22" spans="1:8" x14ac:dyDescent="0.2">
      <c r="A22">
        <v>54</v>
      </c>
      <c r="B22">
        <v>21</v>
      </c>
      <c r="C22" t="s">
        <v>10</v>
      </c>
      <c r="D22">
        <v>34</v>
      </c>
      <c r="E22" t="s">
        <v>12</v>
      </c>
      <c r="F22" t="s">
        <v>2</v>
      </c>
      <c r="G22" t="s">
        <v>1</v>
      </c>
      <c r="H22">
        <v>1.6261220000000001</v>
      </c>
    </row>
    <row r="23" spans="1:8" x14ac:dyDescent="0.2">
      <c r="A23">
        <v>54</v>
      </c>
      <c r="B23">
        <v>22</v>
      </c>
      <c r="C23" t="s">
        <v>10</v>
      </c>
      <c r="D23">
        <v>56</v>
      </c>
      <c r="E23" t="s">
        <v>12</v>
      </c>
      <c r="F23" t="s">
        <v>0</v>
      </c>
      <c r="G23" t="s">
        <v>3</v>
      </c>
      <c r="H23">
        <v>1.6324149999999999</v>
      </c>
    </row>
    <row r="24" spans="1:8" x14ac:dyDescent="0.2">
      <c r="A24">
        <v>54</v>
      </c>
      <c r="B24">
        <v>23</v>
      </c>
      <c r="C24" t="s">
        <v>10</v>
      </c>
      <c r="D24">
        <v>12</v>
      </c>
      <c r="E24" t="s">
        <v>12</v>
      </c>
      <c r="F24" t="s">
        <v>2</v>
      </c>
      <c r="G24" t="s">
        <v>1</v>
      </c>
      <c r="H24">
        <v>1.632279</v>
      </c>
    </row>
    <row r="25" spans="1:8" x14ac:dyDescent="0.2">
      <c r="A25">
        <v>54</v>
      </c>
      <c r="B25">
        <v>24</v>
      </c>
      <c r="C25" t="s">
        <v>10</v>
      </c>
      <c r="D25">
        <v>34</v>
      </c>
      <c r="E25" t="s">
        <v>12</v>
      </c>
      <c r="F25" t="s">
        <v>2</v>
      </c>
      <c r="G25" t="s">
        <v>1</v>
      </c>
      <c r="H25">
        <v>1.630077</v>
      </c>
    </row>
    <row r="26" spans="1:8" x14ac:dyDescent="0.2">
      <c r="A26">
        <v>54</v>
      </c>
      <c r="B26">
        <v>25</v>
      </c>
      <c r="C26" t="s">
        <v>10</v>
      </c>
      <c r="D26">
        <v>12</v>
      </c>
      <c r="E26" t="s">
        <v>12</v>
      </c>
      <c r="F26" t="s">
        <v>0</v>
      </c>
      <c r="G26" t="s">
        <v>3</v>
      </c>
      <c r="H26">
        <v>1.632657</v>
      </c>
    </row>
    <row r="27" spans="1:8" x14ac:dyDescent="0.2">
      <c r="A27">
        <v>54</v>
      </c>
      <c r="B27">
        <v>26</v>
      </c>
      <c r="C27" t="s">
        <v>10</v>
      </c>
      <c r="D27">
        <v>56</v>
      </c>
      <c r="E27" t="s">
        <v>12</v>
      </c>
      <c r="F27" t="s">
        <v>2</v>
      </c>
      <c r="G27" t="s">
        <v>1</v>
      </c>
      <c r="H27">
        <v>1.6203730000000001</v>
      </c>
    </row>
    <row r="28" spans="1:8" x14ac:dyDescent="0.2">
      <c r="A28">
        <v>54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1.568989</v>
      </c>
    </row>
    <row r="29" spans="1:8" x14ac:dyDescent="0.2">
      <c r="A29">
        <v>54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1.5820970000000001</v>
      </c>
    </row>
    <row r="30" spans="1:8" x14ac:dyDescent="0.2">
      <c r="A30">
        <v>54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1.598573</v>
      </c>
    </row>
    <row r="31" spans="1:8" x14ac:dyDescent="0.2">
      <c r="A31">
        <v>54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1.597245</v>
      </c>
    </row>
    <row r="32" spans="1:8" x14ac:dyDescent="0.2">
      <c r="A32">
        <v>54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1.595207</v>
      </c>
    </row>
    <row r="33" spans="1:8" x14ac:dyDescent="0.2">
      <c r="A33">
        <v>54</v>
      </c>
      <c r="B33">
        <v>32</v>
      </c>
      <c r="C33" t="s">
        <v>13</v>
      </c>
      <c r="D33">
        <v>34</v>
      </c>
      <c r="E33" t="s">
        <v>12</v>
      </c>
      <c r="F33" t="s">
        <v>2</v>
      </c>
      <c r="G33" t="s">
        <v>1</v>
      </c>
      <c r="H33">
        <v>1.6102300000000001</v>
      </c>
    </row>
    <row r="34" spans="1:8" x14ac:dyDescent="0.2">
      <c r="A34">
        <v>54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1.6069789999999999</v>
      </c>
    </row>
    <row r="35" spans="1:8" x14ac:dyDescent="0.2">
      <c r="A35">
        <v>54</v>
      </c>
      <c r="B35">
        <v>34</v>
      </c>
      <c r="C35" t="s">
        <v>13</v>
      </c>
      <c r="D35">
        <v>12</v>
      </c>
      <c r="E35" t="s">
        <v>12</v>
      </c>
      <c r="F35" t="s">
        <v>0</v>
      </c>
      <c r="G35" t="s">
        <v>3</v>
      </c>
      <c r="H35">
        <v>1.5889740000000001</v>
      </c>
    </row>
    <row r="36" spans="1:8" x14ac:dyDescent="0.2">
      <c r="A36">
        <v>54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1.5881639999999999</v>
      </c>
    </row>
    <row r="37" spans="1:8" x14ac:dyDescent="0.2">
      <c r="A37">
        <v>54</v>
      </c>
      <c r="B37">
        <v>36</v>
      </c>
      <c r="C37" t="s">
        <v>13</v>
      </c>
      <c r="D37">
        <v>34</v>
      </c>
      <c r="E37" t="s">
        <v>12</v>
      </c>
      <c r="F37" t="s">
        <v>2</v>
      </c>
      <c r="G37" t="s">
        <v>1</v>
      </c>
      <c r="H37">
        <v>1.602984</v>
      </c>
    </row>
    <row r="38" spans="1:8" x14ac:dyDescent="0.2">
      <c r="A38">
        <v>54</v>
      </c>
      <c r="B38">
        <v>37</v>
      </c>
      <c r="C38" t="s">
        <v>13</v>
      </c>
      <c r="D38">
        <v>56</v>
      </c>
      <c r="E38" t="s">
        <v>12</v>
      </c>
      <c r="F38" t="s">
        <v>0</v>
      </c>
      <c r="G38" t="s">
        <v>3</v>
      </c>
      <c r="H38">
        <v>1.5837589999999999</v>
      </c>
    </row>
    <row r="39" spans="1:8" x14ac:dyDescent="0.2">
      <c r="A39">
        <v>54</v>
      </c>
      <c r="B39">
        <v>38</v>
      </c>
      <c r="C39" t="s">
        <v>13</v>
      </c>
      <c r="D39">
        <v>34</v>
      </c>
      <c r="E39" t="s">
        <v>12</v>
      </c>
      <c r="F39" t="s">
        <v>2</v>
      </c>
      <c r="G39" t="s">
        <v>1</v>
      </c>
      <c r="H39">
        <v>1.5995760000000001</v>
      </c>
    </row>
    <row r="40" spans="1:8" x14ac:dyDescent="0.2">
      <c r="A40">
        <v>54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1.597953</v>
      </c>
    </row>
    <row r="41" spans="1:8" x14ac:dyDescent="0.2">
      <c r="A41">
        <v>54</v>
      </c>
      <c r="B41">
        <v>40</v>
      </c>
      <c r="C41" t="s">
        <v>13</v>
      </c>
      <c r="D41">
        <v>12</v>
      </c>
      <c r="E41" t="s">
        <v>12</v>
      </c>
      <c r="F41" t="s">
        <v>2</v>
      </c>
      <c r="G41" t="s">
        <v>1</v>
      </c>
      <c r="H41">
        <v>1.5967800000000001</v>
      </c>
    </row>
    <row r="42" spans="1:8" x14ac:dyDescent="0.2">
      <c r="A42">
        <v>54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1.594732</v>
      </c>
    </row>
    <row r="43" spans="1:8" x14ac:dyDescent="0.2">
      <c r="A43">
        <v>54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1.608808</v>
      </c>
    </row>
    <row r="44" spans="1:8" x14ac:dyDescent="0.2">
      <c r="A44">
        <v>54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1.5917349999999999</v>
      </c>
    </row>
    <row r="45" spans="1:8" x14ac:dyDescent="0.2">
      <c r="A45">
        <v>54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1.589628</v>
      </c>
    </row>
    <row r="46" spans="1:8" x14ac:dyDescent="0.2">
      <c r="A46">
        <v>54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1.6045720000000001</v>
      </c>
    </row>
    <row r="47" spans="1:8" x14ac:dyDescent="0.2">
      <c r="A47">
        <v>54</v>
      </c>
      <c r="B47">
        <v>46</v>
      </c>
      <c r="C47" t="s">
        <v>13</v>
      </c>
      <c r="D47">
        <v>56</v>
      </c>
      <c r="E47" t="s">
        <v>12</v>
      </c>
      <c r="F47" t="s">
        <v>2</v>
      </c>
      <c r="G47" t="s">
        <v>1</v>
      </c>
      <c r="H47">
        <v>1.6022879999999999</v>
      </c>
    </row>
    <row r="48" spans="1:8" x14ac:dyDescent="0.2">
      <c r="A48">
        <v>54</v>
      </c>
      <c r="B48">
        <v>47</v>
      </c>
      <c r="C48" t="s">
        <v>13</v>
      </c>
      <c r="D48">
        <v>56</v>
      </c>
      <c r="E48" t="s">
        <v>12</v>
      </c>
      <c r="F48" t="s">
        <v>2</v>
      </c>
      <c r="G48" t="s">
        <v>1</v>
      </c>
      <c r="H48">
        <v>1.6003799999999999</v>
      </c>
    </row>
    <row r="49" spans="1:8" x14ac:dyDescent="0.2">
      <c r="A49">
        <v>54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1.5994360000000001</v>
      </c>
    </row>
    <row r="50" spans="1:8" x14ac:dyDescent="0.2">
      <c r="A50">
        <v>54</v>
      </c>
      <c r="B50">
        <v>49</v>
      </c>
      <c r="C50" t="s">
        <v>13</v>
      </c>
      <c r="D50">
        <v>34</v>
      </c>
      <c r="E50" t="s">
        <v>12</v>
      </c>
      <c r="F50" t="s">
        <v>2</v>
      </c>
      <c r="G50" t="s">
        <v>1</v>
      </c>
      <c r="H50">
        <v>1.59653</v>
      </c>
    </row>
    <row r="51" spans="1:8" x14ac:dyDescent="0.2">
      <c r="A51">
        <v>54</v>
      </c>
      <c r="B51">
        <v>50</v>
      </c>
      <c r="C51" t="s">
        <v>13</v>
      </c>
      <c r="D51">
        <v>56</v>
      </c>
      <c r="E51" t="s">
        <v>11</v>
      </c>
      <c r="F51" t="s">
        <v>0</v>
      </c>
      <c r="G51" t="s">
        <v>1</v>
      </c>
      <c r="H51">
        <v>1.5942700000000001</v>
      </c>
    </row>
    <row r="52" spans="1:8" x14ac:dyDescent="0.2">
      <c r="A52">
        <v>54</v>
      </c>
      <c r="B52">
        <v>51</v>
      </c>
      <c r="C52" t="s">
        <v>13</v>
      </c>
      <c r="D52">
        <v>12</v>
      </c>
      <c r="E52" t="s">
        <v>11</v>
      </c>
      <c r="F52" t="s">
        <v>2</v>
      </c>
      <c r="G52" t="s">
        <v>3</v>
      </c>
      <c r="H52">
        <v>1.577671</v>
      </c>
    </row>
    <row r="53" spans="1:8" x14ac:dyDescent="0.2">
      <c r="A53">
        <v>54</v>
      </c>
      <c r="B53">
        <v>52</v>
      </c>
      <c r="C53" t="s">
        <v>13</v>
      </c>
      <c r="D53">
        <v>56</v>
      </c>
      <c r="E53" t="s">
        <v>11</v>
      </c>
      <c r="F53" t="s">
        <v>0</v>
      </c>
      <c r="G53" t="s">
        <v>1</v>
      </c>
      <c r="H53">
        <v>1.5910439999999999</v>
      </c>
    </row>
    <row r="54" spans="1:8" x14ac:dyDescent="0.2">
      <c r="A54">
        <v>54</v>
      </c>
      <c r="B54">
        <v>53</v>
      </c>
      <c r="C54" t="s">
        <v>14</v>
      </c>
      <c r="D54">
        <v>12</v>
      </c>
      <c r="E54" t="s">
        <v>11</v>
      </c>
      <c r="F54" t="s">
        <v>2</v>
      </c>
      <c r="G54" t="s">
        <v>3</v>
      </c>
      <c r="H54">
        <v>1.584657</v>
      </c>
    </row>
    <row r="55" spans="1:8" x14ac:dyDescent="0.2">
      <c r="A55">
        <v>54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1.6002639999999999</v>
      </c>
    </row>
    <row r="56" spans="1:8" x14ac:dyDescent="0.2">
      <c r="A56">
        <v>54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1.5977429999999999</v>
      </c>
    </row>
    <row r="57" spans="1:8" x14ac:dyDescent="0.2">
      <c r="A57">
        <v>54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1.612922</v>
      </c>
    </row>
    <row r="58" spans="1:8" x14ac:dyDescent="0.2">
      <c r="A58">
        <v>54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1.612811</v>
      </c>
    </row>
    <row r="59" spans="1:8" x14ac:dyDescent="0.2">
      <c r="A59">
        <v>54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1.5944160000000001</v>
      </c>
    </row>
    <row r="60" spans="1:8" x14ac:dyDescent="0.2">
      <c r="A60">
        <v>54</v>
      </c>
      <c r="B60">
        <v>59</v>
      </c>
      <c r="C60" t="s">
        <v>14</v>
      </c>
      <c r="D60">
        <v>12</v>
      </c>
      <c r="E60" t="s">
        <v>11</v>
      </c>
      <c r="F60" t="s">
        <v>2</v>
      </c>
      <c r="G60" t="s">
        <v>3</v>
      </c>
      <c r="H60">
        <v>1.6084039999999999</v>
      </c>
    </row>
    <row r="61" spans="1:8" x14ac:dyDescent="0.2">
      <c r="A61">
        <v>54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1.606692</v>
      </c>
    </row>
    <row r="62" spans="1:8" x14ac:dyDescent="0.2">
      <c r="A62">
        <v>54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1.6057030000000001</v>
      </c>
    </row>
    <row r="63" spans="1:8" x14ac:dyDescent="0.2">
      <c r="A63">
        <v>54</v>
      </c>
      <c r="B63">
        <v>62</v>
      </c>
      <c r="C63" t="s">
        <v>14</v>
      </c>
      <c r="D63">
        <v>34</v>
      </c>
      <c r="E63" t="s">
        <v>11</v>
      </c>
      <c r="F63" t="s">
        <v>2</v>
      </c>
      <c r="G63" t="s">
        <v>3</v>
      </c>
      <c r="H63">
        <v>1.604006</v>
      </c>
    </row>
    <row r="64" spans="1:8" x14ac:dyDescent="0.2">
      <c r="A64">
        <v>54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1.6011059999999999</v>
      </c>
    </row>
    <row r="65" spans="1:8" x14ac:dyDescent="0.2">
      <c r="A65">
        <v>54</v>
      </c>
      <c r="B65">
        <v>64</v>
      </c>
      <c r="C65" t="s">
        <v>14</v>
      </c>
      <c r="D65">
        <v>12</v>
      </c>
      <c r="E65" t="s">
        <v>11</v>
      </c>
      <c r="F65" t="s">
        <v>2</v>
      </c>
      <c r="G65" t="s">
        <v>3</v>
      </c>
      <c r="H65">
        <v>1.6001860000000001</v>
      </c>
    </row>
    <row r="66" spans="1:8" x14ac:dyDescent="0.2">
      <c r="A66">
        <v>54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1.5974299999999999</v>
      </c>
    </row>
    <row r="67" spans="1:8" x14ac:dyDescent="0.2">
      <c r="A67">
        <v>54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3</v>
      </c>
      <c r="H67">
        <v>1.5970299999999999</v>
      </c>
    </row>
    <row r="68" spans="1:8" x14ac:dyDescent="0.2">
      <c r="A68">
        <v>54</v>
      </c>
      <c r="B68">
        <v>67</v>
      </c>
      <c r="C68" t="s">
        <v>14</v>
      </c>
      <c r="D68">
        <v>34</v>
      </c>
      <c r="E68" t="s">
        <v>12</v>
      </c>
      <c r="F68" t="s">
        <v>2</v>
      </c>
      <c r="G68" t="s">
        <v>1</v>
      </c>
      <c r="H68">
        <v>1.5952740000000001</v>
      </c>
    </row>
    <row r="69" spans="1:8" x14ac:dyDescent="0.2">
      <c r="A69">
        <v>54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3</v>
      </c>
      <c r="H69">
        <v>1.6091009999999999</v>
      </c>
    </row>
    <row r="70" spans="1:8" x14ac:dyDescent="0.2">
      <c r="A70">
        <v>54</v>
      </c>
      <c r="B70">
        <v>69</v>
      </c>
      <c r="C70" t="s">
        <v>14</v>
      </c>
      <c r="D70">
        <v>34</v>
      </c>
      <c r="E70" t="s">
        <v>12</v>
      </c>
      <c r="F70" t="s">
        <v>0</v>
      </c>
      <c r="G70" t="s">
        <v>3</v>
      </c>
      <c r="H70">
        <v>1.591899</v>
      </c>
    </row>
    <row r="71" spans="1:8" x14ac:dyDescent="0.2">
      <c r="A71">
        <v>54</v>
      </c>
      <c r="B71">
        <v>70</v>
      </c>
      <c r="C71" t="s">
        <v>14</v>
      </c>
      <c r="D71">
        <v>34</v>
      </c>
      <c r="E71" t="s">
        <v>11</v>
      </c>
      <c r="F71" t="s">
        <v>2</v>
      </c>
      <c r="G71" t="s">
        <v>3</v>
      </c>
      <c r="H71">
        <v>1.6053820000000001</v>
      </c>
    </row>
    <row r="72" spans="1:8" x14ac:dyDescent="0.2">
      <c r="A72">
        <v>54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1.6061430000000001</v>
      </c>
    </row>
    <row r="73" spans="1:8" x14ac:dyDescent="0.2">
      <c r="A73">
        <v>54</v>
      </c>
      <c r="B73">
        <v>72</v>
      </c>
      <c r="C73" t="s">
        <v>14</v>
      </c>
      <c r="D73">
        <v>12</v>
      </c>
      <c r="E73" t="s">
        <v>11</v>
      </c>
      <c r="F73" t="s">
        <v>2</v>
      </c>
      <c r="G73" t="s">
        <v>3</v>
      </c>
      <c r="H73">
        <v>1.601683</v>
      </c>
    </row>
    <row r="74" spans="1:8" x14ac:dyDescent="0.2">
      <c r="A74">
        <v>54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1.601559</v>
      </c>
    </row>
    <row r="75" spans="1:8" x14ac:dyDescent="0.2">
      <c r="A75">
        <v>54</v>
      </c>
      <c r="B75">
        <v>74</v>
      </c>
      <c r="C75" t="s">
        <v>14</v>
      </c>
      <c r="D75">
        <v>34</v>
      </c>
      <c r="E75" t="s">
        <v>11</v>
      </c>
      <c r="F75" t="s">
        <v>0</v>
      </c>
      <c r="G75" t="s">
        <v>1</v>
      </c>
      <c r="H75">
        <v>1.5997349999999999</v>
      </c>
    </row>
    <row r="76" spans="1:8" x14ac:dyDescent="0.2">
      <c r="A76">
        <v>54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1.6137090000000001</v>
      </c>
    </row>
    <row r="77" spans="1:8" x14ac:dyDescent="0.2">
      <c r="A77">
        <v>54</v>
      </c>
      <c r="B77">
        <v>76</v>
      </c>
      <c r="C77" t="s">
        <v>14</v>
      </c>
      <c r="D77">
        <v>56</v>
      </c>
      <c r="E77" t="s">
        <v>11</v>
      </c>
      <c r="F77" t="s">
        <v>2</v>
      </c>
      <c r="G77" t="s">
        <v>3</v>
      </c>
      <c r="H77">
        <v>1.594768</v>
      </c>
    </row>
    <row r="78" spans="1:8" x14ac:dyDescent="0.2">
      <c r="A78">
        <v>54</v>
      </c>
      <c r="B78">
        <v>77</v>
      </c>
      <c r="C78" t="s">
        <v>14</v>
      </c>
      <c r="D78">
        <v>34</v>
      </c>
      <c r="E78" t="s">
        <v>11</v>
      </c>
      <c r="F78" t="s">
        <v>0</v>
      </c>
      <c r="G78" t="s">
        <v>1</v>
      </c>
      <c r="H78">
        <v>1.5937110000000001</v>
      </c>
    </row>
    <row r="79" spans="1:8" x14ac:dyDescent="0.2">
      <c r="A79">
        <v>54</v>
      </c>
      <c r="B79">
        <v>78</v>
      </c>
      <c r="C79" t="s">
        <v>14</v>
      </c>
      <c r="D79">
        <v>34</v>
      </c>
      <c r="E79" t="s">
        <v>12</v>
      </c>
      <c r="F79" t="s">
        <v>2</v>
      </c>
      <c r="G79" t="s">
        <v>1</v>
      </c>
      <c r="H79">
        <v>1.608314</v>
      </c>
    </row>
    <row r="80" spans="1:8" x14ac:dyDescent="0.2">
      <c r="A80">
        <v>54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1.5682130000000001</v>
      </c>
    </row>
    <row r="81" spans="1:8" x14ac:dyDescent="0.2">
      <c r="A81">
        <v>54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1.582125</v>
      </c>
    </row>
    <row r="82" spans="1:8" x14ac:dyDescent="0.2">
      <c r="A82">
        <v>54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1.615307</v>
      </c>
    </row>
    <row r="83" spans="1:8" x14ac:dyDescent="0.2">
      <c r="A83">
        <v>54</v>
      </c>
      <c r="B83">
        <v>82</v>
      </c>
      <c r="C83" t="s">
        <v>15</v>
      </c>
      <c r="D83">
        <v>56</v>
      </c>
      <c r="E83" t="s">
        <v>11</v>
      </c>
      <c r="F83" t="s">
        <v>2</v>
      </c>
      <c r="G83" t="s">
        <v>3</v>
      </c>
      <c r="H83">
        <v>1.595939</v>
      </c>
    </row>
    <row r="84" spans="1:8" x14ac:dyDescent="0.2">
      <c r="A84">
        <v>54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1.5935189999999999</v>
      </c>
    </row>
    <row r="85" spans="1:8" x14ac:dyDescent="0.2">
      <c r="A85">
        <v>54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1.609092</v>
      </c>
    </row>
    <row r="86" spans="1:8" x14ac:dyDescent="0.2">
      <c r="A86">
        <v>54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1.575245</v>
      </c>
    </row>
    <row r="87" spans="1:8" x14ac:dyDescent="0.2">
      <c r="A87">
        <v>54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1.5883350000000001</v>
      </c>
    </row>
    <row r="88" spans="1:8" x14ac:dyDescent="0.2">
      <c r="A88">
        <v>54</v>
      </c>
      <c r="B88">
        <v>87</v>
      </c>
      <c r="C88" t="s">
        <v>15</v>
      </c>
      <c r="D88">
        <v>56</v>
      </c>
      <c r="E88" t="s">
        <v>11</v>
      </c>
      <c r="F88" t="s">
        <v>0</v>
      </c>
      <c r="G88" t="s">
        <v>1</v>
      </c>
      <c r="H88">
        <v>1.587145</v>
      </c>
    </row>
    <row r="89" spans="1:8" x14ac:dyDescent="0.2">
      <c r="A89">
        <v>54</v>
      </c>
      <c r="B89">
        <v>88</v>
      </c>
      <c r="C89" t="s">
        <v>15</v>
      </c>
      <c r="D89">
        <v>56</v>
      </c>
      <c r="E89" t="s">
        <v>12</v>
      </c>
      <c r="F89" t="s">
        <v>2</v>
      </c>
      <c r="G89" t="s">
        <v>1</v>
      </c>
      <c r="H89">
        <v>1.601539</v>
      </c>
    </row>
    <row r="90" spans="1:8" x14ac:dyDescent="0.2">
      <c r="A90">
        <v>54</v>
      </c>
      <c r="B90">
        <v>89</v>
      </c>
      <c r="C90" t="s">
        <v>15</v>
      </c>
      <c r="D90">
        <v>56</v>
      </c>
      <c r="E90" t="s">
        <v>11</v>
      </c>
      <c r="F90" t="s">
        <v>0</v>
      </c>
      <c r="G90" t="s">
        <v>1</v>
      </c>
      <c r="H90">
        <v>1.617486</v>
      </c>
    </row>
    <row r="91" spans="1:8" x14ac:dyDescent="0.2">
      <c r="A91">
        <v>54</v>
      </c>
      <c r="B91">
        <v>90</v>
      </c>
      <c r="C91" t="s">
        <v>15</v>
      </c>
      <c r="D91">
        <v>12</v>
      </c>
      <c r="E91" t="s">
        <v>11</v>
      </c>
      <c r="F91" t="s">
        <v>2</v>
      </c>
      <c r="G91" t="s">
        <v>3</v>
      </c>
      <c r="H91">
        <v>1.5983769999999999</v>
      </c>
    </row>
    <row r="92" spans="1:8" x14ac:dyDescent="0.2">
      <c r="A92">
        <v>54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1.6133999999999999</v>
      </c>
    </row>
    <row r="93" spans="1:8" x14ac:dyDescent="0.2">
      <c r="A93">
        <v>54</v>
      </c>
      <c r="B93">
        <v>92</v>
      </c>
      <c r="C93" t="s">
        <v>15</v>
      </c>
      <c r="D93">
        <v>34</v>
      </c>
      <c r="E93" t="s">
        <v>11</v>
      </c>
      <c r="F93" t="s">
        <v>0</v>
      </c>
      <c r="G93" t="s">
        <v>1</v>
      </c>
      <c r="H93">
        <v>1.594403</v>
      </c>
    </row>
    <row r="94" spans="1:8" x14ac:dyDescent="0.2">
      <c r="A94">
        <v>54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1.593132</v>
      </c>
    </row>
    <row r="95" spans="1:8" x14ac:dyDescent="0.2">
      <c r="A95">
        <v>54</v>
      </c>
      <c r="B95">
        <v>94</v>
      </c>
      <c r="C95" t="s">
        <v>15</v>
      </c>
      <c r="D95">
        <v>34</v>
      </c>
      <c r="E95" t="s">
        <v>12</v>
      </c>
      <c r="F95" t="s">
        <v>0</v>
      </c>
      <c r="G95" t="s">
        <v>3</v>
      </c>
      <c r="H95">
        <v>1.591691</v>
      </c>
    </row>
    <row r="96" spans="1:8" x14ac:dyDescent="0.2">
      <c r="A96">
        <v>54</v>
      </c>
      <c r="B96">
        <v>95</v>
      </c>
      <c r="C96" t="s">
        <v>15</v>
      </c>
      <c r="D96">
        <v>56</v>
      </c>
      <c r="E96" t="s">
        <v>11</v>
      </c>
      <c r="F96" t="s">
        <v>2</v>
      </c>
      <c r="G96" t="s">
        <v>3</v>
      </c>
      <c r="H96">
        <v>1.607963</v>
      </c>
    </row>
    <row r="97" spans="1:8" x14ac:dyDescent="0.2">
      <c r="A97">
        <v>54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1.6050450000000001</v>
      </c>
    </row>
    <row r="98" spans="1:8" x14ac:dyDescent="0.2">
      <c r="A98">
        <v>54</v>
      </c>
      <c r="B98">
        <v>97</v>
      </c>
      <c r="C98" t="s">
        <v>15</v>
      </c>
      <c r="D98">
        <v>34</v>
      </c>
      <c r="E98" t="s">
        <v>11</v>
      </c>
      <c r="F98" t="s">
        <v>0</v>
      </c>
      <c r="G98" t="s">
        <v>1</v>
      </c>
      <c r="H98">
        <v>1.6051610000000001</v>
      </c>
    </row>
    <row r="99" spans="1:8" x14ac:dyDescent="0.2">
      <c r="A99">
        <v>54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1.60293</v>
      </c>
    </row>
    <row r="100" spans="1:8" x14ac:dyDescent="0.2">
      <c r="A100">
        <v>54</v>
      </c>
      <c r="B100">
        <v>99</v>
      </c>
      <c r="C100" t="s">
        <v>15</v>
      </c>
      <c r="D100">
        <v>56</v>
      </c>
      <c r="E100" t="s">
        <v>11</v>
      </c>
      <c r="F100" t="s">
        <v>0</v>
      </c>
      <c r="G100" t="s">
        <v>1</v>
      </c>
      <c r="H100">
        <v>1.6181749999999999</v>
      </c>
    </row>
    <row r="101" spans="1:8" x14ac:dyDescent="0.2">
      <c r="A101">
        <v>54</v>
      </c>
      <c r="B101">
        <v>100</v>
      </c>
      <c r="C101" t="s">
        <v>15</v>
      </c>
      <c r="D101">
        <v>56</v>
      </c>
      <c r="E101" t="s">
        <v>11</v>
      </c>
      <c r="F101" t="s">
        <v>2</v>
      </c>
      <c r="G101" t="s">
        <v>3</v>
      </c>
      <c r="H101">
        <v>1.60005</v>
      </c>
    </row>
    <row r="102" spans="1:8" x14ac:dyDescent="0.2">
      <c r="A102">
        <v>54</v>
      </c>
      <c r="B102">
        <v>101</v>
      </c>
      <c r="C102" t="s">
        <v>15</v>
      </c>
      <c r="D102">
        <v>56</v>
      </c>
      <c r="E102" t="s">
        <v>11</v>
      </c>
      <c r="F102" t="s">
        <v>0</v>
      </c>
      <c r="G102" t="s">
        <v>1</v>
      </c>
      <c r="H102">
        <v>1.597296</v>
      </c>
    </row>
    <row r="103" spans="1:8" x14ac:dyDescent="0.2">
      <c r="A103">
        <v>54</v>
      </c>
      <c r="B103">
        <v>102</v>
      </c>
      <c r="C103" t="s">
        <v>15</v>
      </c>
      <c r="D103">
        <v>12</v>
      </c>
      <c r="E103" t="s">
        <v>12</v>
      </c>
      <c r="F103" t="s">
        <v>0</v>
      </c>
      <c r="G103" t="s">
        <v>3</v>
      </c>
      <c r="H103">
        <v>1.5947960000000001</v>
      </c>
    </row>
    <row r="104" spans="1:8" x14ac:dyDescent="0.2">
      <c r="A104">
        <v>54</v>
      </c>
      <c r="B104">
        <v>103</v>
      </c>
      <c r="C104" t="s">
        <v>15</v>
      </c>
      <c r="D104">
        <v>34</v>
      </c>
      <c r="E104" t="s">
        <v>12</v>
      </c>
      <c r="F104" t="s">
        <v>2</v>
      </c>
      <c r="G104" t="s">
        <v>1</v>
      </c>
      <c r="H104">
        <v>1.609742</v>
      </c>
    </row>
    <row r="105" spans="1:8" x14ac:dyDescent="0.2">
      <c r="A105">
        <v>54</v>
      </c>
      <c r="B105">
        <v>104</v>
      </c>
      <c r="C105" t="s">
        <v>15</v>
      </c>
      <c r="D105">
        <v>34</v>
      </c>
      <c r="E105" t="s">
        <v>11</v>
      </c>
      <c r="F105" t="s">
        <v>0</v>
      </c>
      <c r="G105" t="s">
        <v>1</v>
      </c>
      <c r="H105">
        <v>1.608141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2019-02-27T19:12:20Z</dcterms:modified>
</cp:coreProperties>
</file>