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46136D4-4BC1-154B-9E6B-5081988D2346}" xr6:coauthVersionLast="36" xr6:coauthVersionMax="36" xr10:uidLastSave="{00000000-0000-0000-0000-000000000000}"/>
  <bookViews>
    <workbookView xWindow="13980" yWindow="8440" windowWidth="25640" windowHeight="14440" xr2:uid="{00000000-000D-0000-FFFF-FFFF00000000}"/>
  </bookViews>
  <sheets>
    <sheet name="77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<sst xmlns="http://schemas.openxmlformats.org/spreadsheetml/2006/main" count="435" uniqueCount="35">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</sst>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77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1.5693189999999999</v>
      </c>
      <c r="J2">
        <f>COUNT(B:B)</f>
        <v>102</v>
      </c>
      <c r="K2">
        <f>COUNTIF(F:F, "reward")</f>
        <v>62</v>
      </c>
      <c r="L2">
        <f>COUNTIFS(F:F,"reward", G:G,"congruent")</f>
        <v>45</v>
      </c>
      <c r="M2">
        <f>COUNTIFS(F:F,"reward", G:G,"incongruent")</f>
        <v>17</v>
      </c>
      <c r="N2">
        <f>COUNTIF(F:F, "punish")</f>
        <v>40</v>
      </c>
      <c r="O2">
        <f>COUNTIFS(F:F,"punish", G:G,"congruent")</f>
        <v>31</v>
      </c>
      <c r="P2">
        <f>COUNTIFS(F:F,"reward", G:G,"incongruent")</f>
        <v>17</v>
      </c>
      <c r="Q2" s="2">
        <f>AVERAGEIF(C:C,"run01",H:H)</f>
        <v>1.5896028800000002</v>
      </c>
      <c r="R2" s="2">
        <f>AVERAGEIF(C:C,"run02",H:H)</f>
        <v>1.5809051199999997</v>
      </c>
      <c r="S2" s="2">
        <f>AVERAGEIF(C:C,"run03",H:H)</f>
        <v>1.5887889615384614</v>
      </c>
      <c r="T2" s="2">
        <f>AVERAGEIF(C:C,"run04",H:H)</f>
        <v>1.5855493461538461</v>
      </c>
      <c r="U2" s="2">
        <f>AVERAGEIF(D:D,"12",H:H)</f>
        <v>1.585367864864865</v>
      </c>
      <c r="V2" s="2">
        <f>AVERAGEIF(D:D,"34",H:H)</f>
        <v>1.5913225624999998</v>
      </c>
      <c r="W2" s="2">
        <f>AVERAGEIF(D:D,"56",H:H)</f>
        <v>1.582259484848485</v>
      </c>
      <c r="X2" s="3">
        <f>COUNTIF(E:E,"corr")/COUNT(B:B)</f>
        <v>0.52941176470588236</v>
      </c>
      <c r="Y2" s="3">
        <f>COUNTIFS(E:E,"corr",C:C,"run01")/COUNTIF(C:C,"run01")</f>
        <v>0.48</v>
      </c>
      <c r="Z2" s="3">
        <f>COUNTIFS(E:E,"corr",C:C,"run02")/COUNTIF(C:C,"run02")</f>
        <v>0.64</v>
      </c>
      <c r="AA2" s="3">
        <f>COUNTIFS(E:E,"corr",C:C,"run03")/COUNTIF(C:C,"run03")</f>
        <v>0.34615384615384615</v>
      </c>
      <c r="AB2" s="3">
        <f>COUNTIFS(E:E,"corr",C:C,"run04")/COUNTIF(C:C,"run04")</f>
        <v>0.65384615384615385</v>
      </c>
      <c r="AC2">
        <f>COUNTIFS(E:E,"corr",D:D,"12",C:C,"run01")/COUNTIFS(C:C,"run01",D:D,"12")</f>
        <v>0.5</v>
      </c>
      <c r="AD2">
        <f>COUNTIFS(E:E,"corr",D:D,"12",C:C,"run02")/COUNTIFS(C:C,"run02",D:D,"12")</f>
        <v>0.7</v>
      </c>
      <c r="AE2">
        <f>COUNTIFS(E:E,"corr",D:D,"12",C:C,"run03")/COUNTIFS(C:C,"run03",D:D,"12")</f>
        <v>0.42857142857142855</v>
      </c>
      <c r="AF2">
        <f>COUNTIFS(E:E,"corr",D:D,"12",C:C,"run04")/COUNTIFS(C:C,"run04",D:D,"12")</f>
        <v>0.6</v>
      </c>
      <c r="AG2">
        <f>COUNTIFS(C:C,"run01",D:D,"12")</f>
        <v>10</v>
      </c>
      <c r="AH2">
        <f>COUNTIFS(C:C,"run02",D:D,"12")</f>
        <v>10</v>
      </c>
      <c r="AI2">
        <f>COUNTIFS(C:C,"run03",D:D,"12")</f>
        <v>7</v>
      </c>
      <c r="AJ2">
        <f>COUNTIFS(C:C,"run04",D:D,"12")</f>
        <v>10</v>
      </c>
      <c r="AK2">
        <f>COUNTIFS(E:E,"corr",D:D,"34",C:C,"run01")/COUNTIFS(C:C,"run01",D:D,"34")</f>
        <v>0.375</v>
      </c>
      <c r="AL2">
        <f>COUNTIFS(E:E,"corr",D:D,"34",C:C,"run02")/COUNTIFS(C:C,"run02",D:D,"34")</f>
        <v>0.42857142857142855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0.625</v>
      </c>
      <c r="AO2">
        <f>COUNTIFS(C:C,"run01",D:D,"34")</f>
        <v>8</v>
      </c>
      <c r="AP2">
        <f>COUNTIFS(C:C,"run02",D:D,"34")</f>
        <v>7</v>
      </c>
      <c r="AQ2">
        <f>COUNTIFS(C:C,"run03",D:D,"34")</f>
        <v>9</v>
      </c>
      <c r="AR2">
        <f>COUNTIFS(C:C,"run04",D:D,"34")</f>
        <v>8</v>
      </c>
      <c r="AS2">
        <f>COUNTIFS(E:E,"corr",D:D,"56",C:C,"run01")/COUNTIFS(C:C,"run01",D:D,"56")</f>
        <v>0.5714285714285714</v>
      </c>
      <c r="AT2">
        <f>COUNTIFS(E:E,"corr",D:D,"56",C:C,"run02")/COUNTIFS(C:C,"run02",D:D,"56")</f>
        <v>0.75</v>
      </c>
      <c r="AU2">
        <f>COUNTIFS(E:E,"corr",D:D,"56",C:C,"run03")/COUNTIFS(C:C,"run03",D:D,"56")</f>
        <v>0.3</v>
      </c>
      <c r="AV2">
        <f>COUNTIFS(E:E,"corr",D:D,"56",C:C,"run04")/COUNTIFS(C:C,"run04",D:D,"56")</f>
        <v>0.75</v>
      </c>
      <c r="AW2">
        <f>COUNTIFS(C:C,"run01",D:D,"56")</f>
        <v>7</v>
      </c>
      <c r="AX2">
        <f>COUNTIFS(C:C,"run02",D:D,"56")</f>
        <v>8</v>
      </c>
      <c r="AY2">
        <f>COUNTIFS(C:C,"run03",D:D,"56")</f>
        <v>10</v>
      </c>
      <c r="AZ2">
        <f>COUNTIFS(C:C,"run04",D:D,"56")</f>
        <v>8</v>
      </c>
    </row>
    <row r="3" spans="1:52" x14ac:dyDescent="0.2">
      <c r="A3">
        <v>77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1.568209</v>
      </c>
    </row>
    <row r="4" spans="1:52" x14ac:dyDescent="0.2">
      <c r="A4">
        <v>77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1.5817410000000001</v>
      </c>
    </row>
    <row r="5" spans="1:52" x14ac:dyDescent="0.2">
      <c r="A5">
        <v>77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2</v>
      </c>
      <c r="H5">
        <v>1.561733</v>
      </c>
    </row>
    <row r="6" spans="1:52" x14ac:dyDescent="0.2">
      <c r="A6">
        <v>77</v>
      </c>
      <c r="B6">
        <v>5</v>
      </c>
      <c r="C6" t="s">
        <v>10</v>
      </c>
      <c r="D6">
        <v>12</v>
      </c>
      <c r="E6" t="s">
        <v>12</v>
      </c>
      <c r="F6" t="s">
        <v>3</v>
      </c>
      <c r="G6" t="s">
        <v>1</v>
      </c>
      <c r="H6">
        <v>1.5614250000000001</v>
      </c>
    </row>
    <row r="7" spans="1:52" x14ac:dyDescent="0.2">
      <c r="A7">
        <v>77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1.5917749999999999</v>
      </c>
    </row>
    <row r="8" spans="1:52" x14ac:dyDescent="0.2">
      <c r="A8">
        <v>77</v>
      </c>
      <c r="B8">
        <v>7</v>
      </c>
      <c r="C8" t="s">
        <v>10</v>
      </c>
      <c r="D8">
        <v>56</v>
      </c>
      <c r="E8" t="s">
        <v>11</v>
      </c>
      <c r="F8" t="s">
        <v>0</v>
      </c>
      <c r="G8" t="s">
        <v>1</v>
      </c>
      <c r="H8">
        <v>1.6060460000000001</v>
      </c>
    </row>
    <row r="9" spans="1:52" x14ac:dyDescent="0.2">
      <c r="A9">
        <v>77</v>
      </c>
      <c r="B9">
        <v>8</v>
      </c>
      <c r="C9" t="s">
        <v>10</v>
      </c>
      <c r="D9">
        <v>34</v>
      </c>
      <c r="E9" t="s">
        <v>12</v>
      </c>
      <c r="F9" t="s">
        <v>3</v>
      </c>
      <c r="G9" t="s">
        <v>1</v>
      </c>
      <c r="H9">
        <v>1.62202</v>
      </c>
    </row>
    <row r="10" spans="1:52" x14ac:dyDescent="0.2">
      <c r="A10">
        <v>77</v>
      </c>
      <c r="B10">
        <v>9</v>
      </c>
      <c r="C10" t="s">
        <v>10</v>
      </c>
      <c r="D10">
        <v>56</v>
      </c>
      <c r="E10" t="s">
        <v>12</v>
      </c>
      <c r="F10" t="s">
        <v>3</v>
      </c>
      <c r="G10" t="s">
        <v>1</v>
      </c>
      <c r="H10">
        <v>1.587491</v>
      </c>
    </row>
    <row r="11" spans="1:52" x14ac:dyDescent="0.2">
      <c r="A11">
        <v>77</v>
      </c>
      <c r="B11">
        <v>10</v>
      </c>
      <c r="C11" t="s">
        <v>10</v>
      </c>
      <c r="D11">
        <v>34</v>
      </c>
      <c r="E11" t="s">
        <v>12</v>
      </c>
      <c r="F11" t="s">
        <v>0</v>
      </c>
      <c r="G11" t="s">
        <v>2</v>
      </c>
      <c r="H11">
        <v>1.602282</v>
      </c>
    </row>
    <row r="12" spans="1:52" x14ac:dyDescent="0.2">
      <c r="A12">
        <v>77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2</v>
      </c>
      <c r="H12">
        <v>1.585091</v>
      </c>
    </row>
    <row r="13" spans="1:52" x14ac:dyDescent="0.2">
      <c r="A13">
        <v>77</v>
      </c>
      <c r="B13">
        <v>12</v>
      </c>
      <c r="C13" t="s">
        <v>10</v>
      </c>
      <c r="D13">
        <v>12</v>
      </c>
      <c r="E13" t="s">
        <v>12</v>
      </c>
      <c r="F13" t="s">
        <v>3</v>
      </c>
      <c r="G13" t="s">
        <v>1</v>
      </c>
      <c r="H13">
        <v>1.598557</v>
      </c>
    </row>
    <row r="14" spans="1:52" x14ac:dyDescent="0.2">
      <c r="A14">
        <v>77</v>
      </c>
      <c r="B14">
        <v>13</v>
      </c>
      <c r="C14" t="s">
        <v>10</v>
      </c>
      <c r="D14">
        <v>56</v>
      </c>
      <c r="E14" t="s">
        <v>11</v>
      </c>
      <c r="F14" t="s">
        <v>0</v>
      </c>
      <c r="G14" t="s">
        <v>1</v>
      </c>
      <c r="H14">
        <v>1.5973139999999999</v>
      </c>
    </row>
    <row r="15" spans="1:52" x14ac:dyDescent="0.2">
      <c r="A15">
        <v>77</v>
      </c>
      <c r="B15">
        <v>14</v>
      </c>
      <c r="C15" t="s">
        <v>10</v>
      </c>
      <c r="D15">
        <v>12</v>
      </c>
      <c r="E15" t="s">
        <v>12</v>
      </c>
      <c r="F15" t="s">
        <v>3</v>
      </c>
      <c r="G15" t="s">
        <v>1</v>
      </c>
      <c r="H15">
        <v>1.5804670000000001</v>
      </c>
    </row>
    <row r="16" spans="1:52" x14ac:dyDescent="0.2">
      <c r="A16">
        <v>77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1.5950629999999999</v>
      </c>
    </row>
    <row r="17" spans="1:8" x14ac:dyDescent="0.2">
      <c r="A17">
        <v>77</v>
      </c>
      <c r="B17">
        <v>16</v>
      </c>
      <c r="C17" t="s">
        <v>10</v>
      </c>
      <c r="D17">
        <v>34</v>
      </c>
      <c r="E17" t="s">
        <v>12</v>
      </c>
      <c r="F17" t="s">
        <v>3</v>
      </c>
      <c r="G17" t="s">
        <v>1</v>
      </c>
      <c r="H17">
        <v>1.592087</v>
      </c>
    </row>
    <row r="18" spans="1:8" x14ac:dyDescent="0.2">
      <c r="A18">
        <v>77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1.60751</v>
      </c>
    </row>
    <row r="19" spans="1:8" x14ac:dyDescent="0.2">
      <c r="A19">
        <v>77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1.571393</v>
      </c>
    </row>
    <row r="20" spans="1:8" x14ac:dyDescent="0.2">
      <c r="A20">
        <v>77</v>
      </c>
      <c r="B20">
        <v>19</v>
      </c>
      <c r="C20" t="s">
        <v>10</v>
      </c>
      <c r="D20">
        <v>12</v>
      </c>
      <c r="E20" t="s">
        <v>12</v>
      </c>
      <c r="F20" t="s">
        <v>3</v>
      </c>
      <c r="G20" t="s">
        <v>1</v>
      </c>
      <c r="H20">
        <v>1.5867150000000001</v>
      </c>
    </row>
    <row r="21" spans="1:8" x14ac:dyDescent="0.2">
      <c r="A21">
        <v>77</v>
      </c>
      <c r="B21">
        <v>20</v>
      </c>
      <c r="C21" t="s">
        <v>10</v>
      </c>
      <c r="D21">
        <v>12</v>
      </c>
      <c r="E21" t="s">
        <v>11</v>
      </c>
      <c r="F21" t="s">
        <v>0</v>
      </c>
      <c r="G21" t="s">
        <v>1</v>
      </c>
      <c r="H21">
        <v>1.5863229999999999</v>
      </c>
    </row>
    <row r="22" spans="1:8" x14ac:dyDescent="0.2">
      <c r="A22">
        <v>77</v>
      </c>
      <c r="B22">
        <v>21</v>
      </c>
      <c r="C22" t="s">
        <v>10</v>
      </c>
      <c r="D22">
        <v>34</v>
      </c>
      <c r="E22" t="s">
        <v>11</v>
      </c>
      <c r="F22" t="s">
        <v>3</v>
      </c>
      <c r="G22" t="s">
        <v>2</v>
      </c>
      <c r="H22">
        <v>1.6016379999999999</v>
      </c>
    </row>
    <row r="23" spans="1:8" x14ac:dyDescent="0.2">
      <c r="A23">
        <v>77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2</v>
      </c>
      <c r="H23">
        <v>1.5988739999999999</v>
      </c>
    </row>
    <row r="24" spans="1:8" x14ac:dyDescent="0.2">
      <c r="A24">
        <v>77</v>
      </c>
      <c r="B24">
        <v>23</v>
      </c>
      <c r="C24" t="s">
        <v>10</v>
      </c>
      <c r="D24">
        <v>12</v>
      </c>
      <c r="E24" t="s">
        <v>12</v>
      </c>
      <c r="F24" t="s">
        <v>3</v>
      </c>
      <c r="G24" t="s">
        <v>1</v>
      </c>
      <c r="H24">
        <v>1.598414</v>
      </c>
    </row>
    <row r="25" spans="1:8" x14ac:dyDescent="0.2">
      <c r="A25">
        <v>77</v>
      </c>
      <c r="B25">
        <v>24</v>
      </c>
      <c r="C25" t="s">
        <v>10</v>
      </c>
      <c r="D25">
        <v>56</v>
      </c>
      <c r="E25" t="s">
        <v>11</v>
      </c>
      <c r="F25" t="s">
        <v>0</v>
      </c>
      <c r="G25" t="s">
        <v>1</v>
      </c>
      <c r="H25">
        <v>1.595815</v>
      </c>
    </row>
    <row r="26" spans="1:8" x14ac:dyDescent="0.2">
      <c r="A26">
        <v>77</v>
      </c>
      <c r="B26">
        <v>25</v>
      </c>
      <c r="C26" t="s">
        <v>10</v>
      </c>
      <c r="D26">
        <v>34</v>
      </c>
      <c r="E26" t="s">
        <v>12</v>
      </c>
      <c r="F26" t="s">
        <v>3</v>
      </c>
      <c r="G26" t="s">
        <v>1</v>
      </c>
      <c r="H26">
        <v>1.59277</v>
      </c>
    </row>
    <row r="27" spans="1:8" x14ac:dyDescent="0.2">
      <c r="A27">
        <v>77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1.5685560000000001</v>
      </c>
    </row>
    <row r="28" spans="1:8" x14ac:dyDescent="0.2">
      <c r="A28">
        <v>77</v>
      </c>
      <c r="B28">
        <v>27</v>
      </c>
      <c r="C28" t="s">
        <v>13</v>
      </c>
      <c r="D28">
        <v>12</v>
      </c>
      <c r="E28" t="s">
        <v>12</v>
      </c>
      <c r="F28" t="s">
        <v>3</v>
      </c>
      <c r="G28" t="s">
        <v>1</v>
      </c>
      <c r="H28">
        <v>1.565693</v>
      </c>
    </row>
    <row r="29" spans="1:8" x14ac:dyDescent="0.2">
      <c r="A29">
        <v>77</v>
      </c>
      <c r="B29">
        <v>28</v>
      </c>
      <c r="C29" t="s">
        <v>13</v>
      </c>
      <c r="D29">
        <v>34</v>
      </c>
      <c r="E29" t="s">
        <v>11</v>
      </c>
      <c r="F29" t="s">
        <v>3</v>
      </c>
      <c r="G29" t="s">
        <v>2</v>
      </c>
      <c r="H29">
        <v>1.5668690000000001</v>
      </c>
    </row>
    <row r="30" spans="1:8" x14ac:dyDescent="0.2">
      <c r="A30">
        <v>77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2</v>
      </c>
      <c r="H30">
        <v>1.5648500000000001</v>
      </c>
    </row>
    <row r="31" spans="1:8" x14ac:dyDescent="0.2">
      <c r="A31">
        <v>77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1.578811</v>
      </c>
    </row>
    <row r="32" spans="1:8" x14ac:dyDescent="0.2">
      <c r="A32">
        <v>77</v>
      </c>
      <c r="B32">
        <v>31</v>
      </c>
      <c r="C32" t="s">
        <v>13</v>
      </c>
      <c r="D32">
        <v>34</v>
      </c>
      <c r="E32" t="s">
        <v>12</v>
      </c>
      <c r="F32" t="s">
        <v>3</v>
      </c>
      <c r="G32" t="s">
        <v>1</v>
      </c>
      <c r="H32">
        <v>1.5761179999999999</v>
      </c>
    </row>
    <row r="33" spans="1:8" x14ac:dyDescent="0.2">
      <c r="A33">
        <v>77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1.573709</v>
      </c>
    </row>
    <row r="34" spans="1:8" x14ac:dyDescent="0.2">
      <c r="A34">
        <v>77</v>
      </c>
      <c r="B34">
        <v>33</v>
      </c>
      <c r="C34" t="s">
        <v>13</v>
      </c>
      <c r="D34">
        <v>12</v>
      </c>
      <c r="E34" t="s">
        <v>11</v>
      </c>
      <c r="F34" t="s">
        <v>0</v>
      </c>
      <c r="G34" t="s">
        <v>1</v>
      </c>
      <c r="H34">
        <v>1.5889549999999999</v>
      </c>
    </row>
    <row r="35" spans="1:8" x14ac:dyDescent="0.2">
      <c r="A35">
        <v>77</v>
      </c>
      <c r="B35">
        <v>34</v>
      </c>
      <c r="C35" t="s">
        <v>13</v>
      </c>
      <c r="D35">
        <v>12</v>
      </c>
      <c r="E35" t="s">
        <v>12</v>
      </c>
      <c r="F35" t="s">
        <v>0</v>
      </c>
      <c r="G35" t="s">
        <v>2</v>
      </c>
      <c r="H35">
        <v>1.5885849999999999</v>
      </c>
    </row>
    <row r="36" spans="1:8" x14ac:dyDescent="0.2">
      <c r="A36">
        <v>77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1.5858559999999999</v>
      </c>
    </row>
    <row r="37" spans="1:8" x14ac:dyDescent="0.2">
      <c r="A37">
        <v>77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1.566945</v>
      </c>
    </row>
    <row r="38" spans="1:8" x14ac:dyDescent="0.2">
      <c r="A38">
        <v>77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1.5828899999999999</v>
      </c>
    </row>
    <row r="39" spans="1:8" x14ac:dyDescent="0.2">
      <c r="A39">
        <v>77</v>
      </c>
      <c r="B39">
        <v>38</v>
      </c>
      <c r="C39" t="s">
        <v>13</v>
      </c>
      <c r="D39">
        <v>34</v>
      </c>
      <c r="E39" t="s">
        <v>11</v>
      </c>
      <c r="F39" t="s">
        <v>3</v>
      </c>
      <c r="G39" t="s">
        <v>2</v>
      </c>
      <c r="H39">
        <v>1.5815900000000001</v>
      </c>
    </row>
    <row r="40" spans="1:8" x14ac:dyDescent="0.2">
      <c r="A40">
        <v>77</v>
      </c>
      <c r="B40">
        <v>39</v>
      </c>
      <c r="C40" t="s">
        <v>13</v>
      </c>
      <c r="D40">
        <v>34</v>
      </c>
      <c r="E40" t="s">
        <v>12</v>
      </c>
      <c r="F40" t="s">
        <v>3</v>
      </c>
      <c r="G40" t="s">
        <v>1</v>
      </c>
      <c r="H40">
        <v>1.5952189999999999</v>
      </c>
    </row>
    <row r="41" spans="1:8" x14ac:dyDescent="0.2">
      <c r="A41">
        <v>77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1.592049</v>
      </c>
    </row>
    <row r="42" spans="1:8" x14ac:dyDescent="0.2">
      <c r="A42">
        <v>77</v>
      </c>
      <c r="B42">
        <v>41</v>
      </c>
      <c r="C42" t="s">
        <v>13</v>
      </c>
      <c r="D42">
        <v>56</v>
      </c>
      <c r="E42" t="s">
        <v>11</v>
      </c>
      <c r="F42" t="s">
        <v>3</v>
      </c>
      <c r="G42" t="s">
        <v>2</v>
      </c>
      <c r="H42">
        <v>1.5746960000000001</v>
      </c>
    </row>
    <row r="43" spans="1:8" x14ac:dyDescent="0.2">
      <c r="A43">
        <v>77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1.589853</v>
      </c>
    </row>
    <row r="44" spans="1:8" x14ac:dyDescent="0.2">
      <c r="A44">
        <v>77</v>
      </c>
      <c r="B44">
        <v>43</v>
      </c>
      <c r="C44" t="s">
        <v>13</v>
      </c>
      <c r="D44">
        <v>56</v>
      </c>
      <c r="E44" t="s">
        <v>11</v>
      </c>
      <c r="F44" t="s">
        <v>3</v>
      </c>
      <c r="G44" t="s">
        <v>2</v>
      </c>
      <c r="H44">
        <v>1.588163</v>
      </c>
    </row>
    <row r="45" spans="1:8" x14ac:dyDescent="0.2">
      <c r="A45">
        <v>77</v>
      </c>
      <c r="B45">
        <v>44</v>
      </c>
      <c r="C45" t="s">
        <v>13</v>
      </c>
      <c r="D45">
        <v>34</v>
      </c>
      <c r="E45" t="s">
        <v>12</v>
      </c>
      <c r="F45" t="s">
        <v>3</v>
      </c>
      <c r="G45" t="s">
        <v>1</v>
      </c>
      <c r="H45">
        <v>1.601415</v>
      </c>
    </row>
    <row r="46" spans="1:8" x14ac:dyDescent="0.2">
      <c r="A46">
        <v>77</v>
      </c>
      <c r="B46">
        <v>45</v>
      </c>
      <c r="C46" t="s">
        <v>13</v>
      </c>
      <c r="D46">
        <v>34</v>
      </c>
      <c r="E46" t="s">
        <v>12</v>
      </c>
      <c r="F46" t="s">
        <v>3</v>
      </c>
      <c r="G46" t="s">
        <v>1</v>
      </c>
      <c r="H46">
        <v>1.5835840000000001</v>
      </c>
    </row>
    <row r="47" spans="1:8" x14ac:dyDescent="0.2">
      <c r="A47">
        <v>77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1.5820719999999999</v>
      </c>
    </row>
    <row r="48" spans="1:8" x14ac:dyDescent="0.2">
      <c r="A48">
        <v>77</v>
      </c>
      <c r="B48">
        <v>47</v>
      </c>
      <c r="C48" t="s">
        <v>13</v>
      </c>
      <c r="D48">
        <v>12</v>
      </c>
      <c r="E48" t="s">
        <v>12</v>
      </c>
      <c r="F48" t="s">
        <v>3</v>
      </c>
      <c r="G48" t="s">
        <v>1</v>
      </c>
      <c r="H48">
        <v>1.597572</v>
      </c>
    </row>
    <row r="49" spans="1:8" x14ac:dyDescent="0.2">
      <c r="A49">
        <v>77</v>
      </c>
      <c r="B49">
        <v>48</v>
      </c>
      <c r="C49" t="s">
        <v>13</v>
      </c>
      <c r="D49">
        <v>56</v>
      </c>
      <c r="E49" t="s">
        <v>11</v>
      </c>
      <c r="F49" t="s">
        <v>3</v>
      </c>
      <c r="G49" t="s">
        <v>2</v>
      </c>
      <c r="H49">
        <v>1.5611699999999999</v>
      </c>
    </row>
    <row r="50" spans="1:8" x14ac:dyDescent="0.2">
      <c r="A50">
        <v>77</v>
      </c>
      <c r="B50">
        <v>49</v>
      </c>
      <c r="C50" t="s">
        <v>13</v>
      </c>
      <c r="D50">
        <v>12</v>
      </c>
      <c r="E50" t="s">
        <v>11</v>
      </c>
      <c r="F50" t="s">
        <v>3</v>
      </c>
      <c r="G50" t="s">
        <v>2</v>
      </c>
      <c r="H50">
        <v>1.592732</v>
      </c>
    </row>
    <row r="51" spans="1:8" x14ac:dyDescent="0.2">
      <c r="A51">
        <v>77</v>
      </c>
      <c r="B51">
        <v>50</v>
      </c>
      <c r="C51" t="s">
        <v>13</v>
      </c>
      <c r="D51">
        <v>56</v>
      </c>
      <c r="E51" t="s">
        <v>12</v>
      </c>
      <c r="F51" t="s">
        <v>0</v>
      </c>
      <c r="G51" t="s">
        <v>2</v>
      </c>
      <c r="H51">
        <v>1.574676</v>
      </c>
    </row>
    <row r="52" spans="1:8" x14ac:dyDescent="0.2">
      <c r="A52">
        <v>77</v>
      </c>
      <c r="B52">
        <v>51</v>
      </c>
      <c r="C52" t="s">
        <v>14</v>
      </c>
      <c r="D52">
        <v>12</v>
      </c>
      <c r="E52" t="s">
        <v>12</v>
      </c>
      <c r="F52" t="s">
        <v>3</v>
      </c>
      <c r="G52" t="s">
        <v>1</v>
      </c>
      <c r="H52">
        <v>1.584891</v>
      </c>
    </row>
    <row r="53" spans="1:8" x14ac:dyDescent="0.2">
      <c r="A53">
        <v>77</v>
      </c>
      <c r="B53">
        <v>52</v>
      </c>
      <c r="C53" t="s">
        <v>14</v>
      </c>
      <c r="D53">
        <v>12</v>
      </c>
      <c r="E53" t="s">
        <v>12</v>
      </c>
      <c r="F53" t="s">
        <v>3</v>
      </c>
      <c r="G53" t="s">
        <v>1</v>
      </c>
      <c r="H53">
        <v>1.6012679999999999</v>
      </c>
    </row>
    <row r="54" spans="1:8" x14ac:dyDescent="0.2">
      <c r="A54">
        <v>77</v>
      </c>
      <c r="B54">
        <v>53</v>
      </c>
      <c r="C54" t="s">
        <v>14</v>
      </c>
      <c r="D54">
        <v>34</v>
      </c>
      <c r="E54" t="s">
        <v>12</v>
      </c>
      <c r="F54" t="s">
        <v>3</v>
      </c>
      <c r="G54" t="s">
        <v>1</v>
      </c>
      <c r="H54">
        <v>1.61676</v>
      </c>
    </row>
    <row r="55" spans="1:8" x14ac:dyDescent="0.2">
      <c r="A55">
        <v>77</v>
      </c>
      <c r="B55">
        <v>54</v>
      </c>
      <c r="C55" t="s">
        <v>14</v>
      </c>
      <c r="D55">
        <v>34</v>
      </c>
      <c r="E55" t="s">
        <v>12</v>
      </c>
      <c r="F55" t="s">
        <v>3</v>
      </c>
      <c r="G55" t="s">
        <v>1</v>
      </c>
      <c r="H55">
        <v>1.529987</v>
      </c>
    </row>
    <row r="56" spans="1:8" x14ac:dyDescent="0.2">
      <c r="A56">
        <v>77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2</v>
      </c>
      <c r="H56">
        <v>1.5966769999999999</v>
      </c>
    </row>
    <row r="57" spans="1:8" x14ac:dyDescent="0.2">
      <c r="A57">
        <v>77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1.611837</v>
      </c>
    </row>
    <row r="58" spans="1:8" x14ac:dyDescent="0.2">
      <c r="A58">
        <v>77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1.5921050000000001</v>
      </c>
    </row>
    <row r="59" spans="1:8" x14ac:dyDescent="0.2">
      <c r="A59">
        <v>77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2</v>
      </c>
      <c r="H59">
        <v>1.573464</v>
      </c>
    </row>
    <row r="60" spans="1:8" x14ac:dyDescent="0.2">
      <c r="A60">
        <v>77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2</v>
      </c>
      <c r="H60">
        <v>1.5739160000000001</v>
      </c>
    </row>
    <row r="61" spans="1:8" x14ac:dyDescent="0.2">
      <c r="A61">
        <v>77</v>
      </c>
      <c r="B61">
        <v>60</v>
      </c>
      <c r="C61" t="s">
        <v>14</v>
      </c>
      <c r="D61">
        <v>34</v>
      </c>
      <c r="E61" t="s">
        <v>11</v>
      </c>
      <c r="F61" t="s">
        <v>0</v>
      </c>
      <c r="G61" t="s">
        <v>1</v>
      </c>
      <c r="H61">
        <v>1.604074</v>
      </c>
    </row>
    <row r="62" spans="1:8" x14ac:dyDescent="0.2">
      <c r="A62">
        <v>77</v>
      </c>
      <c r="B62">
        <v>61</v>
      </c>
      <c r="C62" t="s">
        <v>14</v>
      </c>
      <c r="D62">
        <v>12</v>
      </c>
      <c r="E62" t="s">
        <v>12</v>
      </c>
      <c r="F62" t="s">
        <v>0</v>
      </c>
      <c r="G62" t="s">
        <v>2</v>
      </c>
      <c r="H62">
        <v>1.568222</v>
      </c>
    </row>
    <row r="63" spans="1:8" x14ac:dyDescent="0.2">
      <c r="A63">
        <v>77</v>
      </c>
      <c r="B63">
        <v>62</v>
      </c>
      <c r="C63" t="s">
        <v>14</v>
      </c>
      <c r="D63">
        <v>56</v>
      </c>
      <c r="E63" t="s">
        <v>12</v>
      </c>
      <c r="F63" t="s">
        <v>3</v>
      </c>
      <c r="G63" t="s">
        <v>1</v>
      </c>
      <c r="H63">
        <v>1.58335</v>
      </c>
    </row>
    <row r="64" spans="1:8" x14ac:dyDescent="0.2">
      <c r="A64">
        <v>77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2</v>
      </c>
      <c r="H64">
        <v>1.5810820000000001</v>
      </c>
    </row>
    <row r="65" spans="1:8" x14ac:dyDescent="0.2">
      <c r="A65">
        <v>77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1.59701</v>
      </c>
    </row>
    <row r="66" spans="1:8" x14ac:dyDescent="0.2">
      <c r="A66">
        <v>77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1.579855</v>
      </c>
    </row>
    <row r="67" spans="1:8" x14ac:dyDescent="0.2">
      <c r="A67">
        <v>77</v>
      </c>
      <c r="B67">
        <v>66</v>
      </c>
      <c r="C67" t="s">
        <v>14</v>
      </c>
      <c r="D67">
        <v>56</v>
      </c>
      <c r="E67" t="s">
        <v>12</v>
      </c>
      <c r="F67" t="s">
        <v>3</v>
      </c>
      <c r="G67" t="s">
        <v>1</v>
      </c>
      <c r="H67">
        <v>1.6089549999999999</v>
      </c>
    </row>
    <row r="68" spans="1:8" x14ac:dyDescent="0.2">
      <c r="A68">
        <v>77</v>
      </c>
      <c r="B68">
        <v>67</v>
      </c>
      <c r="C68" t="s">
        <v>14</v>
      </c>
      <c r="D68">
        <v>34</v>
      </c>
      <c r="E68" t="s">
        <v>12</v>
      </c>
      <c r="F68" t="s">
        <v>3</v>
      </c>
      <c r="G68" t="s">
        <v>1</v>
      </c>
      <c r="H68">
        <v>1.592185</v>
      </c>
    </row>
    <row r="69" spans="1:8" x14ac:dyDescent="0.2">
      <c r="A69">
        <v>77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1.605448</v>
      </c>
    </row>
    <row r="70" spans="1:8" x14ac:dyDescent="0.2">
      <c r="A70">
        <v>77</v>
      </c>
      <c r="B70">
        <v>69</v>
      </c>
      <c r="C70" t="s">
        <v>14</v>
      </c>
      <c r="D70">
        <v>34</v>
      </c>
      <c r="E70" t="s">
        <v>12</v>
      </c>
      <c r="F70" t="s">
        <v>3</v>
      </c>
      <c r="G70" t="s">
        <v>1</v>
      </c>
      <c r="H70">
        <v>1.605977</v>
      </c>
    </row>
    <row r="71" spans="1:8" x14ac:dyDescent="0.2">
      <c r="A71">
        <v>77</v>
      </c>
      <c r="B71">
        <v>70</v>
      </c>
      <c r="C71" t="s">
        <v>14</v>
      </c>
      <c r="D71">
        <v>12</v>
      </c>
      <c r="E71" t="s">
        <v>12</v>
      </c>
      <c r="F71" t="s">
        <v>3</v>
      </c>
      <c r="G71" t="s">
        <v>1</v>
      </c>
      <c r="H71">
        <v>1.585628</v>
      </c>
    </row>
    <row r="72" spans="1:8" x14ac:dyDescent="0.2">
      <c r="A72">
        <v>77</v>
      </c>
      <c r="B72">
        <v>71</v>
      </c>
      <c r="C72" t="s">
        <v>14</v>
      </c>
      <c r="D72">
        <v>56</v>
      </c>
      <c r="E72" t="s">
        <v>12</v>
      </c>
      <c r="F72" t="s">
        <v>3</v>
      </c>
      <c r="G72" t="s">
        <v>1</v>
      </c>
      <c r="H72">
        <v>1.5859669999999999</v>
      </c>
    </row>
    <row r="73" spans="1:8" x14ac:dyDescent="0.2">
      <c r="A73">
        <v>77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1.6000650000000001</v>
      </c>
    </row>
    <row r="74" spans="1:8" x14ac:dyDescent="0.2">
      <c r="A74">
        <v>77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1.5661620000000001</v>
      </c>
    </row>
    <row r="75" spans="1:8" x14ac:dyDescent="0.2">
      <c r="A75">
        <v>77</v>
      </c>
      <c r="B75">
        <v>74</v>
      </c>
      <c r="C75" t="s">
        <v>14</v>
      </c>
      <c r="D75">
        <v>12</v>
      </c>
      <c r="E75" t="s">
        <v>11</v>
      </c>
      <c r="F75" t="s">
        <v>0</v>
      </c>
      <c r="G75" t="s">
        <v>1</v>
      </c>
      <c r="H75">
        <v>1.594743</v>
      </c>
    </row>
    <row r="76" spans="1:8" x14ac:dyDescent="0.2">
      <c r="A76">
        <v>77</v>
      </c>
      <c r="B76">
        <v>75</v>
      </c>
      <c r="C76" t="s">
        <v>14</v>
      </c>
      <c r="D76">
        <v>56</v>
      </c>
      <c r="E76" t="s">
        <v>12</v>
      </c>
      <c r="F76" t="s">
        <v>3</v>
      </c>
      <c r="G76" t="s">
        <v>1</v>
      </c>
      <c r="H76">
        <v>1.593491</v>
      </c>
    </row>
    <row r="77" spans="1:8" x14ac:dyDescent="0.2">
      <c r="A77">
        <v>77</v>
      </c>
      <c r="B77">
        <v>76</v>
      </c>
      <c r="C77" t="s">
        <v>14</v>
      </c>
      <c r="D77">
        <v>56</v>
      </c>
      <c r="E77" t="s">
        <v>12</v>
      </c>
      <c r="F77" t="s">
        <v>3</v>
      </c>
      <c r="G77" t="s">
        <v>1</v>
      </c>
      <c r="H77">
        <v>1.575394</v>
      </c>
    </row>
    <row r="78" spans="1:8" x14ac:dyDescent="0.2">
      <c r="A78">
        <v>77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1.5850169999999999</v>
      </c>
    </row>
    <row r="79" spans="1:8" x14ac:dyDescent="0.2">
      <c r="A79">
        <v>77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1.599394</v>
      </c>
    </row>
    <row r="80" spans="1:8" x14ac:dyDescent="0.2">
      <c r="A80">
        <v>77</v>
      </c>
      <c r="B80">
        <v>79</v>
      </c>
      <c r="C80" t="s">
        <v>15</v>
      </c>
      <c r="D80">
        <v>12</v>
      </c>
      <c r="E80" t="s">
        <v>12</v>
      </c>
      <c r="F80" t="s">
        <v>0</v>
      </c>
      <c r="G80" t="s">
        <v>2</v>
      </c>
      <c r="H80">
        <v>1.5990089999999999</v>
      </c>
    </row>
    <row r="81" spans="1:8" x14ac:dyDescent="0.2">
      <c r="A81">
        <v>77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1.6124879999999999</v>
      </c>
    </row>
    <row r="82" spans="1:8" x14ac:dyDescent="0.2">
      <c r="A82">
        <v>77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1.593942</v>
      </c>
    </row>
    <row r="83" spans="1:8" x14ac:dyDescent="0.2">
      <c r="A83">
        <v>77</v>
      </c>
      <c r="B83">
        <v>82</v>
      </c>
      <c r="C83" t="s">
        <v>15</v>
      </c>
      <c r="D83">
        <v>12</v>
      </c>
      <c r="E83" t="s">
        <v>12</v>
      </c>
      <c r="F83" t="s">
        <v>3</v>
      </c>
      <c r="G83" t="s">
        <v>1</v>
      </c>
      <c r="H83">
        <v>1.592039</v>
      </c>
    </row>
    <row r="84" spans="1:8" x14ac:dyDescent="0.2">
      <c r="A84">
        <v>77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1.5915680000000001</v>
      </c>
    </row>
    <row r="85" spans="1:8" x14ac:dyDescent="0.2">
      <c r="A85">
        <v>77</v>
      </c>
      <c r="B85">
        <v>84</v>
      </c>
      <c r="C85" t="s">
        <v>15</v>
      </c>
      <c r="D85">
        <v>56</v>
      </c>
      <c r="E85" t="s">
        <v>12</v>
      </c>
      <c r="F85" t="s">
        <v>0</v>
      </c>
      <c r="G85" t="s">
        <v>2</v>
      </c>
      <c r="H85">
        <v>1.5718620000000001</v>
      </c>
    </row>
    <row r="86" spans="1:8" x14ac:dyDescent="0.2">
      <c r="A86">
        <v>77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2</v>
      </c>
      <c r="H86">
        <v>1.5703549999999999</v>
      </c>
    </row>
    <row r="87" spans="1:8" x14ac:dyDescent="0.2">
      <c r="A87">
        <v>77</v>
      </c>
      <c r="B87">
        <v>86</v>
      </c>
      <c r="C87" t="s">
        <v>15</v>
      </c>
      <c r="D87">
        <v>56</v>
      </c>
      <c r="E87" t="s">
        <v>11</v>
      </c>
      <c r="F87" t="s">
        <v>0</v>
      </c>
      <c r="G87" t="s">
        <v>1</v>
      </c>
      <c r="H87">
        <v>1.568573</v>
      </c>
    </row>
    <row r="88" spans="1:8" x14ac:dyDescent="0.2">
      <c r="A88">
        <v>77</v>
      </c>
      <c r="B88">
        <v>87</v>
      </c>
      <c r="C88" t="s">
        <v>15</v>
      </c>
      <c r="D88">
        <v>34</v>
      </c>
      <c r="E88" t="s">
        <v>11</v>
      </c>
      <c r="F88" t="s">
        <v>3</v>
      </c>
      <c r="G88" t="s">
        <v>2</v>
      </c>
      <c r="H88">
        <v>1.6005990000000001</v>
      </c>
    </row>
    <row r="89" spans="1:8" x14ac:dyDescent="0.2">
      <c r="A89">
        <v>77</v>
      </c>
      <c r="B89">
        <v>88</v>
      </c>
      <c r="C89" t="s">
        <v>15</v>
      </c>
      <c r="D89">
        <v>56</v>
      </c>
      <c r="E89" t="s">
        <v>12</v>
      </c>
      <c r="F89" t="s">
        <v>3</v>
      </c>
      <c r="G89" t="s">
        <v>1</v>
      </c>
      <c r="H89">
        <v>1.5816859999999999</v>
      </c>
    </row>
    <row r="90" spans="1:8" x14ac:dyDescent="0.2">
      <c r="A90">
        <v>77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1.5632950000000001</v>
      </c>
    </row>
    <row r="91" spans="1:8" x14ac:dyDescent="0.2">
      <c r="A91">
        <v>77</v>
      </c>
      <c r="B91">
        <v>90</v>
      </c>
      <c r="C91" t="s">
        <v>15</v>
      </c>
      <c r="D91">
        <v>56</v>
      </c>
      <c r="E91" t="s">
        <v>11</v>
      </c>
      <c r="F91" t="s">
        <v>0</v>
      </c>
      <c r="G91" t="s">
        <v>1</v>
      </c>
      <c r="H91">
        <v>1.577804</v>
      </c>
    </row>
    <row r="92" spans="1:8" x14ac:dyDescent="0.2">
      <c r="A92">
        <v>77</v>
      </c>
      <c r="B92">
        <v>91</v>
      </c>
      <c r="C92" t="s">
        <v>15</v>
      </c>
      <c r="D92">
        <v>12</v>
      </c>
      <c r="E92" t="s">
        <v>12</v>
      </c>
      <c r="F92" t="s">
        <v>0</v>
      </c>
      <c r="G92" t="s">
        <v>2</v>
      </c>
      <c r="H92">
        <v>1.5768180000000001</v>
      </c>
    </row>
    <row r="93" spans="1:8" x14ac:dyDescent="0.2">
      <c r="A93">
        <v>77</v>
      </c>
      <c r="B93">
        <v>92</v>
      </c>
      <c r="C93" t="s">
        <v>15</v>
      </c>
      <c r="D93">
        <v>56</v>
      </c>
      <c r="E93" t="s">
        <v>11</v>
      </c>
      <c r="F93" t="s">
        <v>3</v>
      </c>
      <c r="G93" t="s">
        <v>2</v>
      </c>
      <c r="H93">
        <v>1.575215</v>
      </c>
    </row>
    <row r="94" spans="1:8" x14ac:dyDescent="0.2">
      <c r="A94">
        <v>77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1.5904450000000001</v>
      </c>
    </row>
    <row r="95" spans="1:8" x14ac:dyDescent="0.2">
      <c r="A95">
        <v>77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1.5883160000000001</v>
      </c>
    </row>
    <row r="96" spans="1:8" x14ac:dyDescent="0.2">
      <c r="A96">
        <v>77</v>
      </c>
      <c r="B96">
        <v>95</v>
      </c>
      <c r="C96" t="s">
        <v>15</v>
      </c>
      <c r="D96">
        <v>12</v>
      </c>
      <c r="E96" t="s">
        <v>12</v>
      </c>
      <c r="F96" t="s">
        <v>3</v>
      </c>
      <c r="G96" t="s">
        <v>1</v>
      </c>
      <c r="H96">
        <v>1.5718259999999999</v>
      </c>
    </row>
    <row r="97" spans="1:8" x14ac:dyDescent="0.2">
      <c r="A97">
        <v>77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1.5702780000000001</v>
      </c>
    </row>
    <row r="98" spans="1:8" x14ac:dyDescent="0.2">
      <c r="A98">
        <v>77</v>
      </c>
      <c r="B98">
        <v>97</v>
      </c>
      <c r="C98" t="s">
        <v>15</v>
      </c>
      <c r="D98">
        <v>34</v>
      </c>
      <c r="E98" t="s">
        <v>12</v>
      </c>
      <c r="F98" t="s">
        <v>0</v>
      </c>
      <c r="G98" t="s">
        <v>2</v>
      </c>
      <c r="H98">
        <v>1.6172169999999999</v>
      </c>
    </row>
    <row r="99" spans="1:8" x14ac:dyDescent="0.2">
      <c r="A99">
        <v>77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1.598654</v>
      </c>
    </row>
    <row r="100" spans="1:8" x14ac:dyDescent="0.2">
      <c r="A100">
        <v>77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1.5814159999999999</v>
      </c>
    </row>
    <row r="101" spans="1:8" x14ac:dyDescent="0.2">
      <c r="A101">
        <v>77</v>
      </c>
      <c r="B101">
        <v>100</v>
      </c>
      <c r="C101" t="s">
        <v>15</v>
      </c>
      <c r="D101">
        <v>34</v>
      </c>
      <c r="E101" t="s">
        <v>12</v>
      </c>
      <c r="F101" t="s">
        <v>3</v>
      </c>
      <c r="G101" t="s">
        <v>1</v>
      </c>
      <c r="H101">
        <v>1.578074</v>
      </c>
    </row>
    <row r="102" spans="1:8" x14ac:dyDescent="0.2">
      <c r="A102">
        <v>77</v>
      </c>
      <c r="B102">
        <v>101</v>
      </c>
      <c r="C102" t="s">
        <v>15</v>
      </c>
      <c r="D102">
        <v>12</v>
      </c>
      <c r="E102" t="s">
        <v>11</v>
      </c>
      <c r="F102" t="s">
        <v>0</v>
      </c>
      <c r="G102" t="s">
        <v>1</v>
      </c>
      <c r="H102">
        <v>1.593494</v>
      </c>
    </row>
    <row r="103" spans="1:8" x14ac:dyDescent="0.2">
      <c r="A103">
        <v>77</v>
      </c>
      <c r="B103">
        <v>102</v>
      </c>
      <c r="C103" t="s">
        <v>15</v>
      </c>
      <c r="D103">
        <v>12</v>
      </c>
      <c r="E103" t="s">
        <v>11</v>
      </c>
      <c r="F103" t="s">
        <v>0</v>
      </c>
      <c r="G103" t="s">
        <v>1</v>
      </c>
      <c r="H103">
        <v>1.574899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2019-02-27T20:10:08Z</dcterms:modified>
</cp:coreProperties>
</file>