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jenny.vophamhi/Desktop/Arch/amphora/stacking/github/stacking/"/>
    </mc:Choice>
  </mc:AlternateContent>
  <xr:revisionPtr revIDLastSave="0" documentId="13_ncr:1_{9A8E649A-A522-7F4B-866F-BBB40075D37A}" xr6:coauthVersionLast="47" xr6:coauthVersionMax="47" xr10:uidLastSave="{00000000-0000-0000-0000-000000000000}"/>
  <bookViews>
    <workbookView xWindow="-3180" yWindow="700" windowWidth="28800" windowHeight="166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4" i="1" l="1"/>
  <c r="Q14" i="1" s="1"/>
  <c r="L14" i="1"/>
  <c r="M14" i="1" s="1"/>
  <c r="P13" i="1"/>
  <c r="Q13" i="1" s="1"/>
  <c r="L13" i="1"/>
  <c r="M13" i="1" s="1"/>
  <c r="P12" i="1"/>
  <c r="Q12" i="1" s="1"/>
  <c r="L12" i="1"/>
  <c r="M12" i="1" s="1"/>
  <c r="O11" i="1"/>
  <c r="P11" i="1" s="1"/>
  <c r="Q11" i="1" s="1"/>
  <c r="L11" i="1"/>
  <c r="M11" i="1" s="1"/>
  <c r="P10" i="1"/>
  <c r="Q10" i="1" s="1"/>
  <c r="L10" i="1"/>
  <c r="M10" i="1" s="1"/>
  <c r="P9" i="1"/>
  <c r="Q9" i="1" s="1"/>
  <c r="L9" i="1"/>
  <c r="M9" i="1" s="1"/>
  <c r="P8" i="1"/>
  <c r="Q8" i="1" s="1"/>
  <c r="L8" i="1"/>
  <c r="M8" i="1" s="1"/>
  <c r="P7" i="1"/>
  <c r="Q7" i="1" s="1"/>
  <c r="L7" i="1"/>
  <c r="M7" i="1" s="1"/>
  <c r="P6" i="1"/>
  <c r="Q6" i="1" s="1"/>
  <c r="L6" i="1"/>
  <c r="M6" i="1" s="1"/>
  <c r="P5" i="1"/>
  <c r="Q5" i="1" s="1"/>
  <c r="L5" i="1"/>
  <c r="M5" i="1" s="1"/>
  <c r="P4" i="1"/>
  <c r="Q4" i="1" s="1"/>
  <c r="L4" i="1"/>
  <c r="M4" i="1" s="1"/>
  <c r="P3" i="1"/>
  <c r="Q3" i="1" s="1"/>
  <c r="L3" i="1"/>
  <c r="M3" i="1" s="1"/>
  <c r="P2" i="1"/>
  <c r="Q2" i="1" s="1"/>
  <c r="L2" i="1"/>
  <c r="M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000-00000A000000}">
      <text>
        <r>
          <rPr>
            <sz val="10"/>
            <color rgb="FF000000"/>
            <rFont val="Arial"/>
          </rPr>
          <t>= jar diameter
	-Jenny Vo-Phamhi
_Marked as resolved_
	-Jenny Vo-Phamhi
_Re-opened_
	-Jenny Minh-Ai Vo-Phamhi</t>
        </r>
      </text>
    </comment>
    <comment ref="H8" authorId="0" shapeId="0" xr:uid="{00000000-0006-0000-0000-000003000000}">
      <text>
        <r>
          <rPr>
            <sz val="10"/>
            <color rgb="FF000000"/>
            <rFont val="Arial"/>
          </rPr>
          <t>Regarding the square stack, there is a very slight gap that might be possible to remove. Not sure. @jleidwa@stanford.edu, is this worth compacting more? See "Dressel 20 square stack screenshot" below. The hex stack compacted by Umar looks great!
	-Jenny Vo-Phamhi</t>
        </r>
      </text>
    </comment>
    <comment ref="I8" authorId="0" shapeId="0" xr:uid="{00000000-0006-0000-0000-000009000000}">
      <text>
        <r>
          <rPr>
            <sz val="10"/>
            <color rgb="FF000000"/>
            <rFont val="Arial"/>
          </rPr>
          <t>I updated this based on Elsa's calculation in her Rhino file. Hopefully Umar can check the calculation and confirm.
	-Justin Leidwanger
Looks good Justin, I also checked and it seems accurate! Thanks
-Umar
	-Couldn’t load user
Awesome, thank you both!
	-Jenny Minh-Ai Vo-Phamhi</t>
        </r>
      </text>
    </comment>
    <comment ref="J8" authorId="0" shapeId="0" xr:uid="{00000000-0006-0000-0000-000008000000}">
      <text>
        <r>
          <rPr>
            <sz val="10"/>
            <color rgb="FF000000"/>
            <rFont val="Arial"/>
          </rPr>
          <t>This is Umar, although my name as Archaeology is fitting, haha. Checked this in the individual 3dm file that Justin had sent by measuring the diameter of the Dressel 20 at it's widest point, and it appears that it is slightly less than 0.55, and instead is 0.541. Not that big of a difference, but still relevant.
	-Couldn’t load user
Jenny: This should hold for the hexagonal stacking too then, right?
	-Justin Leidwanger
Yes. The 0.55 number I got is the distance between horizontally adjacent toes. There are gaps between horizontally adjacent jars. Does this DR 20 square stack need to be compacted further?
	-Jenny Minh-Ai Vo-Phamhi</t>
        </r>
      </text>
    </comment>
    <comment ref="N8" authorId="0" shapeId="0" xr:uid="{00000000-0006-0000-0000-000005000000}">
      <text>
        <r>
          <rPr>
            <sz val="10"/>
            <color rgb="FF000000"/>
            <rFont val="Arial"/>
          </rPr>
          <t>Hi Guys. After re-stacking the Dressel 20s in the hexagonal arrangement, making sure they were as close to each other as possible, I got a side length of the unit box as 0.540, which makes sense because this aligns very, very closely to that of the square pattern. I uploaded the updated stack on the drive for you guys to take a look if you would like. Cheers!
- Umar
	-Couldn’t load user
Awesome, thanks! Checked and confirmed just now that the stack looks great and this measurement is solid.
	-Jenny Minh-Ai Vo-Phamhi</t>
        </r>
      </text>
    </comment>
    <comment ref="O8" authorId="0" shapeId="0" xr:uid="{00000000-0006-0000-0000-000004000000}">
      <text>
        <r>
          <rPr>
            <sz val="10"/>
            <color rgb="FF000000"/>
            <rFont val="Arial"/>
          </rPr>
          <t>This is a bit smaller when the stack is more compacted. 1.33 -&gt; 1.30. 
- Umar
	-Couldn’t load user
Awesome, thanks! Checked and confirmed just now that the stack looks great and this measurement is solid.
	-Jenny Minh-Ai Vo-Phamhi</t>
        </r>
      </text>
    </comment>
    <comment ref="K11" authorId="0" shapeId="0" xr:uid="{00000000-0006-0000-0000-000007000000}">
      <text>
        <r>
          <rPr>
            <sz val="10"/>
            <color rgb="FF000000"/>
            <rFont val="Arial"/>
          </rPr>
          <t>Hi guys, this is Umar again. Still unsure why my name appears as Archaeology but it's fitting nevertheless. I adjusted the layers within the stack so that they are more closer together and touching and got a slightly smaller unit box height of 0.813 meters, instead 0.822. Please do recheck this on the edited 3dm file that I've uploaded to the drive, and ensure everything looks good on your end and the dimensions match up.
-Umar
	-Couldn’t load user
Great, thanks! Checked and confirmed just now that the stack looks great and this measurement is solid.
	-Jenny Minh-Ai Vo-Phamhi</t>
        </r>
      </text>
    </comment>
    <comment ref="O11" authorId="0" shapeId="0" xr:uid="{00000000-0006-0000-0000-000006000000}">
      <text>
        <r>
          <rPr>
            <sz val="10"/>
            <color rgb="FF000000"/>
            <rFont val="Arial"/>
          </rPr>
          <t>Small difference after compacting the layers so that they are touching each other: goes down from 1.042 to 1.016
	-Couldn’t load user
For this (UP_Corrected_SC_late_roman_1_hexagonal_stack_duplicate.3dm), I got 1.032 m between the toes of the top row and the toes of the row third from the top, and 1.027 m between the toes of the other two rows. Weird...
	-Jenny Minh-Ai Vo-Phamhi
Changing this from 1.016 to avg(1.032, 1.027) as discussed in email thread
	-Jenny Minh-Ai Vo-Phamhi</t>
        </r>
      </text>
    </comment>
  </commentList>
</comments>
</file>

<file path=xl/sharedStrings.xml><?xml version="1.0" encoding="utf-8"?>
<sst xmlns="http://schemas.openxmlformats.org/spreadsheetml/2006/main" count="112" uniqueCount="65">
  <si>
    <t>Status as of 9/9/21 according to J.V.</t>
  </si>
  <si>
    <t>Amphora Type</t>
  </si>
  <si>
    <t>Period</t>
  </si>
  <si>
    <t>Region</t>
  </si>
  <si>
    <t>Content</t>
  </si>
  <si>
    <t>Model Creation (Initials &amp; Date)</t>
  </si>
  <si>
    <t>Model Check 1 (Initials &amp; Date)</t>
  </si>
  <si>
    <t>Model Check 2 (Initials &amp; Date)</t>
  </si>
  <si>
    <t>Amphora Vol. [L]</t>
  </si>
  <si>
    <t>Sq. Unit Width [m]</t>
  </si>
  <si>
    <t>Sq. Unit Height [m]</t>
  </si>
  <si>
    <t>Sq. Unit Volume [m^3]</t>
  </si>
  <si>
    <t>Sq. Pack. Eff. (Auto)</t>
  </si>
  <si>
    <t>Hex. Unit Side Length [m]</t>
  </si>
  <si>
    <t>Hex. Unit Height [m]</t>
  </si>
  <si>
    <t>Hex. Pack. Unit Volume [m^3]</t>
  </si>
  <si>
    <t>Hex. Pack. Eff. (Auto)</t>
  </si>
  <si>
    <t>Reg sq and reg hex done</t>
  </si>
  <si>
    <t>Africana 1 Piccolo</t>
  </si>
  <si>
    <t>Middle</t>
  </si>
  <si>
    <t>Central</t>
  </si>
  <si>
    <t>Oil</t>
  </si>
  <si>
    <t>C.W., 7/14/21</t>
  </si>
  <si>
    <t>S.C. 7/21/21</t>
  </si>
  <si>
    <t>J.V. 7/24/21</t>
  </si>
  <si>
    <t>Africana 2A Grande</t>
  </si>
  <si>
    <t>Wine</t>
  </si>
  <si>
    <t xml:space="preserve">U.P., 7/13/21 </t>
  </si>
  <si>
    <t>C.W. 7/20/21</t>
  </si>
  <si>
    <t>Almagro 50</t>
  </si>
  <si>
    <t>Middle, Late</t>
  </si>
  <si>
    <t>West</t>
  </si>
  <si>
    <t>Fish sauce</t>
  </si>
  <si>
    <t>U.P. 7/27/21</t>
  </si>
  <si>
    <t>J.V. 8/11/21</t>
  </si>
  <si>
    <t>Almagro 51A-B</t>
  </si>
  <si>
    <t>U.P., 7/13/21</t>
  </si>
  <si>
    <t>J.V. 8/2/21</t>
  </si>
  <si>
    <t>Reg sq and reg hex done, spaced rect and hex done</t>
  </si>
  <si>
    <t>Cretoise 1</t>
  </si>
  <si>
    <t>Early</t>
  </si>
  <si>
    <t>East</t>
  </si>
  <si>
    <t>Dressel 1A</t>
  </si>
  <si>
    <t>S.C. 7/28/21</t>
  </si>
  <si>
    <t>J.V. 8/27/21 (reg sq) 9/8/21 (reg hex)</t>
  </si>
  <si>
    <t>Dressel 20</t>
  </si>
  <si>
    <t>E.W.</t>
  </si>
  <si>
    <t>U.P., 7/18/21</t>
  </si>
  <si>
    <t>JV has a question, see comment.</t>
  </si>
  <si>
    <t>Gauloise 4</t>
  </si>
  <si>
    <t>C.W. 7.20/21</t>
  </si>
  <si>
    <t>J.V. 8/13/21</t>
  </si>
  <si>
    <t>Kapitan 2</t>
  </si>
  <si>
    <t>Late Roman 1</t>
  </si>
  <si>
    <t>Late</t>
  </si>
  <si>
    <t>Oil, wine</t>
  </si>
  <si>
    <t>S.C., 7/13/21</t>
  </si>
  <si>
    <t>U.P., 7/15/21</t>
  </si>
  <si>
    <t>Late Roman 2</t>
  </si>
  <si>
    <t>C.W. 8/2/21</t>
  </si>
  <si>
    <t>J.V. 9/11/21</t>
  </si>
  <si>
    <t>Late Roman 3</t>
  </si>
  <si>
    <t>S.C. 7/26/21</t>
  </si>
  <si>
    <t>J.V. 8/27/21</t>
  </si>
  <si>
    <t>Mid-Roman 1 (/Agora M254)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</si>
</sst>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0"/>
      <color rgb="FF000000"/>
      <name val="Arial"/>
    </font>
    <font>
      <b/>
      <sz val="10"/>
      <color theme="1"/>
      <name val="Arial"/>
    </font>
    <font>
      <sz val="10"/>
      <color theme="1"/>
      <name val="Arial"/>
    </font>
    <font>
      <sz val="11"/>
      <color rgb="FF000000"/>
      <name val="Arial"/>
    </font>
    <font>
      <sz val="10"/>
      <name val="Arial"/>
    </font>
    <font>
      <sz val="10"/>
      <color rgb="FF000000"/>
      <name val="Arial"/>
    </font>
    <font>
      <sz val="10"/>
      <color theme="1"/>
      <name val="Arial"/>
    </font>
  </fonts>
  <fills count="4">
    <fill>
      <patternFill patternType="none"/>
    </fill>
    <fill>
      <patternFill patternType="gray125"/>
    </fill>
    <fill>
      <patternFill patternType="solid">
        <fgColor rgb="FFB6D7A8"/>
        <bgColor rgb="FFB6D7A8"/>
      </patternFill>
    </fill>
    <fill>
      <patternFill patternType="solid">
        <fgColor rgb="FFFFFFFF"/>
        <bgColor rgb="FFFFFFFF"/>
      </patternFill>
    </fill>
  </fills>
  <borders count="1">
    <border>
      <left/>
      <right/>
      <top/>
      <bottom/>
      <diagonal/>
    </border>
  </borders>
  <cellStyleXfs count="1">
    <xf numFmtId="0" fontId="0" fillId="0" borderId="0"/>
  </cellStyleXfs>
  <cellXfs count="13">
    <xf numFmtId="0" fontId="0" fillId="0" borderId="0" xfId="0" applyFont="1" applyAlignment="1"/>
    <xf numFmtId="0" fontId="1" fillId="0" borderId="0" xfId="0" applyFont="1" applyAlignment="1"/>
    <xf numFmtId="0" fontId="2" fillId="0" borderId="0" xfId="0" applyFont="1" applyAlignment="1"/>
    <xf numFmtId="0" fontId="2" fillId="0" borderId="0" xfId="0" applyFont="1"/>
    <xf numFmtId="0" fontId="2" fillId="2" borderId="0" xfId="0" applyFont="1" applyFill="1" applyAlignment="1"/>
    <xf numFmtId="164" fontId="2" fillId="2" borderId="0" xfId="0" applyNumberFormat="1" applyFont="1" applyFill="1" applyAlignment="1"/>
    <xf numFmtId="164" fontId="3" fillId="2" borderId="0" xfId="0" applyNumberFormat="1" applyFont="1" applyFill="1" applyAlignment="1"/>
    <xf numFmtId="0" fontId="2" fillId="2" borderId="0" xfId="0" applyFont="1" applyFill="1"/>
    <xf numFmtId="164" fontId="2" fillId="0" borderId="0" xfId="0" applyNumberFormat="1" applyFont="1" applyAlignment="1"/>
    <xf numFmtId="0" fontId="4" fillId="0" borderId="0" xfId="0" applyFont="1" applyAlignment="1"/>
    <xf numFmtId="0" fontId="5" fillId="0" borderId="0" xfId="0" applyFont="1" applyAlignment="1"/>
    <xf numFmtId="0" fontId="6" fillId="0" borderId="0" xfId="0" applyFont="1" applyAlignment="1"/>
    <xf numFmtId="0" fontId="5" fillId="3" borderId="0" xfId="0" applyFon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16"/>
  <sheetViews>
    <sheetView tabSelected="1" topLeftCell="N1" workbookViewId="0">
      <selection activeCell="S17" sqref="S17"/>
    </sheetView>
  </sheetViews>
  <sheetFormatPr baseColWidth="10" defaultColWidth="14.5" defaultRowHeight="15.75" customHeight="1" x14ac:dyDescent="0.15"/>
  <cols>
    <col min="1" max="1" width="82.33203125" customWidth="1"/>
    <col min="2" max="2" width="25.5" customWidth="1"/>
    <col min="3" max="5" width="11.6640625" customWidth="1"/>
    <col min="6" max="6" width="27.1640625" customWidth="1"/>
    <col min="7" max="8" width="24.33203125" customWidth="1"/>
    <col min="9" max="9" width="17.33203125" customWidth="1"/>
    <col min="10" max="10" width="21" customWidth="1"/>
    <col min="11" max="11" width="22" customWidth="1"/>
    <col min="12" max="12" width="26" customWidth="1"/>
    <col min="13" max="13" width="26.33203125" customWidth="1"/>
    <col min="14" max="14" width="25.5" customWidth="1"/>
    <col min="15" max="15" width="20.6640625" customWidth="1"/>
    <col min="16" max="16" width="28.6640625" customWidth="1"/>
    <col min="17" max="17" width="23.5" customWidth="1"/>
  </cols>
  <sheetData>
    <row r="1" spans="1:17" ht="15.75" customHeight="1"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ht="15.75" customHeight="1" x14ac:dyDescent="0.15">
      <c r="A2" s="2" t="s">
        <v>17</v>
      </c>
      <c r="B2" s="2" t="s">
        <v>18</v>
      </c>
      <c r="C2" s="2" t="s">
        <v>19</v>
      </c>
      <c r="D2" s="2" t="s">
        <v>20</v>
      </c>
      <c r="E2" s="2" t="s">
        <v>21</v>
      </c>
      <c r="F2" s="2" t="s">
        <v>22</v>
      </c>
      <c r="G2" s="2" t="s">
        <v>23</v>
      </c>
      <c r="H2" s="2" t="s">
        <v>24</v>
      </c>
      <c r="I2" s="2">
        <v>42.5</v>
      </c>
      <c r="J2" s="2">
        <v>0.29552</v>
      </c>
      <c r="K2" s="2">
        <v>1.7643500000000001</v>
      </c>
      <c r="L2" s="2">
        <f t="shared" ref="L2:L14" si="0">J2*J2*K2</f>
        <v>0.15408433841024002</v>
      </c>
      <c r="M2" s="2">
        <f t="shared" ref="M2:M14" si="1">0.001*(I2*2)/L2</f>
        <v>0.55164594193663452</v>
      </c>
      <c r="N2" s="2">
        <v>0.29665999999999998</v>
      </c>
      <c r="O2" s="2">
        <v>1.7934300000000001</v>
      </c>
      <c r="P2" s="2">
        <f t="shared" ref="P2:P7" si="2">1.5*SQRT(3)*O2*N2^2</f>
        <v>0.41006650942394002</v>
      </c>
      <c r="Q2" s="3">
        <f t="shared" ref="Q2:Q14" si="3">0.001*I2*6/P2</f>
        <v>0.62185034412642748</v>
      </c>
    </row>
    <row r="3" spans="1:17" ht="15.75" customHeight="1" x14ac:dyDescent="0.15">
      <c r="A3" s="2" t="s">
        <v>17</v>
      </c>
      <c r="B3" s="4" t="s">
        <v>25</v>
      </c>
      <c r="C3" s="4" t="s">
        <v>19</v>
      </c>
      <c r="D3" s="4" t="s">
        <v>20</v>
      </c>
      <c r="E3" s="4" t="s">
        <v>26</v>
      </c>
      <c r="F3" s="4" t="s">
        <v>27</v>
      </c>
      <c r="G3" s="4" t="s">
        <v>28</v>
      </c>
      <c r="H3" s="4" t="s">
        <v>24</v>
      </c>
      <c r="I3" s="4">
        <v>77.900000000000006</v>
      </c>
      <c r="J3" s="5">
        <v>0.44700000000000001</v>
      </c>
      <c r="K3" s="4">
        <v>1.2</v>
      </c>
      <c r="L3" s="4">
        <f t="shared" si="0"/>
        <v>0.23977080000000001</v>
      </c>
      <c r="M3" s="4">
        <f t="shared" si="1"/>
        <v>0.64978721345551671</v>
      </c>
      <c r="N3" s="6">
        <v>0.44700000000000001</v>
      </c>
      <c r="O3" s="4">
        <v>1.4279999999999999</v>
      </c>
      <c r="P3" s="4">
        <f t="shared" si="2"/>
        <v>0.74130194587201292</v>
      </c>
      <c r="Q3" s="7">
        <f t="shared" si="3"/>
        <v>0.63051230689835192</v>
      </c>
    </row>
    <row r="4" spans="1:17" ht="15.75" customHeight="1" x14ac:dyDescent="0.15">
      <c r="A4" s="2" t="s">
        <v>17</v>
      </c>
      <c r="B4" s="2" t="s">
        <v>29</v>
      </c>
      <c r="C4" s="2" t="s">
        <v>30</v>
      </c>
      <c r="D4" s="2" t="s">
        <v>31</v>
      </c>
      <c r="E4" s="2" t="s">
        <v>32</v>
      </c>
      <c r="F4" s="2" t="s">
        <v>33</v>
      </c>
      <c r="G4" s="2" t="s">
        <v>34</v>
      </c>
      <c r="I4" s="2">
        <v>18.87</v>
      </c>
      <c r="J4" s="8">
        <v>0.214</v>
      </c>
      <c r="K4" s="2">
        <v>1.58</v>
      </c>
      <c r="L4" s="2">
        <f t="shared" si="0"/>
        <v>7.2357679999999994E-2</v>
      </c>
      <c r="M4" s="2">
        <f t="shared" si="1"/>
        <v>0.52157559501631345</v>
      </c>
      <c r="N4" s="8">
        <v>0.214</v>
      </c>
      <c r="O4" s="2">
        <v>1.6819999999999999</v>
      </c>
      <c r="P4" s="2">
        <f t="shared" si="2"/>
        <v>0.20012687993057951</v>
      </c>
      <c r="Q4" s="3">
        <f t="shared" si="3"/>
        <v>0.56574109404630724</v>
      </c>
    </row>
    <row r="5" spans="1:17" ht="15.75" customHeight="1" x14ac:dyDescent="0.15">
      <c r="A5" s="2" t="s">
        <v>17</v>
      </c>
      <c r="B5" s="2" t="s">
        <v>35</v>
      </c>
      <c r="C5" s="2" t="s">
        <v>30</v>
      </c>
      <c r="D5" s="2" t="s">
        <v>31</v>
      </c>
      <c r="E5" s="2" t="s">
        <v>32</v>
      </c>
      <c r="F5" s="2" t="s">
        <v>36</v>
      </c>
      <c r="G5" s="2" t="s">
        <v>37</v>
      </c>
      <c r="I5" s="2">
        <v>16.581294</v>
      </c>
      <c r="J5" s="8">
        <v>0.23899999999999999</v>
      </c>
      <c r="K5" s="2">
        <v>1.0349999999999999</v>
      </c>
      <c r="L5" s="2">
        <f t="shared" si="0"/>
        <v>5.9120234999999993E-2</v>
      </c>
      <c r="M5" s="2">
        <f t="shared" si="1"/>
        <v>0.56093464445802699</v>
      </c>
      <c r="N5" s="8">
        <v>0.23899999999999999</v>
      </c>
      <c r="O5" s="2">
        <v>1.1890000000000001</v>
      </c>
      <c r="P5" s="2">
        <f t="shared" si="2"/>
        <v>0.17645320169849948</v>
      </c>
      <c r="Q5" s="3">
        <f t="shared" si="3"/>
        <v>0.5638195455925582</v>
      </c>
    </row>
    <row r="6" spans="1:17" ht="15.75" customHeight="1" x14ac:dyDescent="0.15">
      <c r="A6" s="2" t="s">
        <v>38</v>
      </c>
      <c r="B6" s="2" t="s">
        <v>39</v>
      </c>
      <c r="C6" s="2" t="s">
        <v>40</v>
      </c>
      <c r="D6" s="2" t="s">
        <v>41</v>
      </c>
      <c r="E6" s="2" t="s">
        <v>26</v>
      </c>
      <c r="F6" s="2" t="s">
        <v>36</v>
      </c>
      <c r="G6" s="2" t="s">
        <v>37</v>
      </c>
      <c r="I6" s="2">
        <v>22.774999999999999</v>
      </c>
      <c r="J6" s="8">
        <v>0.27600000000000002</v>
      </c>
      <c r="K6" s="2">
        <v>0.98899999999999999</v>
      </c>
      <c r="L6" s="2">
        <f t="shared" si="0"/>
        <v>7.533806400000001E-2</v>
      </c>
      <c r="M6" s="2">
        <f t="shared" si="1"/>
        <v>0.60460805045375199</v>
      </c>
      <c r="N6" s="8">
        <v>0.27600000000000002</v>
      </c>
      <c r="O6" s="2">
        <v>1.1379999999999999</v>
      </c>
      <c r="P6" s="2">
        <f t="shared" si="2"/>
        <v>0.22522277885574515</v>
      </c>
      <c r="Q6" s="3">
        <f t="shared" si="3"/>
        <v>0.60673259025688564</v>
      </c>
    </row>
    <row r="7" spans="1:17" ht="15.75" customHeight="1" x14ac:dyDescent="0.15">
      <c r="A7" s="2" t="s">
        <v>17</v>
      </c>
      <c r="B7" s="2" t="s">
        <v>42</v>
      </c>
      <c r="C7" s="2" t="s">
        <v>40</v>
      </c>
      <c r="D7" s="2" t="s">
        <v>20</v>
      </c>
      <c r="E7" s="2" t="s">
        <v>26</v>
      </c>
      <c r="F7" s="2" t="s">
        <v>43</v>
      </c>
      <c r="G7" s="2" t="s">
        <v>44</v>
      </c>
      <c r="I7" s="2">
        <v>21.759869999999999</v>
      </c>
      <c r="J7" s="2">
        <v>0.28399999999999997</v>
      </c>
      <c r="K7" s="8">
        <v>1.532</v>
      </c>
      <c r="L7" s="2">
        <f t="shared" si="0"/>
        <v>0.12356499199999998</v>
      </c>
      <c r="M7" s="2">
        <f t="shared" si="1"/>
        <v>0.35220121245991748</v>
      </c>
      <c r="N7" s="8">
        <v>0.28399999999999997</v>
      </c>
      <c r="O7" s="2">
        <v>1.7230000000000001</v>
      </c>
      <c r="P7" s="2">
        <f t="shared" si="2"/>
        <v>0.36105539933771913</v>
      </c>
      <c r="Q7" s="3">
        <f t="shared" si="3"/>
        <v>0.36160439710771164</v>
      </c>
    </row>
    <row r="8" spans="1:17" ht="15.75" customHeight="1" x14ac:dyDescent="0.15">
      <c r="A8" s="2" t="s">
        <v>38</v>
      </c>
      <c r="B8" s="2" t="s">
        <v>45</v>
      </c>
      <c r="C8" s="2" t="s">
        <v>40</v>
      </c>
      <c r="D8" s="2" t="s">
        <v>31</v>
      </c>
      <c r="E8" s="2" t="s">
        <v>21</v>
      </c>
      <c r="F8" s="2" t="s">
        <v>46</v>
      </c>
      <c r="G8" s="2" t="s">
        <v>47</v>
      </c>
      <c r="H8" s="2" t="s">
        <v>48</v>
      </c>
      <c r="I8" s="10">
        <v>76.151747</v>
      </c>
      <c r="J8" s="8">
        <v>0.54100000000000004</v>
      </c>
      <c r="K8" s="2">
        <v>0.84</v>
      </c>
      <c r="L8" s="2">
        <f t="shared" si="0"/>
        <v>0.24585204000000002</v>
      </c>
      <c r="M8" s="2">
        <f t="shared" si="1"/>
        <v>0.61949249638115678</v>
      </c>
      <c r="N8" s="8">
        <v>0.54</v>
      </c>
      <c r="O8" s="2">
        <v>1.3</v>
      </c>
      <c r="P8" s="2">
        <f t="shared" ref="P8:P14" si="4">1.5*SQRT(3)*O8*N8^2</f>
        <v>0.9848787301998152</v>
      </c>
      <c r="Q8" s="3">
        <f t="shared" si="3"/>
        <v>0.46392562656653236</v>
      </c>
    </row>
    <row r="9" spans="1:17" ht="15.75" customHeight="1" x14ac:dyDescent="0.15">
      <c r="A9" s="2" t="s">
        <v>17</v>
      </c>
      <c r="B9" s="2" t="s">
        <v>49</v>
      </c>
      <c r="C9" s="2" t="s">
        <v>40</v>
      </c>
      <c r="D9" s="2" t="s">
        <v>31</v>
      </c>
      <c r="E9" s="2" t="s">
        <v>26</v>
      </c>
      <c r="F9" s="2" t="s">
        <v>50</v>
      </c>
      <c r="G9" s="2" t="s">
        <v>51</v>
      </c>
      <c r="I9" s="11">
        <v>34.908061799999999</v>
      </c>
      <c r="J9" s="2">
        <v>0.41199999999999998</v>
      </c>
      <c r="K9" s="2">
        <v>0.69599999999999995</v>
      </c>
      <c r="L9" s="2">
        <f t="shared" si="0"/>
        <v>0.11814182399999998</v>
      </c>
      <c r="M9" s="2">
        <f t="shared" si="1"/>
        <v>0.59095180043944484</v>
      </c>
      <c r="N9" s="8">
        <v>0.41199999999999998</v>
      </c>
      <c r="O9" s="2">
        <v>1.01</v>
      </c>
      <c r="P9" s="2">
        <f t="shared" si="4"/>
        <v>0.44541792690415682</v>
      </c>
      <c r="Q9" s="3">
        <f t="shared" si="3"/>
        <v>0.47022887528518409</v>
      </c>
    </row>
    <row r="10" spans="1:17" ht="15.75" customHeight="1" x14ac:dyDescent="0.15">
      <c r="A10" s="2" t="s">
        <v>17</v>
      </c>
      <c r="B10" s="2" t="s">
        <v>52</v>
      </c>
      <c r="C10" s="2" t="s">
        <v>19</v>
      </c>
      <c r="D10" s="2" t="s">
        <v>41</v>
      </c>
      <c r="E10" s="2" t="s">
        <v>26</v>
      </c>
      <c r="F10" s="2" t="s">
        <v>36</v>
      </c>
      <c r="G10" s="2" t="s">
        <v>34</v>
      </c>
      <c r="I10" s="2">
        <v>12.629</v>
      </c>
      <c r="J10" s="8">
        <v>0.25900000000000001</v>
      </c>
      <c r="K10" s="2">
        <v>0.79</v>
      </c>
      <c r="L10" s="2">
        <f t="shared" si="0"/>
        <v>5.2993990000000005E-2</v>
      </c>
      <c r="M10" s="2">
        <f t="shared" si="1"/>
        <v>0.47662008465488248</v>
      </c>
      <c r="N10" s="8">
        <v>0.25900000000000001</v>
      </c>
      <c r="O10" s="2">
        <v>1.0549999999999999</v>
      </c>
      <c r="P10" s="2">
        <f t="shared" si="4"/>
        <v>0.18386703560215034</v>
      </c>
      <c r="Q10" s="3">
        <f t="shared" si="3"/>
        <v>0.41211302369587893</v>
      </c>
    </row>
    <row r="11" spans="1:17" ht="15.75" customHeight="1" x14ac:dyDescent="0.15">
      <c r="A11" s="9" t="s">
        <v>17</v>
      </c>
      <c r="B11" s="4" t="s">
        <v>53</v>
      </c>
      <c r="C11" s="4" t="s">
        <v>54</v>
      </c>
      <c r="D11" s="4" t="s">
        <v>41</v>
      </c>
      <c r="E11" s="4" t="s">
        <v>55</v>
      </c>
      <c r="F11" s="4" t="s">
        <v>56</v>
      </c>
      <c r="G11" s="4" t="s">
        <v>57</v>
      </c>
      <c r="H11" s="4" t="s">
        <v>28</v>
      </c>
      <c r="I11" s="4">
        <v>24.359309</v>
      </c>
      <c r="J11" s="5">
        <v>0.313</v>
      </c>
      <c r="K11" s="4">
        <v>0.81299999999999994</v>
      </c>
      <c r="L11" s="4">
        <f t="shared" si="0"/>
        <v>7.9648796999999993E-2</v>
      </c>
      <c r="M11" s="4">
        <f t="shared" si="1"/>
        <v>0.6116679703272857</v>
      </c>
      <c r="N11" s="5">
        <v>0.313</v>
      </c>
      <c r="O11" s="4">
        <f>(1.032+1.027)/2</f>
        <v>1.0295000000000001</v>
      </c>
      <c r="P11" s="4">
        <f t="shared" si="4"/>
        <v>0.26203959073640021</v>
      </c>
      <c r="Q11" s="7">
        <f t="shared" si="3"/>
        <v>0.55776248768082559</v>
      </c>
    </row>
    <row r="12" spans="1:17" ht="15.75" customHeight="1" x14ac:dyDescent="0.15">
      <c r="A12" s="9" t="s">
        <v>17</v>
      </c>
      <c r="B12" s="2" t="s">
        <v>58</v>
      </c>
      <c r="C12" s="2" t="s">
        <v>54</v>
      </c>
      <c r="D12" s="2" t="s">
        <v>41</v>
      </c>
      <c r="E12" s="2" t="s">
        <v>55</v>
      </c>
      <c r="F12" s="2" t="s">
        <v>59</v>
      </c>
      <c r="G12" s="9" t="s">
        <v>60</v>
      </c>
      <c r="I12" s="2">
        <v>77.177000000000007</v>
      </c>
      <c r="J12" s="2">
        <v>0.53900000000000003</v>
      </c>
      <c r="K12" s="2">
        <v>0.81899999999999995</v>
      </c>
      <c r="L12" s="4">
        <f t="shared" si="0"/>
        <v>0.237936699</v>
      </c>
      <c r="M12" s="4">
        <f t="shared" si="1"/>
        <v>0.64871875859721839</v>
      </c>
      <c r="N12" s="2">
        <v>0.53808999999999996</v>
      </c>
      <c r="O12" s="12">
        <v>0.98387999999999998</v>
      </c>
      <c r="P12" s="4">
        <f t="shared" si="4"/>
        <v>0.74012293272629537</v>
      </c>
      <c r="Q12" s="7">
        <f t="shared" si="3"/>
        <v>0.62565552224449839</v>
      </c>
    </row>
    <row r="13" spans="1:17" ht="15.75" customHeight="1" x14ac:dyDescent="0.15">
      <c r="A13" s="2" t="s">
        <v>17</v>
      </c>
      <c r="B13" s="2" t="s">
        <v>61</v>
      </c>
      <c r="C13" s="2" t="s">
        <v>54</v>
      </c>
      <c r="D13" s="2" t="s">
        <v>41</v>
      </c>
      <c r="E13" s="2" t="s">
        <v>26</v>
      </c>
      <c r="F13" s="2" t="s">
        <v>62</v>
      </c>
      <c r="G13" s="2" t="s">
        <v>63</v>
      </c>
      <c r="I13" s="2">
        <v>4.4440569999999999</v>
      </c>
      <c r="J13" s="8">
        <v>0.18099999999999999</v>
      </c>
      <c r="K13" s="2">
        <v>0.438</v>
      </c>
      <c r="L13" s="4">
        <f t="shared" si="0"/>
        <v>1.4349318E-2</v>
      </c>
      <c r="M13" s="4">
        <f t="shared" si="1"/>
        <v>0.61941020472192487</v>
      </c>
      <c r="N13" s="8">
        <v>0.18099999999999999</v>
      </c>
      <c r="O13" s="2">
        <v>0.63100000000000001</v>
      </c>
      <c r="P13" s="4">
        <f t="shared" si="4"/>
        <v>5.3707927673652116E-2</v>
      </c>
      <c r="Q13" s="7">
        <f t="shared" si="3"/>
        <v>0.49646938831864329</v>
      </c>
    </row>
    <row r="14" spans="1:17" ht="15.75" customHeight="1" x14ac:dyDescent="0.15">
      <c r="A14" s="2" t="s">
        <v>17</v>
      </c>
      <c r="B14" s="2" t="s">
        <v>64</v>
      </c>
      <c r="C14" s="2" t="s">
        <v>19</v>
      </c>
      <c r="D14" s="2" t="s">
        <v>20</v>
      </c>
      <c r="E14" s="2" t="s">
        <v>26</v>
      </c>
      <c r="F14" s="2" t="s">
        <v>36</v>
      </c>
      <c r="G14" s="2" t="s">
        <v>51</v>
      </c>
      <c r="I14" s="2">
        <v>19.809249999999999</v>
      </c>
      <c r="J14" s="2">
        <v>0.32800000000000001</v>
      </c>
      <c r="K14" s="2">
        <v>0.55400000000000005</v>
      </c>
      <c r="L14" s="4">
        <f t="shared" si="0"/>
        <v>5.9601536000000011E-2</v>
      </c>
      <c r="M14" s="4">
        <f t="shared" si="1"/>
        <v>0.66472280177477294</v>
      </c>
      <c r="N14" s="2">
        <v>0.32800000000000001</v>
      </c>
      <c r="O14" s="2">
        <v>0.82699999999999996</v>
      </c>
      <c r="P14" s="4">
        <f t="shared" si="4"/>
        <v>0.23115595353808849</v>
      </c>
      <c r="Q14" s="7">
        <f t="shared" si="3"/>
        <v>0.51417883978668844</v>
      </c>
    </row>
    <row r="16" spans="1:17" ht="15.75" customHeight="1" x14ac:dyDescent="0.15">
      <c r="N16" s="2"/>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2021-09-12T04:21:53Z</dcterms:modified>
</cp:coreProperties>
</file>