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5" i="1" l="1"/>
  <c r="B55" i="1"/>
  <c r="C54" i="1"/>
  <c r="B54" i="1"/>
  <c r="C53" i="1"/>
  <c r="B53" i="1"/>
  <c r="C52" i="1"/>
  <c r="B52" i="1"/>
  <c r="C51" i="1"/>
  <c r="B51" i="1"/>
  <c r="C50" i="1"/>
  <c r="B50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R35" i="1"/>
  <c r="R34" i="1"/>
  <c r="R33" i="1"/>
  <c r="R32" i="1"/>
  <c r="R31" i="1"/>
  <c r="R30" i="1"/>
  <c r="R29" i="1"/>
  <c r="R28" i="1"/>
  <c r="R27" i="1"/>
  <c r="R26" i="1"/>
  <c r="Q35" i="1"/>
  <c r="Q34" i="1"/>
  <c r="Q33" i="1"/>
  <c r="Q32" i="1"/>
  <c r="Q31" i="1"/>
  <c r="Q30" i="1"/>
  <c r="Q29" i="1"/>
  <c r="Q28" i="1"/>
  <c r="Q27" i="1"/>
  <c r="Q26" i="1"/>
  <c r="O35" i="1"/>
  <c r="O34" i="1"/>
  <c r="O33" i="1"/>
  <c r="O32" i="1"/>
  <c r="O31" i="1"/>
  <c r="O30" i="1"/>
  <c r="O29" i="1"/>
  <c r="O28" i="1"/>
  <c r="O27" i="1"/>
  <c r="O26" i="1"/>
  <c r="N35" i="1"/>
  <c r="N34" i="1"/>
  <c r="N33" i="1"/>
  <c r="N32" i="1"/>
  <c r="N31" i="1"/>
  <c r="N30" i="1"/>
  <c r="N29" i="1"/>
  <c r="N28" i="1"/>
  <c r="N27" i="1"/>
  <c r="N26" i="1"/>
  <c r="K36" i="1"/>
  <c r="K35" i="1"/>
  <c r="K34" i="1"/>
  <c r="K33" i="1"/>
  <c r="K32" i="1"/>
  <c r="K31" i="1"/>
  <c r="K30" i="1"/>
  <c r="K29" i="1"/>
  <c r="K28" i="1"/>
  <c r="K27" i="1"/>
  <c r="K26" i="1"/>
  <c r="J26" i="1"/>
  <c r="J36" i="1"/>
  <c r="J35" i="1"/>
  <c r="J34" i="1"/>
  <c r="J33" i="1"/>
  <c r="J32" i="1"/>
  <c r="J31" i="1"/>
  <c r="J30" i="1"/>
  <c r="J29" i="1"/>
  <c r="J28" i="1"/>
  <c r="J27" i="1"/>
  <c r="AE18" i="1"/>
  <c r="AD18" i="1"/>
  <c r="AE17" i="1"/>
  <c r="AD17" i="1"/>
  <c r="AE16" i="1"/>
  <c r="AD16" i="1"/>
  <c r="AE15" i="1"/>
  <c r="AD15" i="1"/>
  <c r="AA18" i="1"/>
  <c r="Z18" i="1"/>
  <c r="AA17" i="1"/>
  <c r="Z17" i="1"/>
  <c r="AA16" i="1"/>
  <c r="Z16" i="1"/>
  <c r="AA15" i="1"/>
  <c r="Z15" i="1"/>
  <c r="W18" i="1"/>
  <c r="V18" i="1"/>
  <c r="W17" i="1"/>
  <c r="V17" i="1"/>
  <c r="W16" i="1"/>
  <c r="V16" i="1"/>
  <c r="W15" i="1"/>
  <c r="V15" i="1"/>
  <c r="S18" i="1"/>
  <c r="R18" i="1"/>
  <c r="S17" i="1"/>
  <c r="R17" i="1"/>
  <c r="S16" i="1"/>
  <c r="R16" i="1"/>
  <c r="S15" i="1"/>
  <c r="R15" i="1"/>
  <c r="O18" i="1"/>
  <c r="N18" i="1"/>
  <c r="O17" i="1"/>
  <c r="N17" i="1"/>
  <c r="O16" i="1"/>
  <c r="N16" i="1"/>
  <c r="O15" i="1"/>
  <c r="N15" i="1"/>
  <c r="K18" i="1"/>
  <c r="J18" i="1"/>
  <c r="K17" i="1"/>
  <c r="J17" i="1"/>
  <c r="K16" i="1"/>
  <c r="J16" i="1"/>
  <c r="K15" i="1"/>
  <c r="J15" i="1"/>
  <c r="G18" i="1"/>
  <c r="F18" i="1"/>
  <c r="G17" i="1"/>
  <c r="F17" i="1"/>
  <c r="G16" i="1"/>
  <c r="F16" i="1"/>
  <c r="G15" i="1"/>
  <c r="F15" i="1"/>
  <c r="C18" i="1"/>
  <c r="B18" i="1"/>
  <c r="C17" i="1"/>
  <c r="B17" i="1"/>
  <c r="C16" i="1"/>
  <c r="B16" i="1"/>
  <c r="C15" i="1"/>
  <c r="B15" i="1"/>
</calcChain>
</file>

<file path=xl/sharedStrings.xml><?xml version="1.0" encoding="utf-8"?>
<sst xmlns="http://schemas.openxmlformats.org/spreadsheetml/2006/main" count="48" uniqueCount="21">
  <si>
    <t>Cmt Text</t>
  </si>
  <si>
    <t>RMS</t>
  </si>
  <si>
    <t xml:space="preserve"> </t>
  </si>
  <si>
    <t>µV</t>
  </si>
  <si>
    <t>Brow</t>
  </si>
  <si>
    <t>Cheek</t>
  </si>
  <si>
    <t>mean</t>
  </si>
  <si>
    <t>SD</t>
  </si>
  <si>
    <t>2SD</t>
  </si>
  <si>
    <t>mean+2SD</t>
  </si>
  <si>
    <t>BL</t>
  </si>
  <si>
    <t>Averages</t>
  </si>
  <si>
    <t>differences</t>
  </si>
  <si>
    <t>percentage change</t>
  </si>
  <si>
    <t>Spss data</t>
  </si>
  <si>
    <t>BL_cheek</t>
  </si>
  <si>
    <t>BL_brow</t>
  </si>
  <si>
    <t>Trial</t>
  </si>
  <si>
    <t>Mean</t>
  </si>
  <si>
    <t>1.5SD</t>
  </si>
  <si>
    <t>mean+1.5SD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</si>
</sst>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5"/>
  <sheetViews>
    <sheetView tabSelected="1" topLeftCell="A21" workbookViewId="0">
      <selection activeCell="C41" sqref="C41:C48"/>
    </sheetView>
  </sheetViews>
  <sheetFormatPr defaultRowHeight="15" x14ac:dyDescent="0.25"/>
  <sheetData>
    <row r="1" spans="1:31" x14ac:dyDescent="0.25">
      <c r="A1" t="s">
        <v>0</v>
      </c>
      <c r="B1" t="s">
        <v>1</v>
      </c>
      <c r="C1" t="s">
        <v>1</v>
      </c>
    </row>
    <row r="2" spans="1:31" x14ac:dyDescent="0.25">
      <c r="A2" t="s">
        <v>2</v>
      </c>
      <c r="B2" t="s">
        <v>3</v>
      </c>
      <c r="C2" t="s">
        <v>3</v>
      </c>
      <c r="F2" s="1" t="s">
        <v>4</v>
      </c>
      <c r="G2" s="1" t="s">
        <v>5</v>
      </c>
      <c r="H2" s="1"/>
      <c r="I2" s="1"/>
      <c r="J2" s="1" t="s">
        <v>4</v>
      </c>
      <c r="K2" s="1" t="s">
        <v>5</v>
      </c>
      <c r="L2" s="1"/>
      <c r="M2" s="1"/>
      <c r="N2" s="1" t="s">
        <v>4</v>
      </c>
      <c r="O2" s="1" t="s">
        <v>5</v>
      </c>
      <c r="P2" s="1"/>
      <c r="Q2" s="1"/>
      <c r="R2" s="1" t="s">
        <v>4</v>
      </c>
      <c r="S2" s="1" t="s">
        <v>5</v>
      </c>
      <c r="T2" s="1"/>
      <c r="U2" s="1"/>
      <c r="V2" s="1" t="s">
        <v>4</v>
      </c>
      <c r="W2" s="1" t="s">
        <v>5</v>
      </c>
      <c r="X2" s="1"/>
      <c r="Y2" s="1"/>
      <c r="Z2" s="1" t="s">
        <v>4</v>
      </c>
      <c r="AA2" s="1" t="s">
        <v>5</v>
      </c>
      <c r="AB2" s="1"/>
      <c r="AC2" s="1"/>
      <c r="AD2" s="1" t="s">
        <v>4</v>
      </c>
      <c r="AE2" s="1" t="s">
        <v>5</v>
      </c>
    </row>
    <row r="3" spans="1:31" x14ac:dyDescent="0.25">
      <c r="A3" s="1">
        <v>673</v>
      </c>
      <c r="B3">
        <v>9.6461000000000006</v>
      </c>
      <c r="C3">
        <v>2.5335999999999999</v>
      </c>
      <c r="E3" s="1">
        <v>673</v>
      </c>
      <c r="F3">
        <v>19.734000000000002</v>
      </c>
      <c r="G3">
        <v>2.8050000000000002</v>
      </c>
      <c r="I3" s="1">
        <v>673</v>
      </c>
      <c r="J3">
        <v>12.617800000000001</v>
      </c>
      <c r="K3">
        <v>6.9259000000000004</v>
      </c>
      <c r="M3" s="1">
        <v>673</v>
      </c>
      <c r="N3">
        <v>11.719900000000001</v>
      </c>
      <c r="O3">
        <v>2.6080000000000001</v>
      </c>
      <c r="Q3" s="1">
        <v>673</v>
      </c>
      <c r="R3">
        <v>8.2264999999999997</v>
      </c>
      <c r="S3">
        <v>2.4834999999999998</v>
      </c>
      <c r="U3" s="1">
        <v>673</v>
      </c>
      <c r="V3">
        <v>10.3352</v>
      </c>
      <c r="W3">
        <v>2.4908000000000001</v>
      </c>
      <c r="Y3" s="1">
        <v>673</v>
      </c>
      <c r="Z3">
        <v>13.3947</v>
      </c>
      <c r="AA3">
        <v>3.1027999999999998</v>
      </c>
      <c r="AC3" s="1">
        <v>673</v>
      </c>
      <c r="AD3">
        <v>16.984100000000002</v>
      </c>
      <c r="AE3">
        <v>2.6486000000000001</v>
      </c>
    </row>
    <row r="4" spans="1:31" x14ac:dyDescent="0.25">
      <c r="A4" s="1">
        <v>0.1</v>
      </c>
      <c r="B4">
        <v>6.2979000000000003</v>
      </c>
      <c r="C4">
        <v>2.8885999999999998</v>
      </c>
      <c r="E4" s="1">
        <v>0.1</v>
      </c>
      <c r="F4">
        <v>17.449300000000001</v>
      </c>
      <c r="G4">
        <v>2.3563999999999998</v>
      </c>
      <c r="I4" s="1">
        <v>0.1</v>
      </c>
      <c r="J4">
        <v>11.714</v>
      </c>
      <c r="K4">
        <v>5.2683</v>
      </c>
      <c r="M4" s="1">
        <v>0.1</v>
      </c>
      <c r="N4">
        <v>10.710599999999999</v>
      </c>
      <c r="O4">
        <v>2.7440000000000002</v>
      </c>
      <c r="Q4" s="1">
        <v>0.1</v>
      </c>
      <c r="R4">
        <v>7.8292000000000002</v>
      </c>
      <c r="S4">
        <v>2.6128</v>
      </c>
      <c r="U4" s="1">
        <v>0.1</v>
      </c>
      <c r="V4">
        <v>6.7785000000000002</v>
      </c>
      <c r="W4">
        <v>2.8468</v>
      </c>
      <c r="Y4" s="1">
        <v>0.1</v>
      </c>
      <c r="Z4">
        <v>12.7682</v>
      </c>
      <c r="AA4">
        <v>3.8142999999999998</v>
      </c>
      <c r="AC4" s="1">
        <v>0.1</v>
      </c>
      <c r="AD4">
        <v>13.216699999999999</v>
      </c>
      <c r="AE4">
        <v>2.6968000000000001</v>
      </c>
    </row>
    <row r="5" spans="1:31" x14ac:dyDescent="0.25">
      <c r="A5" s="1">
        <v>0.2</v>
      </c>
      <c r="B5">
        <v>9.3942999999999994</v>
      </c>
      <c r="C5">
        <v>2.7269000000000001</v>
      </c>
      <c r="E5" s="1">
        <v>0.2</v>
      </c>
      <c r="F5">
        <v>17.691099999999999</v>
      </c>
      <c r="G5">
        <v>2.8296999999999999</v>
      </c>
      <c r="I5" s="1">
        <v>0.2</v>
      </c>
      <c r="J5">
        <v>13.2049</v>
      </c>
      <c r="K5">
        <v>6.5873999999999997</v>
      </c>
      <c r="M5" s="1">
        <v>0.2</v>
      </c>
      <c r="N5">
        <v>12.282</v>
      </c>
      <c r="O5">
        <v>2.3778000000000001</v>
      </c>
      <c r="Q5" s="1">
        <v>0.2</v>
      </c>
      <c r="R5">
        <v>7.2770999999999999</v>
      </c>
      <c r="S5">
        <v>2.335</v>
      </c>
      <c r="U5" s="1">
        <v>0.2</v>
      </c>
      <c r="V5">
        <v>7.7925000000000004</v>
      </c>
      <c r="W5">
        <v>2.5869</v>
      </c>
      <c r="Y5" s="1">
        <v>0.2</v>
      </c>
      <c r="Z5">
        <v>14.0083</v>
      </c>
      <c r="AA5">
        <v>2.7507000000000001</v>
      </c>
      <c r="AC5" s="1">
        <v>0.2</v>
      </c>
      <c r="AD5">
        <v>12.7812</v>
      </c>
      <c r="AE5">
        <v>2.8010999999999999</v>
      </c>
    </row>
    <row r="6" spans="1:31" x14ac:dyDescent="0.25">
      <c r="A6" s="1">
        <v>0.3</v>
      </c>
      <c r="B6">
        <v>6.3494000000000002</v>
      </c>
      <c r="C6">
        <v>2.6356999999999999</v>
      </c>
      <c r="E6" s="1">
        <v>0.3</v>
      </c>
      <c r="F6">
        <v>18.638200000000001</v>
      </c>
      <c r="G6">
        <v>2.8134999999999999</v>
      </c>
      <c r="I6" s="1">
        <v>0.3</v>
      </c>
      <c r="J6">
        <v>8.8528000000000002</v>
      </c>
      <c r="K6">
        <v>7.8624999999999998</v>
      </c>
      <c r="M6" s="1">
        <v>0.3</v>
      </c>
      <c r="N6">
        <v>12.901199999999999</v>
      </c>
      <c r="O6">
        <v>3.0017</v>
      </c>
      <c r="Q6" s="1">
        <v>0.3</v>
      </c>
      <c r="R6">
        <v>6.2416999999999998</v>
      </c>
      <c r="S6">
        <v>2.6612</v>
      </c>
      <c r="U6" s="1">
        <v>0.3</v>
      </c>
      <c r="V6">
        <v>10.6785</v>
      </c>
      <c r="W6">
        <v>2.3664000000000001</v>
      </c>
      <c r="Y6" s="1">
        <v>0.3</v>
      </c>
      <c r="Z6">
        <v>14.345700000000001</v>
      </c>
      <c r="AA6">
        <v>3.5701000000000001</v>
      </c>
      <c r="AC6" s="1">
        <v>0.3</v>
      </c>
      <c r="AD6">
        <v>14.9451</v>
      </c>
      <c r="AE6">
        <v>3.0165999999999999</v>
      </c>
    </row>
    <row r="7" spans="1:31" x14ac:dyDescent="0.25">
      <c r="A7" s="1">
        <v>0.4</v>
      </c>
      <c r="B7">
        <v>10.1173</v>
      </c>
      <c r="C7">
        <v>2.8607</v>
      </c>
      <c r="E7" s="1">
        <v>0.4</v>
      </c>
      <c r="F7">
        <v>22.193899999999999</v>
      </c>
      <c r="G7">
        <v>2.0878999999999999</v>
      </c>
      <c r="I7" s="1">
        <v>0.4</v>
      </c>
      <c r="J7">
        <v>13.008900000000001</v>
      </c>
      <c r="K7">
        <v>5.5637999999999996</v>
      </c>
      <c r="M7" s="1">
        <v>0.4</v>
      </c>
      <c r="N7">
        <v>10.804</v>
      </c>
      <c r="O7">
        <v>2.8134000000000001</v>
      </c>
      <c r="Q7" s="1">
        <v>0.4</v>
      </c>
      <c r="R7">
        <v>6.6893000000000002</v>
      </c>
      <c r="S7">
        <v>2.4502999999999999</v>
      </c>
      <c r="U7" s="1">
        <v>0.4</v>
      </c>
      <c r="V7">
        <v>8.2396999999999991</v>
      </c>
      <c r="W7">
        <v>2.3081999999999998</v>
      </c>
      <c r="Y7" s="1">
        <v>0.4</v>
      </c>
      <c r="Z7">
        <v>12.2875</v>
      </c>
      <c r="AA7">
        <v>3.5087000000000002</v>
      </c>
      <c r="AC7" s="1">
        <v>0.4</v>
      </c>
      <c r="AD7">
        <v>12.452500000000001</v>
      </c>
      <c r="AE7">
        <v>2.0579999999999998</v>
      </c>
    </row>
    <row r="8" spans="1:31" x14ac:dyDescent="0.25">
      <c r="A8" s="1">
        <v>0.5</v>
      </c>
      <c r="B8">
        <v>7.0514000000000001</v>
      </c>
      <c r="C8">
        <v>2.3601999999999999</v>
      </c>
      <c r="E8" s="1">
        <v>0.5</v>
      </c>
      <c r="F8">
        <v>18.058900000000001</v>
      </c>
      <c r="G8">
        <v>2.2890999999999999</v>
      </c>
      <c r="I8" s="1">
        <v>0.5</v>
      </c>
      <c r="J8">
        <v>12.7621</v>
      </c>
      <c r="K8">
        <v>6.5168999999999997</v>
      </c>
      <c r="M8" s="1">
        <v>0.5</v>
      </c>
      <c r="N8">
        <v>11.434699999999999</v>
      </c>
      <c r="O8">
        <v>3.0396000000000001</v>
      </c>
      <c r="Q8" s="1">
        <v>0.5</v>
      </c>
      <c r="R8">
        <v>6.7685000000000004</v>
      </c>
      <c r="S8">
        <v>2.8123</v>
      </c>
      <c r="U8" s="1">
        <v>0.5</v>
      </c>
      <c r="V8">
        <v>4.8314000000000004</v>
      </c>
      <c r="W8">
        <v>2.9662000000000002</v>
      </c>
      <c r="Y8" s="1">
        <v>0.5</v>
      </c>
      <c r="Z8">
        <v>13.0565</v>
      </c>
      <c r="AA8">
        <v>2.6919</v>
      </c>
      <c r="AC8" s="1">
        <v>0.5</v>
      </c>
      <c r="AD8">
        <v>11.2491</v>
      </c>
      <c r="AE8">
        <v>2.8872</v>
      </c>
    </row>
    <row r="9" spans="1:31" x14ac:dyDescent="0.25">
      <c r="A9" s="1">
        <v>0.6</v>
      </c>
      <c r="B9">
        <v>7.6135999999999999</v>
      </c>
      <c r="C9">
        <v>2.9015</v>
      </c>
      <c r="E9" s="1">
        <v>0.6</v>
      </c>
      <c r="F9">
        <v>20.0212</v>
      </c>
      <c r="G9">
        <v>2.4519000000000002</v>
      </c>
      <c r="I9" s="1">
        <v>0.6</v>
      </c>
      <c r="J9">
        <v>11.839700000000001</v>
      </c>
      <c r="K9">
        <v>6.0853999999999999</v>
      </c>
      <c r="M9" s="1">
        <v>0.6</v>
      </c>
      <c r="N9">
        <v>12.333399999999999</v>
      </c>
      <c r="O9">
        <v>2.8799000000000001</v>
      </c>
      <c r="Q9" s="1">
        <v>0.6</v>
      </c>
      <c r="R9">
        <v>6.1584000000000003</v>
      </c>
      <c r="S9">
        <v>2.3929</v>
      </c>
      <c r="U9" s="1">
        <v>0.6</v>
      </c>
      <c r="V9">
        <v>6.3764000000000003</v>
      </c>
      <c r="W9">
        <v>2.6086999999999998</v>
      </c>
      <c r="Y9" s="1">
        <v>0.6</v>
      </c>
      <c r="Z9">
        <v>11.5296</v>
      </c>
      <c r="AA9">
        <v>3.1076000000000001</v>
      </c>
      <c r="AC9" s="1">
        <v>0.6</v>
      </c>
      <c r="AD9">
        <v>11.5657</v>
      </c>
      <c r="AE9">
        <v>2.5943999999999998</v>
      </c>
    </row>
    <row r="10" spans="1:31" x14ac:dyDescent="0.25">
      <c r="A10" s="1">
        <v>0.7</v>
      </c>
      <c r="B10">
        <v>7.2436999999999996</v>
      </c>
      <c r="C10">
        <v>2.4394999999999998</v>
      </c>
      <c r="E10" s="1">
        <v>0.7</v>
      </c>
      <c r="F10">
        <v>16.241099999999999</v>
      </c>
      <c r="G10">
        <v>3.0455000000000001</v>
      </c>
      <c r="I10" s="1">
        <v>0.7</v>
      </c>
      <c r="J10">
        <v>8.4977</v>
      </c>
      <c r="K10">
        <v>7.3113000000000001</v>
      </c>
      <c r="M10" s="1">
        <v>0.7</v>
      </c>
      <c r="N10">
        <v>8.8767999999999994</v>
      </c>
      <c r="O10">
        <v>2.3708999999999998</v>
      </c>
      <c r="Q10" s="1">
        <v>0.7</v>
      </c>
      <c r="R10">
        <v>6.3874000000000004</v>
      </c>
      <c r="S10">
        <v>2.4712000000000001</v>
      </c>
      <c r="U10" s="1">
        <v>0.7</v>
      </c>
      <c r="V10">
        <v>12.0932</v>
      </c>
      <c r="W10">
        <v>2.9487999999999999</v>
      </c>
      <c r="Y10" s="1">
        <v>0.7</v>
      </c>
      <c r="Z10">
        <v>13.2407</v>
      </c>
      <c r="AA10">
        <v>2.5474000000000001</v>
      </c>
      <c r="AC10" s="1">
        <v>0.7</v>
      </c>
      <c r="AD10">
        <v>11.2225</v>
      </c>
      <c r="AE10">
        <v>2.7054</v>
      </c>
    </row>
    <row r="11" spans="1:31" x14ac:dyDescent="0.25">
      <c r="A11" s="1">
        <v>0.8</v>
      </c>
      <c r="B11">
        <v>6.1210000000000004</v>
      </c>
      <c r="C11">
        <v>3.0752999999999999</v>
      </c>
      <c r="E11" s="1">
        <v>0.8</v>
      </c>
      <c r="F11">
        <v>15.2232</v>
      </c>
      <c r="G11">
        <v>2.6162999999999998</v>
      </c>
      <c r="I11" s="1">
        <v>0.8</v>
      </c>
      <c r="J11">
        <v>9.2401999999999997</v>
      </c>
      <c r="K11">
        <v>5.0911</v>
      </c>
      <c r="M11" s="1">
        <v>0.8</v>
      </c>
      <c r="N11">
        <v>10.419499999999999</v>
      </c>
      <c r="O11">
        <v>2.7776000000000001</v>
      </c>
      <c r="Q11" s="1">
        <v>0.8</v>
      </c>
      <c r="R11">
        <v>6.2447999999999997</v>
      </c>
      <c r="S11">
        <v>3.1073</v>
      </c>
      <c r="U11" s="1">
        <v>0.8</v>
      </c>
      <c r="V11">
        <v>8.9125999999999994</v>
      </c>
      <c r="W11">
        <v>3.0977000000000001</v>
      </c>
      <c r="Y11" s="1">
        <v>0.8</v>
      </c>
      <c r="Z11">
        <v>11.235799999999999</v>
      </c>
      <c r="AA11">
        <v>2.8271000000000002</v>
      </c>
      <c r="AC11" s="1">
        <v>0.8</v>
      </c>
      <c r="AD11">
        <v>13.7483</v>
      </c>
      <c r="AE11">
        <v>2.6972999999999998</v>
      </c>
    </row>
    <row r="12" spans="1:31" x14ac:dyDescent="0.25">
      <c r="A12" s="1">
        <v>0.9</v>
      </c>
      <c r="B12">
        <v>4.9512</v>
      </c>
      <c r="C12">
        <v>3.0543</v>
      </c>
      <c r="E12" s="1">
        <v>0.9</v>
      </c>
      <c r="F12">
        <v>21.186499999999999</v>
      </c>
      <c r="G12">
        <v>2.0556000000000001</v>
      </c>
      <c r="I12" s="1">
        <v>0.9</v>
      </c>
      <c r="J12">
        <v>7.4988999999999999</v>
      </c>
      <c r="K12">
        <v>3.9689999999999999</v>
      </c>
      <c r="M12" s="1">
        <v>0.9</v>
      </c>
      <c r="N12">
        <v>10.296900000000001</v>
      </c>
      <c r="O12">
        <v>2.3246000000000002</v>
      </c>
      <c r="Q12" s="1">
        <v>0.9</v>
      </c>
      <c r="R12">
        <v>7.1916000000000002</v>
      </c>
      <c r="S12">
        <v>2.2921</v>
      </c>
      <c r="U12" s="1">
        <v>0.9</v>
      </c>
      <c r="V12">
        <v>8.3320000000000007</v>
      </c>
      <c r="W12">
        <v>2.5038999999999998</v>
      </c>
      <c r="Y12" s="1">
        <v>0.9</v>
      </c>
      <c r="Z12">
        <v>11.3629</v>
      </c>
      <c r="AA12">
        <v>3.4615999999999998</v>
      </c>
      <c r="AC12" s="1">
        <v>0.9</v>
      </c>
      <c r="AD12">
        <v>36.230200000000004</v>
      </c>
      <c r="AE12">
        <v>2.3306</v>
      </c>
    </row>
    <row r="13" spans="1:31" x14ac:dyDescent="0.25">
      <c r="A13" s="1">
        <v>1</v>
      </c>
      <c r="B13">
        <v>6.5141999999999998</v>
      </c>
      <c r="C13">
        <v>3.3250000000000002</v>
      </c>
      <c r="E13" s="1">
        <v>1</v>
      </c>
      <c r="F13">
        <v>18.400700000000001</v>
      </c>
      <c r="G13">
        <v>2.6705000000000001</v>
      </c>
      <c r="I13" s="1">
        <v>1</v>
      </c>
      <c r="J13">
        <v>11.147399999999999</v>
      </c>
      <c r="K13">
        <v>4.2321</v>
      </c>
      <c r="M13" s="1">
        <v>1</v>
      </c>
      <c r="N13">
        <v>9.0020000000000007</v>
      </c>
      <c r="O13">
        <v>2.8168000000000002</v>
      </c>
      <c r="Q13" s="1">
        <v>1</v>
      </c>
      <c r="R13">
        <v>5.1020000000000003</v>
      </c>
      <c r="S13">
        <v>2.4658000000000002</v>
      </c>
      <c r="U13" s="1">
        <v>1</v>
      </c>
      <c r="V13">
        <v>8.9702999999999999</v>
      </c>
      <c r="W13">
        <v>2.1810999999999998</v>
      </c>
      <c r="Y13" s="1">
        <v>1</v>
      </c>
      <c r="Z13">
        <v>12.0197</v>
      </c>
      <c r="AA13">
        <v>2.5078999999999998</v>
      </c>
      <c r="AC13" s="1">
        <v>1</v>
      </c>
      <c r="AD13">
        <v>17.993400000000001</v>
      </c>
      <c r="AE13">
        <v>2.4944000000000002</v>
      </c>
    </row>
    <row r="15" spans="1:31" x14ac:dyDescent="0.25">
      <c r="A15" t="s">
        <v>6</v>
      </c>
      <c r="B15">
        <f>AVERAGE(B4:B13)</f>
        <v>7.1654000000000009</v>
      </c>
      <c r="C15">
        <f>AVERAGE(C4:C13)</f>
        <v>2.8267699999999998</v>
      </c>
      <c r="F15">
        <f>AVERAGE(F4:F13)</f>
        <v>18.510409999999997</v>
      </c>
      <c r="G15">
        <f>AVERAGE(G4:G13)</f>
        <v>2.5216399999999997</v>
      </c>
      <c r="J15">
        <f>AVERAGE(J4:J13)</f>
        <v>10.776660000000003</v>
      </c>
      <c r="K15">
        <f>AVERAGE(K4:K13)</f>
        <v>5.8487799999999996</v>
      </c>
      <c r="N15">
        <f>AVERAGE(N4:N13)</f>
        <v>10.90611</v>
      </c>
      <c r="O15">
        <f>AVERAGE(O4:O13)</f>
        <v>2.7146300000000001</v>
      </c>
      <c r="R15">
        <f>AVERAGE(R4:R13)</f>
        <v>6.5890000000000004</v>
      </c>
      <c r="S15">
        <f>AVERAGE(S4:S13)</f>
        <v>2.5600900000000002</v>
      </c>
      <c r="V15">
        <f>AVERAGE(V4:V13)</f>
        <v>8.3005099999999992</v>
      </c>
      <c r="W15">
        <f>AVERAGE(W4:W13)</f>
        <v>2.6414699999999995</v>
      </c>
      <c r="Z15">
        <f>AVERAGE(Z4:Z13)</f>
        <v>12.58549</v>
      </c>
      <c r="AA15">
        <f>AVERAGE(AA4:AA13)</f>
        <v>3.0787300000000002</v>
      </c>
      <c r="AD15">
        <f>AVERAGE(AD4:AD13)</f>
        <v>15.540469999999999</v>
      </c>
      <c r="AE15">
        <f>AVERAGE(AE4:AE13)</f>
        <v>2.6281799999999995</v>
      </c>
    </row>
    <row r="16" spans="1:31" x14ac:dyDescent="0.25">
      <c r="A16" t="s">
        <v>7</v>
      </c>
      <c r="B16">
        <f>STDEV(B4:B13)</f>
        <v>1.5541216039937111</v>
      </c>
      <c r="C16">
        <f>STDEV(C4:C13)</f>
        <v>0.29561167113480341</v>
      </c>
      <c r="F16">
        <f>STDEV(F4:F13)</f>
        <v>2.1342969518738513</v>
      </c>
      <c r="G16">
        <f>STDEV(G4:G13)</f>
        <v>0.32951121781612913</v>
      </c>
      <c r="J16">
        <f>STDEV(J4:J13)</f>
        <v>2.0807755312756586</v>
      </c>
      <c r="K16">
        <f>STDEV(K4:K13)</f>
        <v>1.2640957477800339</v>
      </c>
      <c r="N16">
        <f>STDEV(N4:N13)</f>
        <v>1.3577077180552057</v>
      </c>
      <c r="O16">
        <f>STDEV(O4:O13)</f>
        <v>0.26332891578573153</v>
      </c>
      <c r="R16">
        <f>STDEV(R4:R13)</f>
        <v>0.75227828775143024</v>
      </c>
      <c r="S16">
        <f>STDEV(S4:S13)</f>
        <v>0.24840217591639568</v>
      </c>
      <c r="V16">
        <f>STDEV(V4:V13)</f>
        <v>2.0864325813588112</v>
      </c>
      <c r="W16">
        <f>STDEV(W4:W13)</f>
        <v>0.31124440575070977</v>
      </c>
      <c r="Z16">
        <f>STDEV(Z4:Z13)</f>
        <v>1.087682066956047</v>
      </c>
      <c r="AA16">
        <f>STDEV(AA4:AA13)</f>
        <v>0.47650604065192781</v>
      </c>
      <c r="AD16">
        <f>STDEV(AD4:AD13)</f>
        <v>7.5502515515194775</v>
      </c>
      <c r="AE16">
        <f>STDEV(AE4:AE13)</f>
        <v>0.2780905639855078</v>
      </c>
    </row>
    <row r="17" spans="1:42" x14ac:dyDescent="0.25">
      <c r="A17" t="s">
        <v>8</v>
      </c>
      <c r="B17">
        <f>2*B16</f>
        <v>3.1082432079874223</v>
      </c>
      <c r="C17">
        <f>2*C16</f>
        <v>0.59122334226960682</v>
      </c>
      <c r="F17">
        <f>2*F16</f>
        <v>4.2685939037477025</v>
      </c>
      <c r="G17">
        <f>2*G16</f>
        <v>0.65902243563225826</v>
      </c>
      <c r="J17">
        <f>2*J16</f>
        <v>4.1615510625513172</v>
      </c>
      <c r="K17">
        <f>2*K16</f>
        <v>2.5281914955600677</v>
      </c>
      <c r="N17">
        <f>2*N16</f>
        <v>2.7154154361104115</v>
      </c>
      <c r="O17">
        <f>2*O16</f>
        <v>0.52665783157146306</v>
      </c>
      <c r="R17">
        <f>2*R16</f>
        <v>1.5045565755028605</v>
      </c>
      <c r="S17">
        <f>2*S16</f>
        <v>0.49680435183279137</v>
      </c>
      <c r="V17">
        <f>2*V16</f>
        <v>4.1728651627176223</v>
      </c>
      <c r="W17">
        <f>2*W16</f>
        <v>0.62248881150141955</v>
      </c>
      <c r="Z17">
        <f>2*Z16</f>
        <v>2.1753641339120939</v>
      </c>
      <c r="AA17">
        <f>2*AA16</f>
        <v>0.95301208130385562</v>
      </c>
      <c r="AD17">
        <f>2*AD16</f>
        <v>15.100503103038955</v>
      </c>
      <c r="AE17">
        <f>2*AE16</f>
        <v>0.5561811279710156</v>
      </c>
    </row>
    <row r="18" spans="1:42" x14ac:dyDescent="0.25">
      <c r="A18" t="s">
        <v>9</v>
      </c>
      <c r="B18">
        <f>B15+B17</f>
        <v>10.273643207987423</v>
      </c>
      <c r="C18">
        <f>C15+C17</f>
        <v>3.4179933422696065</v>
      </c>
      <c r="F18">
        <f>F15+F17</f>
        <v>22.7790039037477</v>
      </c>
      <c r="G18">
        <f>G15+G17</f>
        <v>3.1806624356322581</v>
      </c>
      <c r="J18">
        <f>J15+J17</f>
        <v>14.938211062551321</v>
      </c>
      <c r="K18">
        <f>K15+K17</f>
        <v>8.3769714955600669</v>
      </c>
      <c r="N18">
        <f>N15+N17</f>
        <v>13.621525436110412</v>
      </c>
      <c r="O18">
        <f>O15+O17</f>
        <v>3.2412878315714631</v>
      </c>
      <c r="R18">
        <f>R15+R17</f>
        <v>8.0935565755028609</v>
      </c>
      <c r="S18">
        <f>S15+S17</f>
        <v>3.0568943518327916</v>
      </c>
      <c r="V18">
        <f>V15+V17</f>
        <v>12.473375162717621</v>
      </c>
      <c r="W18">
        <f>W15+W17</f>
        <v>3.2639588115014191</v>
      </c>
      <c r="Z18">
        <f>Z15+Z17</f>
        <v>14.760854133912094</v>
      </c>
      <c r="AA18">
        <f>AA15+AA17</f>
        <v>4.0317420813038556</v>
      </c>
      <c r="AD18">
        <f>AD15+AD17</f>
        <v>30.640973103038952</v>
      </c>
      <c r="AE18">
        <f>AE15+AE17</f>
        <v>3.1843611279710151</v>
      </c>
    </row>
    <row r="24" spans="1:42" x14ac:dyDescent="0.25">
      <c r="J24" t="s">
        <v>11</v>
      </c>
      <c r="N24" t="s">
        <v>12</v>
      </c>
      <c r="Q24" t="s">
        <v>13</v>
      </c>
      <c r="U24" t="s">
        <v>14</v>
      </c>
    </row>
    <row r="25" spans="1:42" x14ac:dyDescent="0.25">
      <c r="J25" t="s">
        <v>4</v>
      </c>
      <c r="K25" t="s">
        <v>5</v>
      </c>
      <c r="N25" s="1" t="s">
        <v>4</v>
      </c>
      <c r="O25" s="1" t="s">
        <v>5</v>
      </c>
      <c r="Q25" s="1" t="s">
        <v>4</v>
      </c>
      <c r="R25" s="1" t="s">
        <v>5</v>
      </c>
      <c r="U25" t="s">
        <v>16</v>
      </c>
      <c r="V25" t="s">
        <v>15</v>
      </c>
      <c r="W25" t="s">
        <v>4</v>
      </c>
      <c r="AG25" t="s">
        <v>5</v>
      </c>
    </row>
    <row r="26" spans="1:42" x14ac:dyDescent="0.25">
      <c r="I26" s="1" t="s">
        <v>10</v>
      </c>
      <c r="J26">
        <f>AVERAGE(B3,F3,J3,N3,R3,V3,Z3,AD3)</f>
        <v>12.832287500000001</v>
      </c>
      <c r="K26">
        <f>AVERAGE(C3,G3,K3,O3,S3,W3,AA3,AE3)</f>
        <v>3.1997749999999998</v>
      </c>
      <c r="N26">
        <f>J27-J26</f>
        <v>-1.986737500000002</v>
      </c>
      <c r="O26">
        <f>K27-K26</f>
        <v>-4.6275000000000066E-2</v>
      </c>
      <c r="P26" s="1">
        <v>0.1</v>
      </c>
      <c r="Q26">
        <f>N26/J26*100</f>
        <v>-15.482333138187574</v>
      </c>
      <c r="R26">
        <f>O26/K26*100</f>
        <v>-1.4461954356165689</v>
      </c>
      <c r="U26">
        <f>J26</f>
        <v>12.832287500000001</v>
      </c>
      <c r="V26">
        <f>K26</f>
        <v>3.1997749999999998</v>
      </c>
      <c r="W26">
        <f>Q26</f>
        <v>-15.482333138187574</v>
      </c>
      <c r="X26">
        <f>Q27</f>
        <v>-8.0138673638663551</v>
      </c>
      <c r="Y26">
        <f>Q28</f>
        <v>-9.4543743662227087</v>
      </c>
      <c r="Z26">
        <f>Q29</f>
        <v>-6.6874280988483301</v>
      </c>
      <c r="AA26">
        <f>Q30</f>
        <v>-16.993949831625891</v>
      </c>
      <c r="AB26">
        <f>Q31</f>
        <v>-14.826175769518901</v>
      </c>
      <c r="AC26">
        <f>Q32</f>
        <v>-18.366951332722252</v>
      </c>
      <c r="AD26">
        <f>Q33</f>
        <v>-20.955831140784539</v>
      </c>
      <c r="AE26">
        <f>Q34</f>
        <v>4.2781733186698068</v>
      </c>
      <c r="AF26">
        <f>Q35</f>
        <v>-13.158799629450307</v>
      </c>
      <c r="AG26">
        <f>R26</f>
        <v>-1.4461954356165689</v>
      </c>
      <c r="AH26">
        <f>R27</f>
        <v>-2.3544624231391218</v>
      </c>
      <c r="AI26">
        <f>R28</f>
        <v>9.1002492362744238</v>
      </c>
      <c r="AJ26">
        <f>R29</f>
        <v>-7.6067848520599055</v>
      </c>
      <c r="AK26">
        <f>R30</f>
        <v>-0.1359470587775588</v>
      </c>
      <c r="AL26">
        <f>R31</f>
        <v>-2.249767561781677</v>
      </c>
      <c r="AM26">
        <f>R32</f>
        <v>0.94459766702345394</v>
      </c>
      <c r="AN26">
        <f>R33</f>
        <v>-1.2051628630138143</v>
      </c>
      <c r="AO26">
        <f>R34</f>
        <v>-14.088881249462842</v>
      </c>
      <c r="AP26">
        <f>R35</f>
        <v>-11.346891578314109</v>
      </c>
    </row>
    <row r="27" spans="1:42" x14ac:dyDescent="0.25">
      <c r="I27" s="1">
        <v>0.1</v>
      </c>
      <c r="J27">
        <f>AVERAGE(B4,F4,J4,N4,R4,V4,Z4,AD4)</f>
        <v>10.845549999999999</v>
      </c>
      <c r="K27">
        <f>AVERAGE(C4,G4,K4,O4,S4,W4,AA4,AE4)</f>
        <v>3.1534999999999997</v>
      </c>
      <c r="N27">
        <f>J28-J26</f>
        <v>-1.0283625000000018</v>
      </c>
      <c r="O27">
        <f>K28-K26</f>
        <v>-7.5337499999999835E-2</v>
      </c>
      <c r="P27" s="1">
        <v>0.2</v>
      </c>
      <c r="Q27">
        <f>N27/J26*100</f>
        <v>-8.0138673638663551</v>
      </c>
      <c r="R27">
        <f>O27/K26*100</f>
        <v>-2.3544624231391218</v>
      </c>
    </row>
    <row r="28" spans="1:42" x14ac:dyDescent="0.25">
      <c r="I28" s="1">
        <v>0.2</v>
      </c>
      <c r="J28">
        <f>AVERAGE(B5,F5,J5,N5,R5,V5,Z5,AD5)</f>
        <v>11.803925</v>
      </c>
      <c r="K28">
        <f>AVERAGE(C5,G5,K5,O5,S5,W5,AA5,AE5)</f>
        <v>3.1244375</v>
      </c>
      <c r="N28">
        <f>J29-J26</f>
        <v>-1.2132125000000009</v>
      </c>
      <c r="O28">
        <f>K29-K26</f>
        <v>0.29118749999999993</v>
      </c>
      <c r="P28" s="1">
        <v>0.3</v>
      </c>
      <c r="Q28">
        <f>N28/J26*100</f>
        <v>-9.4543743662227087</v>
      </c>
      <c r="R28">
        <f>O28/K26*100</f>
        <v>9.1002492362744238</v>
      </c>
    </row>
    <row r="29" spans="1:42" x14ac:dyDescent="0.25">
      <c r="I29" s="1">
        <v>0.3</v>
      </c>
      <c r="J29">
        <f>AVERAGE(B6,F6,J6,N6,R6,V6,Z6,AD6)</f>
        <v>11.619075</v>
      </c>
      <c r="K29">
        <f>AVERAGE(C6,G6,K6,O6,S6,W6,AA6,AE6)</f>
        <v>3.4909624999999997</v>
      </c>
      <c r="N29">
        <f>J30-J26</f>
        <v>-0.85815000000000197</v>
      </c>
      <c r="O29">
        <f>K30-K26</f>
        <v>-0.24339999999999984</v>
      </c>
      <c r="P29" s="1">
        <v>0.4</v>
      </c>
      <c r="Q29">
        <f>N29/J26*100</f>
        <v>-6.6874280988483301</v>
      </c>
      <c r="R29">
        <f>O29/K26*100</f>
        <v>-7.6067848520599055</v>
      </c>
    </row>
    <row r="30" spans="1:42" x14ac:dyDescent="0.25">
      <c r="I30" s="1">
        <v>0.4</v>
      </c>
      <c r="J30">
        <f>AVERAGE(B7,F7,J7,N7,R7,V7,Z7,AD7)</f>
        <v>11.974137499999999</v>
      </c>
      <c r="K30">
        <f>AVERAGE(C7,G7,K7,O7,S7,W7,AA7,AE7)</f>
        <v>2.956375</v>
      </c>
      <c r="N30">
        <f>J31-J26</f>
        <v>-2.1807125000000003</v>
      </c>
      <c r="O30">
        <f>K31-K26</f>
        <v>-4.3499999999996319E-3</v>
      </c>
      <c r="P30" s="1">
        <v>0.5</v>
      </c>
      <c r="Q30">
        <f>N30/J26*100</f>
        <v>-16.993949831625891</v>
      </c>
      <c r="R30">
        <f>O30/K26*100</f>
        <v>-0.1359470587775588</v>
      </c>
    </row>
    <row r="31" spans="1:42" x14ac:dyDescent="0.25">
      <c r="I31" s="1">
        <v>0.5</v>
      </c>
      <c r="J31">
        <f>AVERAGE(B8,F8,J8,N8,R8,V8,Z8,AD8)</f>
        <v>10.651575000000001</v>
      </c>
      <c r="K31">
        <f>AVERAGE(C8,G8,K8,O8,S8,W8,AA8,AE8)</f>
        <v>3.1954250000000002</v>
      </c>
      <c r="N31">
        <f>J32-J26</f>
        <v>-1.9025375000000029</v>
      </c>
      <c r="O31">
        <f>K32-K26</f>
        <v>-7.1987499999999649E-2</v>
      </c>
      <c r="P31" s="1">
        <v>0.6</v>
      </c>
      <c r="Q31">
        <f>N31/J26*100</f>
        <v>-14.826175769518901</v>
      </c>
      <c r="R31">
        <f>O31/K26*100</f>
        <v>-2.249767561781677</v>
      </c>
    </row>
    <row r="32" spans="1:42" x14ac:dyDescent="0.25">
      <c r="I32" s="1">
        <v>0.6</v>
      </c>
      <c r="J32">
        <f>AVERAGE(B9,F9,J9,N9,R9,V9,Z9,AD9)</f>
        <v>10.929749999999999</v>
      </c>
      <c r="K32">
        <f>AVERAGE(C9,G9,K9,O9,S9,W9,AA9,AE9)</f>
        <v>3.1277875000000002</v>
      </c>
      <c r="N32">
        <f>J33-J26</f>
        <v>-2.3569000000000013</v>
      </c>
      <c r="O32">
        <f>K33-K26</f>
        <v>3.0224999999999724E-2</v>
      </c>
      <c r="P32" s="1">
        <v>0.7</v>
      </c>
      <c r="Q32">
        <f>N32/J26*100</f>
        <v>-18.366951332722252</v>
      </c>
      <c r="R32">
        <f>O32/K26*100</f>
        <v>0.94459766702345394</v>
      </c>
    </row>
    <row r="33" spans="1:18" x14ac:dyDescent="0.25">
      <c r="I33" s="1">
        <v>0.7</v>
      </c>
      <c r="J33">
        <f>AVERAGE(B10,F10,J10,N10,R10,V10,Z10,AD10)</f>
        <v>10.4753875</v>
      </c>
      <c r="K33">
        <f>AVERAGE(C10,G10,K10,O10,S10,W10,AA10,AE10)</f>
        <v>3.2299999999999995</v>
      </c>
      <c r="N33">
        <f>J34-J26</f>
        <v>-2.689112500000002</v>
      </c>
      <c r="O33">
        <f>K34-K26</f>
        <v>-3.8562500000000277E-2</v>
      </c>
      <c r="P33" s="1">
        <v>0.8</v>
      </c>
      <c r="Q33">
        <f>N33/J26*100</f>
        <v>-20.955831140784539</v>
      </c>
      <c r="R33">
        <f>O33/K26*100</f>
        <v>-1.2051628630138143</v>
      </c>
    </row>
    <row r="34" spans="1:18" x14ac:dyDescent="0.25">
      <c r="I34" s="1">
        <v>0.8</v>
      </c>
      <c r="J34">
        <f>AVERAGE(B11,F11,J11,N11,R11,V11,Z11,AD11)</f>
        <v>10.143174999999999</v>
      </c>
      <c r="K34">
        <f>AVERAGE(C11,G11,K11,O11,S11,W11,AA11,AE11)</f>
        <v>3.1612124999999995</v>
      </c>
      <c r="N34">
        <f>J35-J26</f>
        <v>0.54898750000000085</v>
      </c>
      <c r="O34">
        <f>K35-K26</f>
        <v>-0.45081249999999962</v>
      </c>
      <c r="P34" s="1">
        <v>0.9</v>
      </c>
      <c r="Q34">
        <f>N34/J26*100</f>
        <v>4.2781733186698068</v>
      </c>
      <c r="R34">
        <f>O34/K26*100</f>
        <v>-14.088881249462842</v>
      </c>
    </row>
    <row r="35" spans="1:18" x14ac:dyDescent="0.25">
      <c r="I35" s="1">
        <v>0.9</v>
      </c>
      <c r="J35">
        <f>AVERAGE(B12,F12,J12,N12,R12,V12,Z12,AD12)</f>
        <v>13.381275000000002</v>
      </c>
      <c r="K35">
        <f>AVERAGE(C12,G12,K12,O12,S12,W12,AA12,AE12)</f>
        <v>2.7489625000000002</v>
      </c>
      <c r="N35">
        <f>J36-J26</f>
        <v>-1.6885749999999984</v>
      </c>
      <c r="O35">
        <f>K36-K26</f>
        <v>-0.36307500000000026</v>
      </c>
      <c r="P35" s="1">
        <v>1</v>
      </c>
      <c r="Q35">
        <f>N35/J26*100</f>
        <v>-13.158799629450307</v>
      </c>
      <c r="R35">
        <f>O35/K26*100</f>
        <v>-11.346891578314109</v>
      </c>
    </row>
    <row r="36" spans="1:18" x14ac:dyDescent="0.25">
      <c r="I36" s="1">
        <v>1</v>
      </c>
      <c r="J36">
        <f>AVERAGE(B13,F13,J13,N13,R13,V13,Z13,AD13)</f>
        <v>11.143712500000003</v>
      </c>
      <c r="K36">
        <f>AVERAGE(C13,G13,K13,O13,S13,W13,AA13,AE13)</f>
        <v>2.8366999999999996</v>
      </c>
    </row>
    <row r="39" spans="1:18" x14ac:dyDescent="0.25">
      <c r="B39" s="1" t="s">
        <v>4</v>
      </c>
      <c r="C39" s="1" t="s">
        <v>5</v>
      </c>
    </row>
    <row r="40" spans="1:18" x14ac:dyDescent="0.25">
      <c r="A40" s="1" t="s">
        <v>17</v>
      </c>
    </row>
    <row r="41" spans="1:18" x14ac:dyDescent="0.25">
      <c r="A41" s="1">
        <v>1</v>
      </c>
      <c r="B41">
        <f>B3</f>
        <v>9.6461000000000006</v>
      </c>
      <c r="C41">
        <f>C3</f>
        <v>2.5335999999999999</v>
      </c>
    </row>
    <row r="42" spans="1:18" x14ac:dyDescent="0.25">
      <c r="A42" s="1">
        <v>2</v>
      </c>
      <c r="B42">
        <f>F3</f>
        <v>19.734000000000002</v>
      </c>
      <c r="C42">
        <f>G3</f>
        <v>2.8050000000000002</v>
      </c>
    </row>
    <row r="43" spans="1:18" x14ac:dyDescent="0.25">
      <c r="A43" s="1">
        <v>3</v>
      </c>
      <c r="B43">
        <f>J3</f>
        <v>12.617800000000001</v>
      </c>
      <c r="C43">
        <f>K3</f>
        <v>6.9259000000000004</v>
      </c>
    </row>
    <row r="44" spans="1:18" x14ac:dyDescent="0.25">
      <c r="A44" s="1">
        <v>4</v>
      </c>
      <c r="B44">
        <f>N3</f>
        <v>11.719900000000001</v>
      </c>
      <c r="C44">
        <f>O3</f>
        <v>2.6080000000000001</v>
      </c>
    </row>
    <row r="45" spans="1:18" x14ac:dyDescent="0.25">
      <c r="A45" s="1">
        <v>5</v>
      </c>
      <c r="B45">
        <f>R3</f>
        <v>8.2264999999999997</v>
      </c>
      <c r="C45">
        <f>S3</f>
        <v>2.4834999999999998</v>
      </c>
    </row>
    <row r="46" spans="1:18" x14ac:dyDescent="0.25">
      <c r="A46" s="1">
        <v>6</v>
      </c>
      <c r="B46">
        <f>V3</f>
        <v>10.3352</v>
      </c>
      <c r="C46">
        <f>W3</f>
        <v>2.4908000000000001</v>
      </c>
    </row>
    <row r="47" spans="1:18" x14ac:dyDescent="0.25">
      <c r="A47" s="1">
        <v>7</v>
      </c>
      <c r="B47">
        <f>Z3</f>
        <v>13.3947</v>
      </c>
      <c r="C47">
        <f>AA3</f>
        <v>3.1027999999999998</v>
      </c>
    </row>
    <row r="48" spans="1:18" x14ac:dyDescent="0.25">
      <c r="A48" s="1">
        <v>8</v>
      </c>
      <c r="B48">
        <f>AD3</f>
        <v>16.984100000000002</v>
      </c>
      <c r="C48">
        <f>AE3</f>
        <v>2.6486000000000001</v>
      </c>
    </row>
    <row r="50" spans="1:3" x14ac:dyDescent="0.25">
      <c r="A50" t="s">
        <v>18</v>
      </c>
      <c r="B50">
        <f>AVERAGE(B41:B48)</f>
        <v>12.832287500000001</v>
      </c>
      <c r="C50">
        <f>AVERAGE(C41:C48)</f>
        <v>3.1997749999999998</v>
      </c>
    </row>
    <row r="51" spans="1:3" x14ac:dyDescent="0.25">
      <c r="A51" t="s">
        <v>7</v>
      </c>
      <c r="B51">
        <f>STDEV(B41:B48)</f>
        <v>3.8558196532505042</v>
      </c>
      <c r="C51">
        <f>STDEV(C41:C48)</f>
        <v>1.519526949650545</v>
      </c>
    </row>
    <row r="52" spans="1:3" x14ac:dyDescent="0.25">
      <c r="A52" t="s">
        <v>19</v>
      </c>
      <c r="B52">
        <f>1.5*B51</f>
        <v>5.7837294798757561</v>
      </c>
      <c r="C52">
        <f>1.5*C51</f>
        <v>2.2792904244758176</v>
      </c>
    </row>
    <row r="53" spans="1:3" x14ac:dyDescent="0.25">
      <c r="A53" t="s">
        <v>8</v>
      </c>
      <c r="B53">
        <f>2*B51</f>
        <v>7.7116393065010085</v>
      </c>
      <c r="C53">
        <f>2*C51</f>
        <v>3.03905389930109</v>
      </c>
    </row>
    <row r="54" spans="1:3" x14ac:dyDescent="0.25">
      <c r="A54" t="s">
        <v>20</v>
      </c>
      <c r="B54">
        <f>B50+B52</f>
        <v>18.616016979875759</v>
      </c>
      <c r="C54">
        <f>C50+C52</f>
        <v>5.4790654244758175</v>
      </c>
    </row>
    <row r="55" spans="1:3" x14ac:dyDescent="0.25">
      <c r="A55" t="s">
        <v>9</v>
      </c>
      <c r="B55">
        <f>B50+B53</f>
        <v>20.543926806501009</v>
      </c>
      <c r="C55">
        <f>C50+C53</f>
        <v>6.2388288993010903</v>
      </c>
    </row>
  </sheetData>
  <conditionalFormatting sqref="B3:B13">
    <cfRule type="cellIs" dxfId="20" priority="21" operator="greaterThan">
      <formula>$B$18</formula>
    </cfRule>
  </conditionalFormatting>
  <conditionalFormatting sqref="B4:B13">
    <cfRule type="cellIs" dxfId="19" priority="20" operator="greaterThan">
      <formula>$B$18</formula>
    </cfRule>
  </conditionalFormatting>
  <conditionalFormatting sqref="C4:C13">
    <cfRule type="cellIs" dxfId="18" priority="19" operator="greaterThan">
      <formula>$C$18</formula>
    </cfRule>
  </conditionalFormatting>
  <conditionalFormatting sqref="F4:F13">
    <cfRule type="cellIs" dxfId="17" priority="18" operator="greaterThan">
      <formula>$F$18</formula>
    </cfRule>
  </conditionalFormatting>
  <conditionalFormatting sqref="G4:G13">
    <cfRule type="cellIs" dxfId="16" priority="17" operator="greaterThan">
      <formula>$G$18</formula>
    </cfRule>
  </conditionalFormatting>
  <conditionalFormatting sqref="J4:J13">
    <cfRule type="cellIs" dxfId="15" priority="16" operator="greaterThan">
      <formula>$J$18</formula>
    </cfRule>
  </conditionalFormatting>
  <conditionalFormatting sqref="K4:K13">
    <cfRule type="cellIs" dxfId="14" priority="15" operator="greaterThan">
      <formula>$K$18</formula>
    </cfRule>
  </conditionalFormatting>
  <conditionalFormatting sqref="N4:N13">
    <cfRule type="cellIs" dxfId="13" priority="14" operator="greaterThan">
      <formula>$N$18</formula>
    </cfRule>
  </conditionalFormatting>
  <conditionalFormatting sqref="O4:O13">
    <cfRule type="cellIs" dxfId="12" priority="13" operator="greaterThan">
      <formula>$O$18</formula>
    </cfRule>
  </conditionalFormatting>
  <conditionalFormatting sqref="R4:R13">
    <cfRule type="cellIs" dxfId="11" priority="12" operator="greaterThan">
      <formula>$R$18</formula>
    </cfRule>
  </conditionalFormatting>
  <conditionalFormatting sqref="S4:S13">
    <cfRule type="cellIs" dxfId="10" priority="11" operator="greaterThan">
      <formula>$S$18</formula>
    </cfRule>
  </conditionalFormatting>
  <conditionalFormatting sqref="V4:V13">
    <cfRule type="cellIs" dxfId="9" priority="10" operator="greaterThan">
      <formula>$V$18</formula>
    </cfRule>
  </conditionalFormatting>
  <conditionalFormatting sqref="W4:W13">
    <cfRule type="cellIs" dxfId="8" priority="9" operator="greaterThan">
      <formula>$W$18</formula>
    </cfRule>
  </conditionalFormatting>
  <conditionalFormatting sqref="Z4:Z13">
    <cfRule type="cellIs" dxfId="7" priority="8" operator="greaterThan">
      <formula>$Z$18</formula>
    </cfRule>
  </conditionalFormatting>
  <conditionalFormatting sqref="AA4:AA13">
    <cfRule type="cellIs" dxfId="6" priority="7" operator="greaterThan">
      <formula>$AA$18</formula>
    </cfRule>
  </conditionalFormatting>
  <conditionalFormatting sqref="AD4:AD13">
    <cfRule type="cellIs" dxfId="5" priority="6" operator="greaterThan">
      <formula>$AD$18</formula>
    </cfRule>
  </conditionalFormatting>
  <conditionalFormatting sqref="AE4:AE13">
    <cfRule type="cellIs" dxfId="4" priority="5" operator="greaterThan">
      <formula>$AE$18</formula>
    </cfRule>
  </conditionalFormatting>
  <conditionalFormatting sqref="B41:B48">
    <cfRule type="cellIs" dxfId="3" priority="4" operator="greaterThan">
      <formula>$B$54</formula>
    </cfRule>
    <cfRule type="cellIs" dxfId="2" priority="2" operator="greaterThan">
      <formula>$B$55</formula>
    </cfRule>
  </conditionalFormatting>
  <conditionalFormatting sqref="C41:C48">
    <cfRule type="cellIs" dxfId="1" priority="3" operator="greaterThan">
      <formula>$C$54</formula>
    </cfRule>
    <cfRule type="cellIs" dxfId="0" priority="1" operator="greaterThan">
      <formula>$C$55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2014-01-28T22:55:33Z</dcterms:created>
  <dcterms:modified xsi:type="dcterms:W3CDTF">2014-01-28T22:56:06Z</dcterms:modified>
</cp:coreProperties>
</file>