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68" i="1" l="1"/>
  <c r="B68" i="1"/>
  <c r="C67" i="1"/>
  <c r="B67" i="1"/>
  <c r="C66" i="1"/>
  <c r="B66" i="1"/>
  <c r="C65" i="1"/>
  <c r="B65" i="1"/>
  <c r="C64" i="1"/>
  <c r="B64" i="1"/>
  <c r="C63" i="1"/>
  <c r="B63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K43" i="1"/>
  <c r="P41" i="1"/>
  <c r="P4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K60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J60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44" i="1"/>
  <c r="J43" i="1"/>
  <c r="K42" i="1"/>
  <c r="J42" i="1"/>
  <c r="K41" i="1"/>
  <c r="J41" i="1"/>
  <c r="K40" i="1"/>
  <c r="J40" i="1"/>
  <c r="AL28" i="1"/>
  <c r="AL29" i="1" s="1"/>
  <c r="AK28" i="1"/>
  <c r="AK29" i="1" s="1"/>
  <c r="AL27" i="1"/>
  <c r="AK27" i="1"/>
  <c r="AL26" i="1"/>
  <c r="AK26" i="1"/>
  <c r="AG28" i="1"/>
  <c r="AG29" i="1" s="1"/>
  <c r="AF28" i="1"/>
  <c r="AF29" i="1" s="1"/>
  <c r="AG27" i="1"/>
  <c r="AF27" i="1"/>
  <c r="AG26" i="1"/>
  <c r="AF26" i="1"/>
  <c r="AB27" i="1"/>
  <c r="AB28" i="1" s="1"/>
  <c r="AA27" i="1"/>
  <c r="AA28" i="1" s="1"/>
  <c r="AB26" i="1"/>
  <c r="AA26" i="1"/>
  <c r="AA29" i="1" s="1"/>
  <c r="W27" i="1"/>
  <c r="W28" i="1" s="1"/>
  <c r="V27" i="1"/>
  <c r="V28" i="1" s="1"/>
  <c r="W26" i="1"/>
  <c r="V26" i="1"/>
  <c r="V29" i="1" s="1"/>
  <c r="R27" i="1"/>
  <c r="R28" i="1" s="1"/>
  <c r="Q27" i="1"/>
  <c r="Q28" i="1" s="1"/>
  <c r="R26" i="1"/>
  <c r="Q26" i="1"/>
  <c r="Q29" i="1" s="1"/>
  <c r="M27" i="1"/>
  <c r="M28" i="1" s="1"/>
  <c r="L27" i="1"/>
  <c r="L28" i="1" s="1"/>
  <c r="M26" i="1"/>
  <c r="M29" i="1" s="1"/>
  <c r="L26" i="1"/>
  <c r="G27" i="1"/>
  <c r="G28" i="1" s="1"/>
  <c r="G26" i="1"/>
  <c r="H27" i="1"/>
  <c r="H28" i="1" s="1"/>
  <c r="H26" i="1"/>
  <c r="H29" i="1" s="1"/>
  <c r="C29" i="1"/>
  <c r="B29" i="1"/>
  <c r="C28" i="1"/>
  <c r="B28" i="1"/>
  <c r="C27" i="1"/>
  <c r="B27" i="1"/>
  <c r="C26" i="1"/>
  <c r="B26" i="1"/>
  <c r="AB29" i="1" l="1"/>
  <c r="W29" i="1"/>
  <c r="R29" i="1"/>
  <c r="L29" i="1"/>
  <c r="G29" i="1"/>
</calcChain>
</file>

<file path=xl/sharedStrings.xml><?xml version="1.0" encoding="utf-8"?>
<sst xmlns="http://schemas.openxmlformats.org/spreadsheetml/2006/main" count="80" uniqueCount="26">
  <si>
    <t>BROW</t>
  </si>
  <si>
    <t>BROWDF</t>
  </si>
  <si>
    <t>CHEEKDF</t>
  </si>
  <si>
    <t>Cmt Text</t>
  </si>
  <si>
    <t>RMS</t>
  </si>
  <si>
    <t xml:space="preserve"> </t>
  </si>
  <si>
    <t>µV</t>
  </si>
  <si>
    <t>Mean</t>
  </si>
  <si>
    <t>SD</t>
  </si>
  <si>
    <t>2SD</t>
  </si>
  <si>
    <t>Mean+2SD</t>
  </si>
  <si>
    <t>averages</t>
  </si>
  <si>
    <t>Brow</t>
  </si>
  <si>
    <t>Cheek</t>
  </si>
  <si>
    <t>BL</t>
  </si>
  <si>
    <t>differences</t>
  </si>
  <si>
    <t>percentage change</t>
  </si>
  <si>
    <t xml:space="preserve">spss </t>
  </si>
  <si>
    <t>Brow BL</t>
  </si>
  <si>
    <t>Cheek BL</t>
  </si>
  <si>
    <t>Baseline screen</t>
  </si>
  <si>
    <t>Trial</t>
  </si>
  <si>
    <t>mean</t>
  </si>
  <si>
    <t>1.5SD</t>
  </si>
  <si>
    <t>mean+1.5</t>
  </si>
  <si>
    <t>mean+2SD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</si>
</sst>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8"/>
  <sheetViews>
    <sheetView tabSelected="1" topLeftCell="A19" zoomScale="70" zoomScaleNormal="70" workbookViewId="0">
      <selection activeCell="C54" sqref="C54:C61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G1" t="s">
        <v>1</v>
      </c>
      <c r="H1" t="s">
        <v>2</v>
      </c>
      <c r="L1" t="s">
        <v>1</v>
      </c>
      <c r="M1" t="s">
        <v>2</v>
      </c>
      <c r="Q1" t="s">
        <v>1</v>
      </c>
      <c r="R1" t="s">
        <v>2</v>
      </c>
      <c r="V1" t="s">
        <v>1</v>
      </c>
      <c r="W1" t="s">
        <v>2</v>
      </c>
      <c r="AA1" t="s">
        <v>1</v>
      </c>
      <c r="AB1" t="s">
        <v>2</v>
      </c>
      <c r="AF1" t="s">
        <v>1</v>
      </c>
      <c r="AG1" t="s">
        <v>2</v>
      </c>
      <c r="AK1" t="s">
        <v>1</v>
      </c>
      <c r="AL1" t="s">
        <v>2</v>
      </c>
    </row>
    <row r="2" spans="1:38" x14ac:dyDescent="0.25">
      <c r="A2" t="s">
        <v>3</v>
      </c>
      <c r="B2" t="s">
        <v>4</v>
      </c>
      <c r="C2" t="s">
        <v>4</v>
      </c>
    </row>
    <row r="3" spans="1:38" x14ac:dyDescent="0.25">
      <c r="A3" t="s">
        <v>5</v>
      </c>
      <c r="B3" t="s">
        <v>6</v>
      </c>
      <c r="C3" t="s">
        <v>6</v>
      </c>
    </row>
    <row r="4" spans="1:38" x14ac:dyDescent="0.25">
      <c r="A4" s="1">
        <v>285</v>
      </c>
      <c r="B4">
        <v>5.5583999999999998</v>
      </c>
      <c r="C4">
        <v>9.1218000000000004</v>
      </c>
      <c r="F4" s="1">
        <v>285</v>
      </c>
      <c r="G4">
        <v>4.9085000000000001</v>
      </c>
      <c r="H4">
        <v>6.4349999999999996</v>
      </c>
      <c r="K4" s="1">
        <v>285</v>
      </c>
      <c r="L4">
        <v>5.1197999999999997</v>
      </c>
      <c r="M4">
        <v>7.3383000000000003</v>
      </c>
      <c r="P4" s="1">
        <v>285</v>
      </c>
      <c r="Q4">
        <v>5.7988</v>
      </c>
      <c r="R4">
        <v>6.4917999999999996</v>
      </c>
      <c r="U4" s="1">
        <v>285</v>
      </c>
      <c r="V4">
        <v>3.1486000000000001</v>
      </c>
      <c r="W4">
        <v>6.1109</v>
      </c>
      <c r="Z4" s="1">
        <v>285</v>
      </c>
      <c r="AA4">
        <v>3.0163000000000002</v>
      </c>
      <c r="AB4">
        <v>6.7591999999999999</v>
      </c>
      <c r="AE4" s="1">
        <v>285</v>
      </c>
      <c r="AF4">
        <v>4.7813999999999997</v>
      </c>
      <c r="AG4">
        <v>5.9345999999999997</v>
      </c>
      <c r="AJ4" s="1">
        <v>285</v>
      </c>
      <c r="AK4">
        <v>5.8369</v>
      </c>
      <c r="AL4">
        <v>6.6435000000000004</v>
      </c>
    </row>
    <row r="5" spans="1:38" x14ac:dyDescent="0.25">
      <c r="A5" s="1">
        <v>0.1</v>
      </c>
      <c r="B5">
        <v>7.1981000000000002</v>
      </c>
      <c r="C5">
        <v>9.9278999999999993</v>
      </c>
      <c r="F5" s="1">
        <v>0.1</v>
      </c>
      <c r="G5">
        <v>5.5107999999999997</v>
      </c>
      <c r="H5">
        <v>8.2561999999999998</v>
      </c>
      <c r="K5" s="1">
        <v>0.1</v>
      </c>
      <c r="L5">
        <v>10.745699999999999</v>
      </c>
      <c r="M5">
        <v>6.0156000000000001</v>
      </c>
      <c r="P5" s="1">
        <v>0.1</v>
      </c>
      <c r="Q5">
        <v>7.8349000000000002</v>
      </c>
      <c r="R5">
        <v>5.9310999999999998</v>
      </c>
      <c r="U5" s="1">
        <v>0.1</v>
      </c>
      <c r="V5">
        <v>2.9333</v>
      </c>
      <c r="W5">
        <v>6.0347</v>
      </c>
      <c r="Z5" s="1">
        <v>0.1</v>
      </c>
      <c r="AA5">
        <v>3.1309999999999998</v>
      </c>
      <c r="AB5">
        <v>7.4911000000000003</v>
      </c>
      <c r="AE5" s="1">
        <v>0.1</v>
      </c>
      <c r="AF5">
        <v>5.1719999999999997</v>
      </c>
      <c r="AG5">
        <v>5.5380000000000003</v>
      </c>
      <c r="AJ5" s="1">
        <v>0.1</v>
      </c>
      <c r="AK5">
        <v>5.218</v>
      </c>
      <c r="AL5">
        <v>6.7035</v>
      </c>
    </row>
    <row r="6" spans="1:38" x14ac:dyDescent="0.25">
      <c r="A6" s="1">
        <v>0.2</v>
      </c>
      <c r="B6">
        <v>6.6052</v>
      </c>
      <c r="C6">
        <v>25.8416</v>
      </c>
      <c r="F6" s="1">
        <v>0.2</v>
      </c>
      <c r="G6">
        <v>5.5835999999999997</v>
      </c>
      <c r="H6">
        <v>6.8160999999999996</v>
      </c>
      <c r="K6" s="1">
        <v>0.2</v>
      </c>
      <c r="L6">
        <v>4.5697000000000001</v>
      </c>
      <c r="M6">
        <v>8.2109000000000005</v>
      </c>
      <c r="P6" s="1">
        <v>0.2</v>
      </c>
      <c r="Q6">
        <v>4.899</v>
      </c>
      <c r="R6">
        <v>6.3493000000000004</v>
      </c>
      <c r="U6" s="1">
        <v>0.2</v>
      </c>
      <c r="V6">
        <v>3.0958000000000001</v>
      </c>
      <c r="W6">
        <v>6.3569000000000004</v>
      </c>
      <c r="Z6" s="1">
        <v>0.2</v>
      </c>
      <c r="AA6">
        <v>3.0108999999999999</v>
      </c>
      <c r="AB6">
        <v>7.4621000000000004</v>
      </c>
      <c r="AE6" s="1">
        <v>0.2</v>
      </c>
      <c r="AF6">
        <v>6.3049999999999997</v>
      </c>
      <c r="AG6">
        <v>5.0422000000000002</v>
      </c>
      <c r="AJ6" s="1">
        <v>0.2</v>
      </c>
      <c r="AK6">
        <v>6.2965</v>
      </c>
      <c r="AL6">
        <v>5.0350000000000001</v>
      </c>
    </row>
    <row r="7" spans="1:38" x14ac:dyDescent="0.25">
      <c r="A7" s="1">
        <v>0.3</v>
      </c>
      <c r="B7">
        <v>5.8183999999999996</v>
      </c>
      <c r="C7">
        <v>20.318999999999999</v>
      </c>
      <c r="F7" s="1">
        <v>0.3</v>
      </c>
      <c r="G7">
        <v>4.8324999999999996</v>
      </c>
      <c r="H7">
        <v>6.5167000000000002</v>
      </c>
      <c r="K7" s="1">
        <v>0.3</v>
      </c>
      <c r="L7">
        <v>5.1512000000000002</v>
      </c>
      <c r="M7">
        <v>6.2587000000000002</v>
      </c>
      <c r="P7" s="1">
        <v>0.3</v>
      </c>
      <c r="Q7">
        <v>5.6295999999999999</v>
      </c>
      <c r="R7">
        <v>4.9497</v>
      </c>
      <c r="U7" s="1">
        <v>0.3</v>
      </c>
      <c r="V7">
        <v>3.9279999999999999</v>
      </c>
      <c r="W7">
        <v>7.6736000000000004</v>
      </c>
      <c r="Z7" s="1">
        <v>0.3</v>
      </c>
      <c r="AA7">
        <v>3.0706000000000002</v>
      </c>
      <c r="AB7">
        <v>9.3084000000000007</v>
      </c>
      <c r="AE7" s="1">
        <v>0.3</v>
      </c>
      <c r="AF7">
        <v>5.0979999999999999</v>
      </c>
      <c r="AG7">
        <v>5.4939</v>
      </c>
      <c r="AJ7" s="1">
        <v>0.3</v>
      </c>
      <c r="AK7">
        <v>6.5542999999999996</v>
      </c>
      <c r="AL7">
        <v>5.7126000000000001</v>
      </c>
    </row>
    <row r="8" spans="1:38" x14ac:dyDescent="0.25">
      <c r="A8" s="1">
        <v>0.4</v>
      </c>
      <c r="B8">
        <v>4.5984999999999996</v>
      </c>
      <c r="C8">
        <v>9.4175000000000004</v>
      </c>
      <c r="F8" s="1">
        <v>0.4</v>
      </c>
      <c r="G8">
        <v>5.0865</v>
      </c>
      <c r="H8">
        <v>7.7847</v>
      </c>
      <c r="K8" s="1">
        <v>0.4</v>
      </c>
      <c r="L8">
        <v>5.5388000000000002</v>
      </c>
      <c r="M8">
        <v>6.5060000000000002</v>
      </c>
      <c r="P8" s="1">
        <v>0.4</v>
      </c>
      <c r="Q8">
        <v>4.7767999999999997</v>
      </c>
      <c r="R8">
        <v>6.1666999999999996</v>
      </c>
      <c r="U8" s="1">
        <v>0.4</v>
      </c>
      <c r="V8">
        <v>3.5630000000000002</v>
      </c>
      <c r="W8">
        <v>5.7587999999999999</v>
      </c>
      <c r="Z8" s="1">
        <v>0.4</v>
      </c>
      <c r="AA8">
        <v>4.0096999999999996</v>
      </c>
      <c r="AB8">
        <v>6.1422999999999996</v>
      </c>
      <c r="AE8" s="1">
        <v>0.4</v>
      </c>
      <c r="AF8">
        <v>4.1463999999999999</v>
      </c>
      <c r="AG8">
        <v>5.7967000000000004</v>
      </c>
      <c r="AJ8" s="1">
        <v>0.4</v>
      </c>
      <c r="AK8">
        <v>5.2720000000000002</v>
      </c>
      <c r="AL8">
        <v>5.2484999999999999</v>
      </c>
    </row>
    <row r="9" spans="1:38" x14ac:dyDescent="0.25">
      <c r="A9" s="1">
        <v>0.5</v>
      </c>
      <c r="B9">
        <v>4.6797000000000004</v>
      </c>
      <c r="C9">
        <v>5.6776999999999997</v>
      </c>
      <c r="F9" s="1">
        <v>0.5</v>
      </c>
      <c r="G9">
        <v>5.3158000000000003</v>
      </c>
      <c r="H9">
        <v>6.2901999999999996</v>
      </c>
      <c r="K9" s="1">
        <v>0.5</v>
      </c>
      <c r="L9">
        <v>7.0418000000000003</v>
      </c>
      <c r="M9">
        <v>5.6936999999999998</v>
      </c>
      <c r="P9" s="1">
        <v>0.5</v>
      </c>
      <c r="Q9">
        <v>4.9076000000000004</v>
      </c>
      <c r="R9">
        <v>5.5964</v>
      </c>
      <c r="U9" s="1">
        <v>0.5</v>
      </c>
      <c r="V9">
        <v>3.3673000000000002</v>
      </c>
      <c r="W9">
        <v>5.9341999999999997</v>
      </c>
      <c r="Z9" s="1">
        <v>0.5</v>
      </c>
      <c r="AA9">
        <v>3.9468999999999999</v>
      </c>
      <c r="AB9">
        <v>5.7451999999999996</v>
      </c>
      <c r="AE9" s="1">
        <v>0.5</v>
      </c>
      <c r="AF9">
        <v>5.3197000000000001</v>
      </c>
      <c r="AG9">
        <v>6.4722</v>
      </c>
      <c r="AJ9" s="1">
        <v>0.5</v>
      </c>
      <c r="AK9">
        <v>6.2717000000000001</v>
      </c>
      <c r="AL9">
        <v>5.7965</v>
      </c>
    </row>
    <row r="10" spans="1:38" x14ac:dyDescent="0.25">
      <c r="A10" s="1">
        <v>0.6</v>
      </c>
      <c r="B10">
        <v>4.7312000000000003</v>
      </c>
      <c r="C10">
        <v>7.2198000000000002</v>
      </c>
      <c r="F10" s="1">
        <v>0.6</v>
      </c>
      <c r="G10">
        <v>5.8783000000000003</v>
      </c>
      <c r="H10">
        <v>6.1569000000000003</v>
      </c>
      <c r="K10" s="1">
        <v>0.6</v>
      </c>
      <c r="L10">
        <v>7.7698999999999998</v>
      </c>
      <c r="M10">
        <v>6.1021000000000001</v>
      </c>
      <c r="P10" s="1">
        <v>0.6</v>
      </c>
      <c r="Q10">
        <v>3.7812999999999999</v>
      </c>
      <c r="R10">
        <v>5.8479000000000001</v>
      </c>
      <c r="U10" s="1">
        <v>0.6</v>
      </c>
      <c r="V10">
        <v>3.7086000000000001</v>
      </c>
      <c r="W10">
        <v>6.8898999999999999</v>
      </c>
      <c r="Z10" s="1">
        <v>0.6</v>
      </c>
      <c r="AA10">
        <v>7.9034000000000004</v>
      </c>
      <c r="AB10">
        <v>6.8372999999999999</v>
      </c>
      <c r="AE10" s="1">
        <v>0.6</v>
      </c>
      <c r="AF10">
        <v>4.5151000000000003</v>
      </c>
      <c r="AG10">
        <v>5.8993000000000002</v>
      </c>
      <c r="AJ10" s="1">
        <v>0.6</v>
      </c>
      <c r="AK10">
        <v>5.6813000000000002</v>
      </c>
      <c r="AL10">
        <v>6.3634000000000004</v>
      </c>
    </row>
    <row r="11" spans="1:38" x14ac:dyDescent="0.25">
      <c r="A11" s="1">
        <v>0.7</v>
      </c>
      <c r="B11">
        <v>6.1334999999999997</v>
      </c>
      <c r="C11">
        <v>6.9492000000000003</v>
      </c>
      <c r="F11" s="1">
        <v>0.7</v>
      </c>
      <c r="G11">
        <v>4.6002000000000001</v>
      </c>
      <c r="H11">
        <v>6.2831999999999999</v>
      </c>
      <c r="K11" s="1">
        <v>0.7</v>
      </c>
      <c r="L11">
        <v>5.0842000000000001</v>
      </c>
      <c r="M11">
        <v>5.6790000000000003</v>
      </c>
      <c r="P11" s="1">
        <v>0.7</v>
      </c>
      <c r="Q11">
        <v>3.9487999999999999</v>
      </c>
      <c r="R11">
        <v>5.4027000000000003</v>
      </c>
      <c r="U11" s="1">
        <v>0.7</v>
      </c>
      <c r="V11">
        <v>3.7823000000000002</v>
      </c>
      <c r="W11">
        <v>5.2534000000000001</v>
      </c>
      <c r="Z11" s="1">
        <v>0.7</v>
      </c>
      <c r="AA11">
        <v>6.2854000000000001</v>
      </c>
      <c r="AB11">
        <v>7.3498000000000001</v>
      </c>
      <c r="AE11" s="1">
        <v>0.7</v>
      </c>
      <c r="AF11">
        <v>3.0556999999999999</v>
      </c>
      <c r="AG11">
        <v>6.0945999999999998</v>
      </c>
      <c r="AJ11" s="1">
        <v>0.7</v>
      </c>
      <c r="AK11">
        <v>5.5303000000000004</v>
      </c>
      <c r="AL11">
        <v>5.7458999999999998</v>
      </c>
    </row>
    <row r="12" spans="1:38" x14ac:dyDescent="0.25">
      <c r="A12" s="1">
        <v>0.8</v>
      </c>
      <c r="B12">
        <v>5.7510000000000003</v>
      </c>
      <c r="C12">
        <v>6.7039999999999997</v>
      </c>
      <c r="F12" s="1">
        <v>0.8</v>
      </c>
      <c r="G12">
        <v>6.1192000000000002</v>
      </c>
      <c r="H12">
        <v>5.5960000000000001</v>
      </c>
      <c r="K12" s="1">
        <v>0.8</v>
      </c>
      <c r="L12">
        <v>5.0420999999999996</v>
      </c>
      <c r="M12">
        <v>6.2375999999999996</v>
      </c>
      <c r="P12" s="1">
        <v>0.8</v>
      </c>
      <c r="Q12">
        <v>5.4184000000000001</v>
      </c>
      <c r="R12">
        <v>6.0845000000000002</v>
      </c>
      <c r="U12" s="1">
        <v>0.8</v>
      </c>
      <c r="V12">
        <v>3.0295999999999998</v>
      </c>
      <c r="W12">
        <v>5.9962999999999997</v>
      </c>
      <c r="Z12" s="1">
        <v>0.8</v>
      </c>
      <c r="AA12">
        <v>6.6779999999999999</v>
      </c>
      <c r="AB12">
        <v>9.3734000000000002</v>
      </c>
      <c r="AE12" s="1">
        <v>0.8</v>
      </c>
      <c r="AF12">
        <v>3.0545</v>
      </c>
      <c r="AG12">
        <v>5.5491000000000001</v>
      </c>
      <c r="AJ12" s="1">
        <v>0.8</v>
      </c>
      <c r="AK12">
        <v>5.7957999999999998</v>
      </c>
      <c r="AL12">
        <v>5.3003</v>
      </c>
    </row>
    <row r="13" spans="1:38" x14ac:dyDescent="0.25">
      <c r="A13" s="1">
        <v>0.9</v>
      </c>
      <c r="B13">
        <v>4.6707999999999998</v>
      </c>
      <c r="C13">
        <v>6.8734999999999999</v>
      </c>
      <c r="F13" s="1">
        <v>0.9</v>
      </c>
      <c r="G13">
        <v>6.1994999999999996</v>
      </c>
      <c r="H13">
        <v>5.3615000000000004</v>
      </c>
      <c r="K13" s="1">
        <v>0.9</v>
      </c>
      <c r="L13">
        <v>5.7030000000000003</v>
      </c>
      <c r="M13">
        <v>6.2327000000000004</v>
      </c>
      <c r="P13" s="1">
        <v>0.9</v>
      </c>
      <c r="Q13">
        <v>4.0195999999999996</v>
      </c>
      <c r="R13">
        <v>6.1628999999999996</v>
      </c>
      <c r="U13" s="1">
        <v>0.9</v>
      </c>
      <c r="V13">
        <v>3.6232000000000002</v>
      </c>
      <c r="W13">
        <v>5.2276999999999996</v>
      </c>
      <c r="Z13" s="1">
        <v>0.9</v>
      </c>
      <c r="AA13">
        <v>7.8040000000000003</v>
      </c>
      <c r="AB13">
        <v>15.625</v>
      </c>
      <c r="AE13" s="1">
        <v>0.9</v>
      </c>
      <c r="AF13">
        <v>3.8155000000000001</v>
      </c>
      <c r="AG13">
        <v>12.446400000000001</v>
      </c>
      <c r="AJ13" s="1">
        <v>0.9</v>
      </c>
      <c r="AK13">
        <v>5.2271999999999998</v>
      </c>
      <c r="AL13">
        <v>5.1772</v>
      </c>
    </row>
    <row r="14" spans="1:38" x14ac:dyDescent="0.25">
      <c r="A14" s="1">
        <v>1</v>
      </c>
      <c r="B14">
        <v>4.6196000000000002</v>
      </c>
      <c r="C14">
        <v>7.2135999999999996</v>
      </c>
      <c r="F14" s="1">
        <v>1</v>
      </c>
      <c r="G14">
        <v>4.4711999999999996</v>
      </c>
      <c r="H14">
        <v>5.9705000000000004</v>
      </c>
      <c r="K14" s="1">
        <v>1</v>
      </c>
      <c r="L14">
        <v>6.2473000000000001</v>
      </c>
      <c r="M14">
        <v>5.5389999999999997</v>
      </c>
      <c r="P14" s="1">
        <v>1</v>
      </c>
      <c r="Q14">
        <v>3.6953999999999998</v>
      </c>
      <c r="R14">
        <v>6.8110999999999997</v>
      </c>
      <c r="U14" s="1">
        <v>1</v>
      </c>
      <c r="V14">
        <v>4.6641000000000004</v>
      </c>
      <c r="W14">
        <v>6.0545</v>
      </c>
      <c r="Z14" s="1">
        <v>1</v>
      </c>
      <c r="AA14">
        <v>4.9894999999999996</v>
      </c>
      <c r="AB14">
        <v>7.9001999999999999</v>
      </c>
      <c r="AE14" s="1">
        <v>1</v>
      </c>
      <c r="AF14">
        <v>3.7576999999999998</v>
      </c>
      <c r="AG14">
        <v>8.1165000000000003</v>
      </c>
      <c r="AJ14" s="1">
        <v>1</v>
      </c>
      <c r="AK14">
        <v>4.1311999999999998</v>
      </c>
      <c r="AL14">
        <v>5.9785000000000004</v>
      </c>
    </row>
    <row r="15" spans="1:38" x14ac:dyDescent="0.25">
      <c r="A15" s="1">
        <v>1.1000000000000001</v>
      </c>
      <c r="B15">
        <v>4.9992000000000001</v>
      </c>
      <c r="C15">
        <v>7.1196000000000002</v>
      </c>
      <c r="F15" s="1">
        <v>1.1000000000000001</v>
      </c>
      <c r="G15">
        <v>6.3097000000000003</v>
      </c>
      <c r="H15">
        <v>5.5819999999999999</v>
      </c>
      <c r="K15" s="1">
        <v>1.1000000000000001</v>
      </c>
      <c r="L15">
        <v>4.4246999999999996</v>
      </c>
      <c r="M15">
        <v>5.9237000000000002</v>
      </c>
      <c r="P15" s="1">
        <v>1.1000000000000001</v>
      </c>
      <c r="Q15">
        <v>4.1345999999999998</v>
      </c>
      <c r="R15">
        <v>6.4335000000000004</v>
      </c>
      <c r="U15" s="1">
        <v>1.1000000000000001</v>
      </c>
      <c r="V15">
        <v>4.4154999999999998</v>
      </c>
      <c r="W15">
        <v>6.0742000000000003</v>
      </c>
      <c r="Z15" s="1">
        <v>1.1000000000000001</v>
      </c>
      <c r="AA15">
        <v>5.6379999999999999</v>
      </c>
      <c r="AB15">
        <v>5.8746999999999998</v>
      </c>
      <c r="AE15" s="1">
        <v>1.1000000000000001</v>
      </c>
      <c r="AF15">
        <v>3.6785000000000001</v>
      </c>
      <c r="AG15">
        <v>5.4988999999999999</v>
      </c>
      <c r="AJ15" s="1">
        <v>1.1000000000000001</v>
      </c>
      <c r="AK15">
        <v>3.5049999999999999</v>
      </c>
      <c r="AL15">
        <v>7.5507999999999997</v>
      </c>
    </row>
    <row r="16" spans="1:38" x14ac:dyDescent="0.25">
      <c r="A16" s="1">
        <v>1.2</v>
      </c>
      <c r="B16">
        <v>4.0185000000000004</v>
      </c>
      <c r="C16">
        <v>7.2671000000000001</v>
      </c>
      <c r="F16" s="1">
        <v>1.2</v>
      </c>
      <c r="G16">
        <v>4.1753</v>
      </c>
      <c r="H16">
        <v>6.0587999999999997</v>
      </c>
      <c r="K16" s="1">
        <v>1.2</v>
      </c>
      <c r="L16">
        <v>4.2638999999999996</v>
      </c>
      <c r="M16">
        <v>6.3487</v>
      </c>
      <c r="P16" s="1">
        <v>1.2</v>
      </c>
      <c r="Q16">
        <v>4.7565</v>
      </c>
      <c r="R16">
        <v>6.9307999999999996</v>
      </c>
      <c r="U16" s="1">
        <v>1.2</v>
      </c>
      <c r="V16">
        <v>4.5540000000000003</v>
      </c>
      <c r="W16">
        <v>5.2733999999999996</v>
      </c>
      <c r="Z16" s="1">
        <v>1.2</v>
      </c>
      <c r="AA16">
        <v>4.3311999999999999</v>
      </c>
      <c r="AB16">
        <v>6.0133999999999999</v>
      </c>
      <c r="AE16" s="1">
        <v>1.2</v>
      </c>
      <c r="AF16">
        <v>4.2885</v>
      </c>
      <c r="AG16">
        <v>10.3286</v>
      </c>
      <c r="AJ16" s="1">
        <v>1.2</v>
      </c>
      <c r="AK16">
        <v>4.7859999999999996</v>
      </c>
      <c r="AL16">
        <v>5.7460000000000004</v>
      </c>
    </row>
    <row r="17" spans="1:38" x14ac:dyDescent="0.25">
      <c r="A17" s="1">
        <v>1.3</v>
      </c>
      <c r="B17">
        <v>3.8626999999999998</v>
      </c>
      <c r="C17">
        <v>6.9855</v>
      </c>
      <c r="F17" s="1">
        <v>1.3</v>
      </c>
      <c r="G17">
        <v>6.4038000000000004</v>
      </c>
      <c r="H17">
        <v>6.8571999999999997</v>
      </c>
      <c r="K17" s="1">
        <v>1.3</v>
      </c>
      <c r="L17">
        <v>5.5125000000000002</v>
      </c>
      <c r="M17">
        <v>6.1257999999999999</v>
      </c>
      <c r="P17" s="1">
        <v>1.3</v>
      </c>
      <c r="Q17">
        <v>4.1150000000000002</v>
      </c>
      <c r="R17">
        <v>7.7843999999999998</v>
      </c>
      <c r="U17" s="1">
        <v>1.3</v>
      </c>
      <c r="V17">
        <v>3.7721</v>
      </c>
      <c r="W17">
        <v>6.7119999999999997</v>
      </c>
      <c r="Z17" s="1">
        <v>1.3</v>
      </c>
      <c r="AA17">
        <v>7.3895999999999997</v>
      </c>
      <c r="AB17">
        <v>5.8108000000000004</v>
      </c>
      <c r="AE17" s="1">
        <v>1.3</v>
      </c>
      <c r="AF17">
        <v>4.0578000000000003</v>
      </c>
      <c r="AG17">
        <v>33.285600000000002</v>
      </c>
      <c r="AJ17" s="1">
        <v>1.3</v>
      </c>
      <c r="AK17">
        <v>3.0644999999999998</v>
      </c>
      <c r="AL17">
        <v>5.5472999999999999</v>
      </c>
    </row>
    <row r="18" spans="1:38" x14ac:dyDescent="0.25">
      <c r="A18" s="1">
        <v>1.4</v>
      </c>
      <c r="B18">
        <v>4.9714999999999998</v>
      </c>
      <c r="C18">
        <v>6.6913</v>
      </c>
      <c r="F18" s="1">
        <v>1.4</v>
      </c>
      <c r="G18">
        <v>4.2214999999999998</v>
      </c>
      <c r="H18">
        <v>6.2214</v>
      </c>
      <c r="K18" s="1">
        <v>1.4</v>
      </c>
      <c r="L18">
        <v>6.0255000000000001</v>
      </c>
      <c r="M18">
        <v>5.6307</v>
      </c>
      <c r="P18" s="1">
        <v>1.4</v>
      </c>
      <c r="Q18">
        <v>5.4676999999999998</v>
      </c>
      <c r="R18">
        <v>5.9352</v>
      </c>
      <c r="U18" s="1">
        <v>1.4</v>
      </c>
      <c r="V18">
        <v>3.5084</v>
      </c>
      <c r="W18">
        <v>6.3239000000000001</v>
      </c>
      <c r="Z18" s="1">
        <v>1.4</v>
      </c>
      <c r="AA18">
        <v>5.6805000000000003</v>
      </c>
      <c r="AB18">
        <v>5.9991000000000003</v>
      </c>
      <c r="AE18" s="1">
        <v>1.4</v>
      </c>
      <c r="AF18">
        <v>4.0143000000000004</v>
      </c>
      <c r="AG18">
        <v>21.309100000000001</v>
      </c>
      <c r="AJ18" s="1">
        <v>1.4</v>
      </c>
      <c r="AK18">
        <v>5.3223000000000003</v>
      </c>
      <c r="AL18">
        <v>5.7717999999999998</v>
      </c>
    </row>
    <row r="19" spans="1:38" x14ac:dyDescent="0.25">
      <c r="A19" s="1">
        <v>1.5</v>
      </c>
      <c r="B19">
        <v>4.1440999999999999</v>
      </c>
      <c r="C19">
        <v>7.1235999999999997</v>
      </c>
      <c r="F19" s="1">
        <v>1.5</v>
      </c>
      <c r="G19">
        <v>4.2995000000000001</v>
      </c>
      <c r="H19">
        <v>6.2133000000000003</v>
      </c>
      <c r="K19" s="1">
        <v>1.5</v>
      </c>
      <c r="L19">
        <v>5.8853</v>
      </c>
      <c r="M19">
        <v>6.5221999999999998</v>
      </c>
      <c r="P19" s="1">
        <v>1.5</v>
      </c>
      <c r="Q19">
        <v>3.9929999999999999</v>
      </c>
      <c r="R19">
        <v>5.8074000000000003</v>
      </c>
      <c r="U19" s="1">
        <v>1.5</v>
      </c>
      <c r="V19">
        <v>3.7193000000000001</v>
      </c>
      <c r="W19">
        <v>5.9264999999999999</v>
      </c>
      <c r="Z19" s="1">
        <v>1.5</v>
      </c>
      <c r="AA19">
        <v>6.0644</v>
      </c>
      <c r="AB19">
        <v>5.7382</v>
      </c>
      <c r="AE19" s="1">
        <v>1.5</v>
      </c>
      <c r="AF19">
        <v>4.4558999999999997</v>
      </c>
      <c r="AG19">
        <v>5.7138</v>
      </c>
      <c r="AJ19" s="1">
        <v>1.5</v>
      </c>
      <c r="AK19">
        <v>4.9894999999999996</v>
      </c>
      <c r="AL19">
        <v>4.3303000000000003</v>
      </c>
    </row>
    <row r="20" spans="1:38" x14ac:dyDescent="0.25">
      <c r="A20" s="1">
        <v>1.6</v>
      </c>
      <c r="B20">
        <v>2.3811</v>
      </c>
      <c r="C20">
        <v>57.934600000000003</v>
      </c>
      <c r="F20" s="1">
        <v>1.6</v>
      </c>
      <c r="G20">
        <v>4.1185999999999998</v>
      </c>
      <c r="H20">
        <v>5.9332000000000003</v>
      </c>
      <c r="K20" s="1">
        <v>1.6</v>
      </c>
      <c r="L20">
        <v>4.4160000000000004</v>
      </c>
      <c r="M20">
        <v>5.4419000000000004</v>
      </c>
      <c r="P20" s="1">
        <v>1.6</v>
      </c>
      <c r="Q20">
        <v>3.6753</v>
      </c>
      <c r="R20">
        <v>7.4546000000000001</v>
      </c>
      <c r="U20" s="1">
        <v>1.6</v>
      </c>
      <c r="V20">
        <v>3.4083999999999999</v>
      </c>
      <c r="W20">
        <v>6.6683000000000003</v>
      </c>
      <c r="Z20" s="1">
        <v>1.6</v>
      </c>
      <c r="AA20">
        <v>5.2530999999999999</v>
      </c>
      <c r="AB20">
        <v>5.4808000000000003</v>
      </c>
      <c r="AE20" s="1">
        <v>1.6</v>
      </c>
      <c r="AF20">
        <v>3.2812000000000001</v>
      </c>
      <c r="AG20">
        <v>4.8616999999999999</v>
      </c>
      <c r="AJ20" s="1">
        <v>1.6</v>
      </c>
      <c r="AK20">
        <v>3.5488</v>
      </c>
      <c r="AL20">
        <v>5.6093999999999999</v>
      </c>
    </row>
    <row r="21" spans="1:38" x14ac:dyDescent="0.25">
      <c r="A21" s="1">
        <v>1.7</v>
      </c>
      <c r="B21">
        <v>2.6829999999999998</v>
      </c>
      <c r="C21">
        <v>56.767600000000002</v>
      </c>
      <c r="F21" s="1">
        <v>1.7</v>
      </c>
      <c r="G21">
        <v>4.6017999999999999</v>
      </c>
      <c r="H21">
        <v>6.1943999999999999</v>
      </c>
      <c r="K21" s="1">
        <v>1.7</v>
      </c>
      <c r="L21">
        <v>5.2001999999999997</v>
      </c>
      <c r="M21">
        <v>5.8514999999999997</v>
      </c>
      <c r="P21" s="1">
        <v>1.7</v>
      </c>
      <c r="Q21">
        <v>3.4213</v>
      </c>
      <c r="R21">
        <v>6.4985999999999997</v>
      </c>
      <c r="U21" s="1">
        <v>1.7</v>
      </c>
      <c r="V21">
        <v>4.1936</v>
      </c>
      <c r="W21">
        <v>6.5229999999999997</v>
      </c>
      <c r="Z21" s="1">
        <v>1.7</v>
      </c>
      <c r="AA21">
        <v>4.1689999999999996</v>
      </c>
      <c r="AB21">
        <v>48.411200000000001</v>
      </c>
      <c r="AE21" s="1">
        <v>1.7</v>
      </c>
      <c r="AF21">
        <v>4.7134</v>
      </c>
      <c r="AG21">
        <v>6.9432999999999998</v>
      </c>
      <c r="AJ21" s="1">
        <v>1.7</v>
      </c>
      <c r="AK21">
        <v>4.71</v>
      </c>
      <c r="AL21">
        <v>5.3159999999999998</v>
      </c>
    </row>
    <row r="22" spans="1:38" x14ac:dyDescent="0.25">
      <c r="A22" s="1">
        <v>1.8</v>
      </c>
      <c r="B22">
        <v>4.3563000000000001</v>
      </c>
      <c r="C22">
        <v>38.796799999999998</v>
      </c>
      <c r="F22" s="1">
        <v>1.8</v>
      </c>
      <c r="G22">
        <v>3.6541999999999999</v>
      </c>
      <c r="H22">
        <v>5.2332999999999998</v>
      </c>
      <c r="K22" s="1">
        <v>1.8</v>
      </c>
      <c r="L22">
        <v>4.6779000000000002</v>
      </c>
      <c r="M22">
        <v>5.9877000000000002</v>
      </c>
      <c r="P22" s="1">
        <v>1.8</v>
      </c>
      <c r="Q22">
        <v>4.6704999999999997</v>
      </c>
      <c r="R22">
        <v>6.0067000000000004</v>
      </c>
      <c r="U22" s="1">
        <v>1.8</v>
      </c>
      <c r="V22">
        <v>4.4348999999999998</v>
      </c>
      <c r="W22">
        <v>6.3502999999999998</v>
      </c>
      <c r="Z22" s="1">
        <v>1.8</v>
      </c>
      <c r="AA22">
        <v>4.5396999999999998</v>
      </c>
      <c r="AB22">
        <v>17.265699999999999</v>
      </c>
      <c r="AE22" s="1">
        <v>1.8</v>
      </c>
      <c r="AF22">
        <v>5.7729999999999997</v>
      </c>
      <c r="AG22">
        <v>5.6264000000000003</v>
      </c>
      <c r="AJ22" s="1">
        <v>1.8</v>
      </c>
      <c r="AK22">
        <v>5.6125999999999996</v>
      </c>
      <c r="AL22">
        <v>5.7922000000000002</v>
      </c>
    </row>
    <row r="23" spans="1:38" x14ac:dyDescent="0.25">
      <c r="A23" s="1">
        <v>1.9</v>
      </c>
      <c r="B23">
        <v>19.178599999999999</v>
      </c>
      <c r="C23">
        <v>31.685600000000001</v>
      </c>
      <c r="F23" s="1">
        <v>1.9</v>
      </c>
      <c r="G23">
        <v>3.6536</v>
      </c>
      <c r="H23">
        <v>5.7469000000000001</v>
      </c>
      <c r="K23" s="1">
        <v>1.9</v>
      </c>
      <c r="L23">
        <v>4.4882</v>
      </c>
      <c r="M23">
        <v>6.4009999999999998</v>
      </c>
      <c r="P23" s="1">
        <v>1.9</v>
      </c>
      <c r="Q23">
        <v>4.8783000000000003</v>
      </c>
      <c r="R23">
        <v>5.9527000000000001</v>
      </c>
      <c r="U23" s="1">
        <v>1.9</v>
      </c>
      <c r="V23">
        <v>3.3068</v>
      </c>
      <c r="W23">
        <v>6.8978000000000002</v>
      </c>
      <c r="Z23" s="1">
        <v>1.9</v>
      </c>
      <c r="AA23">
        <v>5.2070999999999996</v>
      </c>
      <c r="AB23">
        <v>5.8042999999999996</v>
      </c>
      <c r="AE23" s="1">
        <v>1.9</v>
      </c>
      <c r="AF23">
        <v>4.7766999999999999</v>
      </c>
      <c r="AG23">
        <v>6.3532999999999999</v>
      </c>
      <c r="AJ23" s="1">
        <v>1.9</v>
      </c>
      <c r="AK23">
        <v>5.6406000000000001</v>
      </c>
      <c r="AL23">
        <v>5.0438000000000001</v>
      </c>
    </row>
    <row r="24" spans="1:38" x14ac:dyDescent="0.25">
      <c r="A24" s="1">
        <v>2</v>
      </c>
      <c r="B24">
        <v>12.513500000000001</v>
      </c>
      <c r="C24">
        <v>26.697900000000001</v>
      </c>
      <c r="F24" s="1">
        <v>2</v>
      </c>
      <c r="G24">
        <v>3.6217000000000001</v>
      </c>
      <c r="H24">
        <v>5.4650999999999996</v>
      </c>
      <c r="K24" s="1">
        <v>2</v>
      </c>
      <c r="L24">
        <v>3.7728000000000002</v>
      </c>
      <c r="M24">
        <v>5.8411</v>
      </c>
      <c r="P24" s="1">
        <v>2</v>
      </c>
      <c r="Q24">
        <v>4.3913000000000002</v>
      </c>
      <c r="R24">
        <v>6.2163000000000004</v>
      </c>
      <c r="U24" s="1">
        <v>2</v>
      </c>
      <c r="V24">
        <v>3.5779000000000001</v>
      </c>
      <c r="W24">
        <v>6.1256000000000004</v>
      </c>
      <c r="Z24" s="1">
        <v>2</v>
      </c>
      <c r="AA24">
        <v>5.2526999999999999</v>
      </c>
      <c r="AB24">
        <v>4.5990000000000002</v>
      </c>
      <c r="AE24" s="1">
        <v>2</v>
      </c>
      <c r="AF24">
        <v>4.6265000000000001</v>
      </c>
      <c r="AG24">
        <v>6.5906000000000002</v>
      </c>
      <c r="AJ24" s="1">
        <v>2</v>
      </c>
      <c r="AK24">
        <v>5.0937999999999999</v>
      </c>
      <c r="AL24">
        <v>6.4153000000000002</v>
      </c>
    </row>
    <row r="26" spans="1:38" x14ac:dyDescent="0.25">
      <c r="A26" s="1" t="s">
        <v>7</v>
      </c>
      <c r="B26">
        <f>AVERAGE(B5:B24)</f>
        <v>5.8957250000000005</v>
      </c>
      <c r="C26">
        <f>AVERAGE(C5:C24)</f>
        <v>17.660670000000003</v>
      </c>
      <c r="F26" s="1" t="s">
        <v>7</v>
      </c>
      <c r="G26">
        <f>AVERAGE(G5:G24)</f>
        <v>4.9328650000000005</v>
      </c>
      <c r="H26">
        <f>AVERAGE(H5:H24)</f>
        <v>6.2268799999999995</v>
      </c>
      <c r="K26" s="1" t="s">
        <v>7</v>
      </c>
      <c r="L26">
        <f>AVERAGE(L5:L24)</f>
        <v>5.5780349999999999</v>
      </c>
      <c r="M26">
        <f>AVERAGE(M5:M24)</f>
        <v>6.1274800000000003</v>
      </c>
      <c r="P26" s="1" t="s">
        <v>7</v>
      </c>
      <c r="Q26">
        <f>AVERAGE(Q5:Q24)</f>
        <v>4.6207449999999994</v>
      </c>
      <c r="R26">
        <f>AVERAGE(R5:R24)</f>
        <v>6.2161249999999999</v>
      </c>
      <c r="U26" s="1" t="s">
        <v>7</v>
      </c>
      <c r="V26">
        <f>AVERAGE(V5:V24)</f>
        <v>3.7293050000000001</v>
      </c>
      <c r="W26">
        <f>AVERAGE(W5:W24)</f>
        <v>6.20275</v>
      </c>
      <c r="Z26" s="1" t="s">
        <v>7</v>
      </c>
      <c r="AA26">
        <f>AVERAGE(AA5:AA24)</f>
        <v>5.2177349999999993</v>
      </c>
      <c r="AB26">
        <f>AVERAGE(AB5:AB24)</f>
        <v>9.7116000000000007</v>
      </c>
      <c r="AE26" s="1" t="s">
        <v>7</v>
      </c>
      <c r="AF26">
        <f>AVERAGE(AF5:AF24)</f>
        <v>4.3952699999999991</v>
      </c>
      <c r="AG26">
        <f>AVERAGE(AG5:AG24)</f>
        <v>8.6480099999999993</v>
      </c>
      <c r="AJ26" s="1" t="s">
        <v>7</v>
      </c>
      <c r="AK26">
        <f>AVERAGE(AK5:AK24)</f>
        <v>5.1125699999999998</v>
      </c>
      <c r="AL26">
        <f>AVERAGE(AL5:AL24)</f>
        <v>5.7092149999999986</v>
      </c>
    </row>
    <row r="27" spans="1:38" x14ac:dyDescent="0.25">
      <c r="A27" s="1" t="s">
        <v>8</v>
      </c>
      <c r="B27">
        <f>STDEV(B5:B24)</f>
        <v>3.7527996488060666</v>
      </c>
      <c r="C27">
        <f>STDEV(C5:C24)</f>
        <v>16.788993874155203</v>
      </c>
      <c r="F27" s="1" t="s">
        <v>8</v>
      </c>
      <c r="G27">
        <f>STDEV(G5:G24)</f>
        <v>0.93106878725755937</v>
      </c>
      <c r="H27">
        <f>STDEV(H5:H24)</f>
        <v>0.75837959430131985</v>
      </c>
      <c r="K27" s="1" t="s">
        <v>8</v>
      </c>
      <c r="L27">
        <f>STDEV(L5:L24)</f>
        <v>1.5551737971162025</v>
      </c>
      <c r="M27">
        <f>STDEV(M5:M24)</f>
        <v>0.58438963714289127</v>
      </c>
      <c r="P27" s="1" t="s">
        <v>8</v>
      </c>
      <c r="Q27">
        <f>STDEV(Q5:Q24)</f>
        <v>0.9899135100311105</v>
      </c>
      <c r="R27">
        <f>STDEV(R5:R24)</f>
        <v>0.65898845679131246</v>
      </c>
      <c r="U27" s="1" t="s">
        <v>8</v>
      </c>
      <c r="V27">
        <f>STDEV(V5:V24)</f>
        <v>0.50422559223865415</v>
      </c>
      <c r="W27">
        <f>STDEV(W5:W24)</f>
        <v>0.60411022565161254</v>
      </c>
      <c r="Z27" s="1" t="s">
        <v>8</v>
      </c>
      <c r="AA27">
        <f>STDEV(AA5:AA24)</f>
        <v>1.4922219364618319</v>
      </c>
      <c r="AB27">
        <f>STDEV(AB5:AB24)</f>
        <v>9.6737390518976945</v>
      </c>
      <c r="AE27" s="1" t="s">
        <v>8</v>
      </c>
      <c r="AF27">
        <f>STDEV(AF5:AF24)</f>
        <v>0.86563419592683577</v>
      </c>
      <c r="AG27">
        <f>STDEV(AG5:AG24)</f>
        <v>6.9145583259563796</v>
      </c>
      <c r="AJ27" s="1" t="s">
        <v>8</v>
      </c>
      <c r="AK27">
        <f>STDEV(AK5:AK24)</f>
        <v>0.94263527640110201</v>
      </c>
      <c r="AL27">
        <f>STDEV(AL5:AL24)</f>
        <v>0.69024235734156392</v>
      </c>
    </row>
    <row r="28" spans="1:38" x14ac:dyDescent="0.25">
      <c r="A28" s="1" t="s">
        <v>9</v>
      </c>
      <c r="B28">
        <f>2*(B27)</f>
        <v>7.5055992976121333</v>
      </c>
      <c r="C28">
        <f>2*(C27)</f>
        <v>33.577987748310406</v>
      </c>
      <c r="F28" s="1" t="s">
        <v>9</v>
      </c>
      <c r="G28">
        <f>2*(G27)</f>
        <v>1.8621375745151187</v>
      </c>
      <c r="H28">
        <f>2*(H27)</f>
        <v>1.5167591886026397</v>
      </c>
      <c r="K28" s="1" t="s">
        <v>9</v>
      </c>
      <c r="L28">
        <f>2*(L27)</f>
        <v>3.110347594232405</v>
      </c>
      <c r="M28">
        <f>2*(M27)</f>
        <v>1.1687792742857825</v>
      </c>
      <c r="P28" s="1" t="s">
        <v>9</v>
      </c>
      <c r="Q28">
        <f>2*(Q27)</f>
        <v>1.979827020062221</v>
      </c>
      <c r="R28">
        <f>2*(R27)</f>
        <v>1.3179769135826249</v>
      </c>
      <c r="U28" s="1" t="s">
        <v>9</v>
      </c>
      <c r="V28">
        <f>2*(V27)</f>
        <v>1.0084511844773083</v>
      </c>
      <c r="W28">
        <f>2*(W27)</f>
        <v>1.2082204513032251</v>
      </c>
      <c r="Z28" s="1" t="s">
        <v>9</v>
      </c>
      <c r="AA28">
        <f>2*(AA27)</f>
        <v>2.9844438729236638</v>
      </c>
      <c r="AB28">
        <f>2*(AB27)</f>
        <v>19.347478103795389</v>
      </c>
      <c r="AE28" s="1" t="s">
        <v>9</v>
      </c>
      <c r="AF28">
        <f>2*(AF27)</f>
        <v>1.7312683918536715</v>
      </c>
      <c r="AG28">
        <f>2*(AG27)</f>
        <v>13.829116651912759</v>
      </c>
      <c r="AJ28" s="1" t="s">
        <v>9</v>
      </c>
      <c r="AK28">
        <f>2*(AK27)</f>
        <v>1.885270552802204</v>
      </c>
      <c r="AL28">
        <f>2*(AL27)</f>
        <v>1.3804847146831278</v>
      </c>
    </row>
    <row r="29" spans="1:38" x14ac:dyDescent="0.25">
      <c r="A29" s="1" t="s">
        <v>10</v>
      </c>
      <c r="B29">
        <f>B26+B28</f>
        <v>13.401324297612135</v>
      </c>
      <c r="C29">
        <f>C26+C28</f>
        <v>51.238657748310409</v>
      </c>
      <c r="F29" s="1" t="s">
        <v>10</v>
      </c>
      <c r="G29">
        <f>G26+G28</f>
        <v>6.7950025745151192</v>
      </c>
      <c r="H29">
        <f>H26+H28</f>
        <v>7.7436391886026392</v>
      </c>
      <c r="K29" s="1" t="s">
        <v>10</v>
      </c>
      <c r="L29">
        <f>L26+L28</f>
        <v>8.6883825942324044</v>
      </c>
      <c r="M29">
        <f>M26+M28</f>
        <v>7.2962592742857826</v>
      </c>
      <c r="P29" s="1" t="s">
        <v>10</v>
      </c>
      <c r="Q29">
        <f>Q26+Q28</f>
        <v>6.60057202006222</v>
      </c>
      <c r="R29">
        <f>R26+R28</f>
        <v>7.5341019135826244</v>
      </c>
      <c r="U29" s="1" t="s">
        <v>10</v>
      </c>
      <c r="V29">
        <f>V26+V28</f>
        <v>4.7377561844773082</v>
      </c>
      <c r="W29">
        <f>W26+W28</f>
        <v>7.4109704513032248</v>
      </c>
      <c r="Z29" s="1" t="s">
        <v>10</v>
      </c>
      <c r="AA29">
        <f>AA26+AA28</f>
        <v>8.202178872923664</v>
      </c>
      <c r="AB29">
        <f>AB26+AB28</f>
        <v>29.05907810379539</v>
      </c>
      <c r="AE29" s="1" t="s">
        <v>10</v>
      </c>
      <c r="AF29">
        <f>AF26+AF28</f>
        <v>6.1265383918536704</v>
      </c>
      <c r="AG29">
        <f>AG26+AG28</f>
        <v>22.477126651912759</v>
      </c>
      <c r="AJ29" s="1" t="s">
        <v>10</v>
      </c>
      <c r="AK29">
        <f>AK26+AK28</f>
        <v>6.9978405528022041</v>
      </c>
      <c r="AL29">
        <f>AL26+AL28</f>
        <v>7.0896997146831264</v>
      </c>
    </row>
    <row r="37" spans="9:64" x14ac:dyDescent="0.25">
      <c r="J37" s="1" t="s">
        <v>11</v>
      </c>
      <c r="O37" t="s">
        <v>15</v>
      </c>
      <c r="S37" t="s">
        <v>16</v>
      </c>
      <c r="W37" t="s">
        <v>17</v>
      </c>
    </row>
    <row r="38" spans="9:64" x14ac:dyDescent="0.25">
      <c r="Y38" t="s">
        <v>12</v>
      </c>
      <c r="AS38" t="s">
        <v>13</v>
      </c>
    </row>
    <row r="39" spans="9:64" x14ac:dyDescent="0.25">
      <c r="J39" t="s">
        <v>12</v>
      </c>
      <c r="K39" t="s">
        <v>13</v>
      </c>
      <c r="O39" t="s">
        <v>12</v>
      </c>
      <c r="P39" t="s">
        <v>13</v>
      </c>
      <c r="S39" t="s">
        <v>12</v>
      </c>
      <c r="T39" t="s">
        <v>13</v>
      </c>
      <c r="W39" t="s">
        <v>18</v>
      </c>
      <c r="X39" t="s">
        <v>19</v>
      </c>
      <c r="Y39">
        <v>0.1</v>
      </c>
      <c r="Z39">
        <v>0.2</v>
      </c>
      <c r="AA39">
        <v>0.3</v>
      </c>
      <c r="AB39">
        <v>0.4</v>
      </c>
      <c r="AC39">
        <v>0.5</v>
      </c>
      <c r="AD39">
        <v>0.6</v>
      </c>
      <c r="AE39">
        <v>0.7</v>
      </c>
      <c r="AF39">
        <v>0.8</v>
      </c>
      <c r="AG39">
        <v>0.9</v>
      </c>
      <c r="AH39">
        <v>1</v>
      </c>
      <c r="AI39">
        <v>1.1000000000000001</v>
      </c>
      <c r="AJ39">
        <v>1.2</v>
      </c>
      <c r="AK39">
        <v>1.3</v>
      </c>
      <c r="AL39">
        <v>1.4</v>
      </c>
      <c r="AM39">
        <v>1.5</v>
      </c>
      <c r="AN39">
        <v>1.6</v>
      </c>
      <c r="AO39">
        <v>1.7</v>
      </c>
      <c r="AP39">
        <v>1.8</v>
      </c>
      <c r="AQ39">
        <v>1.9</v>
      </c>
      <c r="AR39">
        <v>2</v>
      </c>
      <c r="AS39">
        <v>0.1</v>
      </c>
      <c r="AT39">
        <v>0.2</v>
      </c>
      <c r="AU39">
        <v>0.3</v>
      </c>
      <c r="AV39">
        <v>0.4</v>
      </c>
      <c r="AW39">
        <v>0.5</v>
      </c>
      <c r="AX39">
        <v>0.6</v>
      </c>
      <c r="AY39">
        <v>0.7</v>
      </c>
      <c r="AZ39">
        <v>0.8</v>
      </c>
      <c r="BA39">
        <v>0.9</v>
      </c>
      <c r="BB39">
        <v>1</v>
      </c>
      <c r="BC39">
        <v>1.1000000000000001</v>
      </c>
      <c r="BD39">
        <v>1.2</v>
      </c>
      <c r="BE39">
        <v>1.3</v>
      </c>
      <c r="BF39">
        <v>1.4</v>
      </c>
      <c r="BG39">
        <v>1.5</v>
      </c>
      <c r="BH39">
        <v>1.6</v>
      </c>
      <c r="BI39">
        <v>1.7</v>
      </c>
      <c r="BJ39">
        <v>1.8</v>
      </c>
      <c r="BK39">
        <v>1.9</v>
      </c>
      <c r="BL39">
        <v>2</v>
      </c>
    </row>
    <row r="40" spans="9:64" x14ac:dyDescent="0.25">
      <c r="I40" s="1" t="s">
        <v>14</v>
      </c>
      <c r="J40">
        <f>AVERAGE(B4,G4,L4,Q4,V4,AA4,AF4,AK4)</f>
        <v>4.7710875000000001</v>
      </c>
      <c r="K40">
        <f>AVERAGE(C4,H4,M4,R4,W4,AB4,AG4,AL4)</f>
        <v>6.8543874999999996</v>
      </c>
      <c r="O40">
        <f>J41-J40</f>
        <v>1.196887499999999</v>
      </c>
      <c r="P40">
        <f>K41-K40</f>
        <v>0.13287500000000119</v>
      </c>
      <c r="R40" s="1">
        <v>0.1</v>
      </c>
      <c r="S40">
        <f>O40/J40*100</f>
        <v>25.086261779940088</v>
      </c>
      <c r="T40">
        <f>P40/K40*100</f>
        <v>1.9385393662088874</v>
      </c>
      <c r="W40">
        <f>J40</f>
        <v>4.7710875000000001</v>
      </c>
      <c r="X40">
        <f>K40</f>
        <v>6.8543874999999996</v>
      </c>
      <c r="Y40">
        <f>S40</f>
        <v>25.086261779940088</v>
      </c>
      <c r="Z40">
        <f>S41</f>
        <v>5.7560252248570229</v>
      </c>
      <c r="AA40">
        <f>S42</f>
        <v>5.0143180144987856</v>
      </c>
      <c r="AB40">
        <f>S43</f>
        <v>-3.0836785114504992</v>
      </c>
      <c r="AC40">
        <f>S44</f>
        <v>7.0261758980525997</v>
      </c>
      <c r="AD40">
        <f>S45</f>
        <v>15.196744976905169</v>
      </c>
      <c r="AE40">
        <f>S46</f>
        <v>0.65944085074943504</v>
      </c>
      <c r="AF40">
        <f>S47</f>
        <v>7.12599590764159</v>
      </c>
      <c r="AG40">
        <f>S48</f>
        <v>7.5823908071272914</v>
      </c>
      <c r="AH40">
        <f>S49</f>
        <v>-4.1727907945515588</v>
      </c>
      <c r="AI40">
        <f>S50</f>
        <v>-2.7863144408900422</v>
      </c>
      <c r="AJ40">
        <f>S51</f>
        <v>-7.8462195463822573</v>
      </c>
      <c r="AK40">
        <f>S52</f>
        <v>2.4365514151656185E-2</v>
      </c>
      <c r="AL40">
        <f>S53</f>
        <v>2.7326055118460917</v>
      </c>
      <c r="AM40">
        <f>S54</f>
        <v>-1.6183417302659149</v>
      </c>
      <c r="AN40">
        <f>S55</f>
        <v>-21.185421562694035</v>
      </c>
      <c r="AO40">
        <f>S56</f>
        <v>-11.727934144993164</v>
      </c>
      <c r="AP40">
        <f>S57</f>
        <v>-1.1779285121054786</v>
      </c>
      <c r="AQ40">
        <f>S58</f>
        <v>33.957666884122325</v>
      </c>
      <c r="AR40">
        <f>S59</f>
        <v>12.265285430208522</v>
      </c>
      <c r="AS40">
        <f>T40</f>
        <v>1.9385393662088874</v>
      </c>
      <c r="AT40">
        <f>T41</f>
        <v>29.687189409702903</v>
      </c>
      <c r="AU40">
        <f>T42</f>
        <v>20.785044615583804</v>
      </c>
      <c r="AV40">
        <f>T43</f>
        <v>-3.6726476289821659</v>
      </c>
      <c r="AW40">
        <f>T44</f>
        <v>-13.912621660213983</v>
      </c>
      <c r="AX40">
        <f>T45</f>
        <v>-6.4165105926678416</v>
      </c>
      <c r="AY40">
        <f>T46</f>
        <v>-11.082864807395264</v>
      </c>
      <c r="AZ40">
        <f>T47</f>
        <v>-7.2834735415819365</v>
      </c>
      <c r="BA40">
        <f>T48</f>
        <v>15.084863527193349</v>
      </c>
      <c r="BB40">
        <f>T49</f>
        <v>-2.2817501928509247</v>
      </c>
      <c r="BC40">
        <f>T50</f>
        <v>-8.7128499811252222</v>
      </c>
      <c r="BD40">
        <f>T51</f>
        <v>-1.5834748181365419</v>
      </c>
      <c r="BE40">
        <f>T52</f>
        <v>44.266354944187206</v>
      </c>
      <c r="BF40">
        <f>T53</f>
        <v>16.499286041240016</v>
      </c>
      <c r="BG40">
        <f>T54</f>
        <v>-13.60406017313727</v>
      </c>
      <c r="BH40">
        <f>T55</f>
        <v>81.242488843824503</v>
      </c>
      <c r="BI40">
        <f>T56</f>
        <v>159.88025917705994</v>
      </c>
      <c r="BJ40">
        <f>T57</f>
        <v>66.059877706067809</v>
      </c>
      <c r="BK40">
        <f>T58</f>
        <v>34.741069132727048</v>
      </c>
      <c r="BL40">
        <f>T59</f>
        <v>23.918621466907133</v>
      </c>
    </row>
    <row r="41" spans="9:64" x14ac:dyDescent="0.25">
      <c r="I41" s="1">
        <v>0.1</v>
      </c>
      <c r="J41">
        <f>AVERAGE(B5,G5,L5,Q5,V5,AA5,AF5,AK5)</f>
        <v>5.9679749999999991</v>
      </c>
      <c r="K41">
        <f>AVERAGE(C5,H5,M5,R5,W5,AB5,AG5,AL5)</f>
        <v>6.9872625000000008</v>
      </c>
      <c r="O41">
        <f>J42-J40</f>
        <v>0.27462500000000034</v>
      </c>
      <c r="P41">
        <f>K42-K40</f>
        <v>2.0348749999999995</v>
      </c>
      <c r="R41" s="1">
        <v>0.2</v>
      </c>
      <c r="S41">
        <f>O41/J40*100</f>
        <v>5.7560252248570229</v>
      </c>
      <c r="T41">
        <f>P41/K40*100</f>
        <v>29.687189409702903</v>
      </c>
    </row>
    <row r="42" spans="9:64" x14ac:dyDescent="0.25">
      <c r="I42" s="1">
        <v>0.2</v>
      </c>
      <c r="J42">
        <f>AVERAGE(B6,G6,L6,Q6,V6,AA6,AF6,AK6)</f>
        <v>5.0457125000000005</v>
      </c>
      <c r="K42">
        <f>AVERAGE(C6,H6,M6,R6,W6,AB6,AG6,AL6)</f>
        <v>8.8892624999999992</v>
      </c>
      <c r="O42">
        <f>J43-J40</f>
        <v>0.23923749999999977</v>
      </c>
      <c r="P42">
        <f>K43-K40</f>
        <v>1.4246874999999992</v>
      </c>
      <c r="R42" s="1">
        <v>0.3</v>
      </c>
      <c r="S42">
        <f>O42/J40*100</f>
        <v>5.0143180144987856</v>
      </c>
      <c r="T42">
        <f>P42/K40*100</f>
        <v>20.785044615583804</v>
      </c>
    </row>
    <row r="43" spans="9:64" x14ac:dyDescent="0.25">
      <c r="I43" s="1">
        <v>0.3</v>
      </c>
      <c r="J43">
        <f>AVERAGE(B7,G7,L7,Q7,V7,AA7,AF7,AK7)</f>
        <v>5.0103249999999999</v>
      </c>
      <c r="K43">
        <f>AVERAGE(C7,H7,M7,R7,W7,AB7,AG7,AL7)</f>
        <v>8.2790749999999989</v>
      </c>
      <c r="O43">
        <f>J44-J40</f>
        <v>-0.14712500000000084</v>
      </c>
      <c r="P43">
        <f>K44-K40</f>
        <v>-0.25173749999999995</v>
      </c>
      <c r="R43" s="1">
        <v>0.4</v>
      </c>
      <c r="S43">
        <f>O43/J40*100</f>
        <v>-3.0836785114504992</v>
      </c>
      <c r="T43">
        <f>P43/K40*100</f>
        <v>-3.6726476289821659</v>
      </c>
    </row>
    <row r="44" spans="9:64" x14ac:dyDescent="0.25">
      <c r="I44" s="1">
        <v>0.4</v>
      </c>
      <c r="J44">
        <f>AVERAGE(B8,G8,L8,Q8,V8,AA8,AF8,AK8)</f>
        <v>4.6239624999999993</v>
      </c>
      <c r="K44">
        <f t="shared" ref="K43:K60" si="0">AVERAGE(C8,H8,M8,R8,W8,AB8,AG8,AL8)</f>
        <v>6.6026499999999997</v>
      </c>
      <c r="O44">
        <f>J45-J40</f>
        <v>0.33522500000000033</v>
      </c>
      <c r="P44">
        <f>K45-K40</f>
        <v>-0.95362499999999972</v>
      </c>
      <c r="R44" s="1">
        <v>0.5</v>
      </c>
      <c r="S44">
        <f>O44/J40*100</f>
        <v>7.0261758980525997</v>
      </c>
      <c r="T44">
        <f>P44/K40*100</f>
        <v>-13.912621660213983</v>
      </c>
    </row>
    <row r="45" spans="9:64" x14ac:dyDescent="0.25">
      <c r="I45" s="1">
        <v>0.5</v>
      </c>
      <c r="J45">
        <f t="shared" ref="J45:J60" si="1">AVERAGE(B9,G9,L9,Q9,V9,AA9,AF9,AK9)</f>
        <v>5.1063125000000005</v>
      </c>
      <c r="K45">
        <f t="shared" si="0"/>
        <v>5.9007624999999999</v>
      </c>
      <c r="O45">
        <f>J46-J40</f>
        <v>0.72505000000000042</v>
      </c>
      <c r="P45">
        <f>K46-K40</f>
        <v>-0.43981250000000038</v>
      </c>
      <c r="R45" s="1">
        <v>0.6</v>
      </c>
      <c r="S45">
        <f>O45/J40*100</f>
        <v>15.196744976905169</v>
      </c>
      <c r="T45">
        <f>P45/K40*100</f>
        <v>-6.4165105926678416</v>
      </c>
    </row>
    <row r="46" spans="9:64" x14ac:dyDescent="0.25">
      <c r="I46" s="1">
        <v>0.6</v>
      </c>
      <c r="J46">
        <f t="shared" si="1"/>
        <v>5.4961375000000006</v>
      </c>
      <c r="K46">
        <f t="shared" si="0"/>
        <v>6.4145749999999992</v>
      </c>
      <c r="O46">
        <f>J47-J40</f>
        <v>3.1462499999999949E-2</v>
      </c>
      <c r="P46">
        <f>K47-K40</f>
        <v>-0.75966250000000013</v>
      </c>
      <c r="R46" s="1">
        <v>0.7</v>
      </c>
      <c r="S46">
        <f>O46/J40*100</f>
        <v>0.65944085074943504</v>
      </c>
      <c r="T46">
        <f>P46/K40*100</f>
        <v>-11.082864807395264</v>
      </c>
    </row>
    <row r="47" spans="9:64" x14ac:dyDescent="0.25">
      <c r="I47" s="1">
        <v>0.7</v>
      </c>
      <c r="J47">
        <f t="shared" si="1"/>
        <v>4.8025500000000001</v>
      </c>
      <c r="K47">
        <f t="shared" si="0"/>
        <v>6.0947249999999995</v>
      </c>
      <c r="O47">
        <f>J48-J40</f>
        <v>0.33998749999999944</v>
      </c>
      <c r="P47">
        <f>K48-K40</f>
        <v>-0.49923749999999956</v>
      </c>
      <c r="R47" s="1">
        <v>0.8</v>
      </c>
      <c r="S47">
        <f>O47/J40*100</f>
        <v>7.12599590764159</v>
      </c>
      <c r="T47">
        <f>P47/K40*100</f>
        <v>-7.2834735415819365</v>
      </c>
    </row>
    <row r="48" spans="9:64" x14ac:dyDescent="0.25">
      <c r="I48" s="1">
        <v>0.8</v>
      </c>
      <c r="J48">
        <f t="shared" si="1"/>
        <v>5.1110749999999996</v>
      </c>
      <c r="K48">
        <f t="shared" si="0"/>
        <v>6.3551500000000001</v>
      </c>
      <c r="O48">
        <f>J49-J40</f>
        <v>0.36176249999999932</v>
      </c>
      <c r="P48">
        <f>K49-K40</f>
        <v>1.0339749999999999</v>
      </c>
      <c r="R48" s="1">
        <v>0.9</v>
      </c>
      <c r="S48">
        <f>O48/J40*100</f>
        <v>7.5823908071272914</v>
      </c>
      <c r="T48">
        <f>P48/K40*100</f>
        <v>15.084863527193349</v>
      </c>
    </row>
    <row r="49" spans="1:20" x14ac:dyDescent="0.25">
      <c r="I49" s="1">
        <v>0.9</v>
      </c>
      <c r="J49">
        <f t="shared" si="1"/>
        <v>5.1328499999999995</v>
      </c>
      <c r="K49">
        <f t="shared" si="0"/>
        <v>7.8883624999999995</v>
      </c>
      <c r="O49">
        <f>J50-J40</f>
        <v>-0.19908750000000008</v>
      </c>
      <c r="P49">
        <f>K50-K40</f>
        <v>-0.15639999999999965</v>
      </c>
      <c r="R49" s="1">
        <v>1</v>
      </c>
      <c r="S49">
        <f>O49/J40*100</f>
        <v>-4.1727907945515588</v>
      </c>
      <c r="T49">
        <f>P49/K40*100</f>
        <v>-2.2817501928509247</v>
      </c>
    </row>
    <row r="50" spans="1:20" x14ac:dyDescent="0.25">
      <c r="I50" s="1">
        <v>1</v>
      </c>
      <c r="J50">
        <f t="shared" si="1"/>
        <v>4.5720000000000001</v>
      </c>
      <c r="K50">
        <f t="shared" si="0"/>
        <v>6.6979875</v>
      </c>
      <c r="O50">
        <f>J51-J40</f>
        <v>-0.13293749999999971</v>
      </c>
      <c r="P50">
        <f>K51-K40</f>
        <v>-0.59721249999999948</v>
      </c>
      <c r="R50" s="1">
        <v>1.1000000000000001</v>
      </c>
      <c r="S50">
        <f>O50/J40*100</f>
        <v>-2.7863144408900422</v>
      </c>
      <c r="T50">
        <f>P50/K40*100</f>
        <v>-8.7128499811252222</v>
      </c>
    </row>
    <row r="51" spans="1:20" x14ac:dyDescent="0.25">
      <c r="A51" t="s">
        <v>20</v>
      </c>
      <c r="I51" s="1">
        <v>1.1000000000000001</v>
      </c>
      <c r="J51">
        <f t="shared" si="1"/>
        <v>4.6381500000000004</v>
      </c>
      <c r="K51">
        <f t="shared" si="0"/>
        <v>6.2571750000000002</v>
      </c>
      <c r="O51">
        <f>J52-J40</f>
        <v>-0.37435000000000063</v>
      </c>
      <c r="P51">
        <f>K52-K40</f>
        <v>-0.10853749999999884</v>
      </c>
      <c r="R51" s="1">
        <v>1.2</v>
      </c>
      <c r="S51">
        <f>O51/J40*100</f>
        <v>-7.8462195463822573</v>
      </c>
      <c r="T51">
        <f>P51/K40*100</f>
        <v>-1.5834748181365419</v>
      </c>
    </row>
    <row r="52" spans="1:20" x14ac:dyDescent="0.25">
      <c r="A52" t="s">
        <v>21</v>
      </c>
      <c r="I52" s="1">
        <v>1.2</v>
      </c>
      <c r="J52">
        <f t="shared" si="1"/>
        <v>4.3967374999999995</v>
      </c>
      <c r="K52">
        <f t="shared" si="0"/>
        <v>6.7458500000000008</v>
      </c>
      <c r="O52">
        <f>J53-J40</f>
        <v>1.1625000000003993E-3</v>
      </c>
      <c r="P52">
        <f>K53-K40</f>
        <v>3.0341874999999998</v>
      </c>
      <c r="R52" s="1">
        <v>1.3</v>
      </c>
      <c r="S52">
        <f>O52/J40*100</f>
        <v>2.4365514151656185E-2</v>
      </c>
      <c r="T52">
        <f>P52/K40*100</f>
        <v>44.266354944187206</v>
      </c>
    </row>
    <row r="53" spans="1:20" x14ac:dyDescent="0.25">
      <c r="B53" s="1" t="s">
        <v>12</v>
      </c>
      <c r="C53" s="1" t="s">
        <v>13</v>
      </c>
      <c r="I53" s="1">
        <v>1.3</v>
      </c>
      <c r="J53">
        <f t="shared" si="1"/>
        <v>4.7722500000000005</v>
      </c>
      <c r="K53">
        <f t="shared" si="0"/>
        <v>9.8885749999999994</v>
      </c>
      <c r="O53">
        <f>J54-J40</f>
        <v>0.13037499999999991</v>
      </c>
      <c r="P53">
        <f>K54-K40</f>
        <v>1.1309250000000004</v>
      </c>
      <c r="R53" s="1">
        <v>1.4</v>
      </c>
      <c r="S53">
        <f>O53/J40*100</f>
        <v>2.7326055118460917</v>
      </c>
      <c r="T53">
        <f>P53/K40*100</f>
        <v>16.499286041240016</v>
      </c>
    </row>
    <row r="54" spans="1:20" x14ac:dyDescent="0.25">
      <c r="A54" s="1">
        <v>1</v>
      </c>
      <c r="B54">
        <f>B4</f>
        <v>5.5583999999999998</v>
      </c>
      <c r="C54">
        <f>C4</f>
        <v>9.1218000000000004</v>
      </c>
      <c r="I54" s="1">
        <v>1.4</v>
      </c>
      <c r="J54">
        <f t="shared" si="1"/>
        <v>4.9014625000000001</v>
      </c>
      <c r="K54">
        <f t="shared" si="0"/>
        <v>7.9853125</v>
      </c>
      <c r="O54">
        <f>J55-J40</f>
        <v>-7.7212500000000794E-2</v>
      </c>
      <c r="P54">
        <f>K55-K40</f>
        <v>-0.93247499999999928</v>
      </c>
      <c r="R54" s="1">
        <v>1.5</v>
      </c>
      <c r="S54">
        <f>O54/J40*100</f>
        <v>-1.6183417302659149</v>
      </c>
      <c r="T54">
        <f>P54/K40*100</f>
        <v>-13.60406017313727</v>
      </c>
    </row>
    <row r="55" spans="1:20" x14ac:dyDescent="0.25">
      <c r="A55" s="1">
        <v>2</v>
      </c>
      <c r="B55">
        <f>G4</f>
        <v>4.9085000000000001</v>
      </c>
      <c r="C55">
        <f>H4</f>
        <v>6.4349999999999996</v>
      </c>
      <c r="I55" s="1">
        <v>1.5</v>
      </c>
      <c r="J55">
        <f t="shared" si="1"/>
        <v>4.6938749999999994</v>
      </c>
      <c r="K55">
        <f t="shared" si="0"/>
        <v>5.9219125000000004</v>
      </c>
      <c r="O55">
        <f>J56-J40</f>
        <v>-1.0107749999999998</v>
      </c>
      <c r="P55">
        <f>K56-K40</f>
        <v>5.5686750000000007</v>
      </c>
      <c r="R55" s="1">
        <v>1.6</v>
      </c>
      <c r="S55">
        <f>O55/J40*100</f>
        <v>-21.185421562694035</v>
      </c>
      <c r="T55">
        <f>P55/K40*100</f>
        <v>81.242488843824503</v>
      </c>
    </row>
    <row r="56" spans="1:20" x14ac:dyDescent="0.25">
      <c r="A56" s="1">
        <v>3</v>
      </c>
      <c r="B56">
        <f>L4</f>
        <v>5.1197999999999997</v>
      </c>
      <c r="C56">
        <f>M4</f>
        <v>7.3383000000000003</v>
      </c>
      <c r="I56" s="1">
        <v>1.6</v>
      </c>
      <c r="J56">
        <f t="shared" si="1"/>
        <v>3.7603125000000004</v>
      </c>
      <c r="K56">
        <f t="shared" si="0"/>
        <v>12.4230625</v>
      </c>
      <c r="O56">
        <f>J57-J40</f>
        <v>-0.55955000000000066</v>
      </c>
      <c r="P56">
        <f>K57-K40</f>
        <v>10.958812499999999</v>
      </c>
      <c r="R56" s="1">
        <v>1.7</v>
      </c>
      <c r="S56">
        <f>O56/J40*100</f>
        <v>-11.727934144993164</v>
      </c>
      <c r="T56">
        <f>P56/K40*100</f>
        <v>159.88025917705994</v>
      </c>
    </row>
    <row r="57" spans="1:20" x14ac:dyDescent="0.25">
      <c r="A57" s="1">
        <v>4</v>
      </c>
      <c r="B57">
        <f>Q4</f>
        <v>5.7988</v>
      </c>
      <c r="C57">
        <f>R4</f>
        <v>6.4917999999999996</v>
      </c>
      <c r="I57" s="1">
        <v>1.7</v>
      </c>
      <c r="J57">
        <f t="shared" si="1"/>
        <v>4.2115374999999995</v>
      </c>
      <c r="K57">
        <f t="shared" si="0"/>
        <v>17.813199999999998</v>
      </c>
      <c r="O57">
        <f>J58-J40</f>
        <v>-5.6200000000000472E-2</v>
      </c>
      <c r="P57">
        <f>K58-K40</f>
        <v>4.5279999999999987</v>
      </c>
      <c r="R57" s="1">
        <v>1.8</v>
      </c>
      <c r="S57">
        <f>O57/J40*100</f>
        <v>-1.1779285121054786</v>
      </c>
      <c r="T57">
        <f>P57/K40*100</f>
        <v>66.059877706067809</v>
      </c>
    </row>
    <row r="58" spans="1:20" x14ac:dyDescent="0.25">
      <c r="A58" s="1">
        <v>5</v>
      </c>
      <c r="B58">
        <f>V4</f>
        <v>3.1486000000000001</v>
      </c>
      <c r="C58">
        <f>W4</f>
        <v>6.1109</v>
      </c>
      <c r="I58" s="1">
        <v>1.8</v>
      </c>
      <c r="J58">
        <f t="shared" si="1"/>
        <v>4.7148874999999997</v>
      </c>
      <c r="K58">
        <f t="shared" si="0"/>
        <v>11.382387499999998</v>
      </c>
      <c r="O58">
        <f>J59-J40</f>
        <v>1.6201499999999998</v>
      </c>
      <c r="P58">
        <f>K59-K40</f>
        <v>2.3812875000000009</v>
      </c>
      <c r="R58" s="1">
        <v>1.9</v>
      </c>
      <c r="S58">
        <f>O58/J40*100</f>
        <v>33.957666884122325</v>
      </c>
      <c r="T58">
        <f>P58/K40*100</f>
        <v>34.741069132727048</v>
      </c>
    </row>
    <row r="59" spans="1:20" x14ac:dyDescent="0.25">
      <c r="A59" s="1">
        <v>6</v>
      </c>
      <c r="B59">
        <f>AA4</f>
        <v>3.0163000000000002</v>
      </c>
      <c r="C59">
        <f>AB4</f>
        <v>6.7591999999999999</v>
      </c>
      <c r="I59" s="1">
        <v>1.9</v>
      </c>
      <c r="J59">
        <f t="shared" si="1"/>
        <v>6.3912374999999999</v>
      </c>
      <c r="K59">
        <f t="shared" si="0"/>
        <v>9.2356750000000005</v>
      </c>
      <c r="O59">
        <f>J60-J40</f>
        <v>0.58518749999999997</v>
      </c>
      <c r="P59">
        <f>K60-K40</f>
        <v>1.6394749999999991</v>
      </c>
      <c r="R59" s="1">
        <v>2</v>
      </c>
      <c r="S59">
        <f>O59/J40*100</f>
        <v>12.265285430208522</v>
      </c>
      <c r="T59">
        <f>P59/K40*100</f>
        <v>23.918621466907133</v>
      </c>
    </row>
    <row r="60" spans="1:20" x14ac:dyDescent="0.25">
      <c r="A60" s="1">
        <v>7</v>
      </c>
      <c r="B60">
        <f>AF4</f>
        <v>4.7813999999999997</v>
      </c>
      <c r="C60">
        <f>AG4</f>
        <v>5.9345999999999997</v>
      </c>
      <c r="I60" s="1">
        <v>2</v>
      </c>
      <c r="J60">
        <f>AVERAGE(B24,G24,L24,Q24,V24,AA24,AF24,AK24)</f>
        <v>5.3562750000000001</v>
      </c>
      <c r="K60">
        <f>AVERAGE(C24,H24,M24,R24,W24,AB24,AG24,AL24)</f>
        <v>8.4938624999999988</v>
      </c>
    </row>
    <row r="61" spans="1:20" x14ac:dyDescent="0.25">
      <c r="A61" s="1">
        <v>8</v>
      </c>
      <c r="B61">
        <f>AK4</f>
        <v>5.8369</v>
      </c>
      <c r="C61">
        <f>AL4</f>
        <v>6.6435000000000004</v>
      </c>
    </row>
    <row r="63" spans="1:20" x14ac:dyDescent="0.25">
      <c r="A63" t="s">
        <v>22</v>
      </c>
      <c r="B63">
        <f>AVERAGE(B54:B61)</f>
        <v>4.7710875000000001</v>
      </c>
      <c r="C63">
        <f>AVERAGE(C54:C61)</f>
        <v>6.8543874999999996</v>
      </c>
    </row>
    <row r="64" spans="1:20" x14ac:dyDescent="0.25">
      <c r="A64" t="s">
        <v>8</v>
      </c>
      <c r="B64">
        <f>STDEV(B54:B61)</f>
        <v>1.112548172231528</v>
      </c>
      <c r="C64">
        <f>STDEV(C54:C61)</f>
        <v>1.009597036215794</v>
      </c>
    </row>
    <row r="65" spans="1:3" x14ac:dyDescent="0.25">
      <c r="A65" t="s">
        <v>23</v>
      </c>
      <c r="B65">
        <f>1.5*B64</f>
        <v>1.668822258347292</v>
      </c>
      <c r="C65">
        <f>1.5*C64</f>
        <v>1.5143955543236909</v>
      </c>
    </row>
    <row r="66" spans="1:3" x14ac:dyDescent="0.25">
      <c r="A66" t="s">
        <v>9</v>
      </c>
      <c r="B66">
        <f>2*B64</f>
        <v>2.225096344463056</v>
      </c>
      <c r="C66">
        <f>2*C64</f>
        <v>2.019194072431588</v>
      </c>
    </row>
    <row r="67" spans="1:3" x14ac:dyDescent="0.25">
      <c r="A67" t="s">
        <v>24</v>
      </c>
      <c r="B67">
        <f>B63+B65</f>
        <v>6.4399097583472926</v>
      </c>
      <c r="C67">
        <f>C63+C65</f>
        <v>8.368783054323691</v>
      </c>
    </row>
    <row r="68" spans="1:3" x14ac:dyDescent="0.25">
      <c r="A68" t="s">
        <v>25</v>
      </c>
      <c r="B68">
        <f>B63+B66</f>
        <v>6.9961838444630562</v>
      </c>
      <c r="C68">
        <f>C63+C66</f>
        <v>8.8735815724315881</v>
      </c>
    </row>
  </sheetData>
  <conditionalFormatting sqref="B5:B24">
    <cfRule type="cellIs" dxfId="19" priority="20" operator="greaterThan">
      <formula>$B$29</formula>
    </cfRule>
  </conditionalFormatting>
  <conditionalFormatting sqref="C5:C24">
    <cfRule type="cellIs" dxfId="18" priority="19" operator="greaterThan">
      <formula>$C$29</formula>
    </cfRule>
  </conditionalFormatting>
  <conditionalFormatting sqref="G5:G24">
    <cfRule type="cellIs" dxfId="17" priority="18" operator="greaterThan">
      <formula>$G$29</formula>
    </cfRule>
  </conditionalFormatting>
  <conditionalFormatting sqref="H5:H24">
    <cfRule type="cellIs" dxfId="16" priority="17" operator="greaterThan">
      <formula>$H$29</formula>
    </cfRule>
  </conditionalFormatting>
  <conditionalFormatting sqref="L5:L24">
    <cfRule type="cellIs" dxfId="15" priority="16" operator="greaterThan">
      <formula>$L$29</formula>
    </cfRule>
  </conditionalFormatting>
  <conditionalFormatting sqref="M5:M24">
    <cfRule type="cellIs" dxfId="14" priority="15" operator="greaterThan">
      <formula>$M$29</formula>
    </cfRule>
  </conditionalFormatting>
  <conditionalFormatting sqref="Q5:Q24">
    <cfRule type="cellIs" dxfId="13" priority="14" operator="greaterThan">
      <formula>$Q$29</formula>
    </cfRule>
  </conditionalFormatting>
  <conditionalFormatting sqref="R5:R24">
    <cfRule type="cellIs" dxfId="12" priority="13" operator="greaterThan">
      <formula>$R$29</formula>
    </cfRule>
  </conditionalFormatting>
  <conditionalFormatting sqref="V5:V24">
    <cfRule type="cellIs" dxfId="11" priority="12" operator="greaterThan">
      <formula>$V$29</formula>
    </cfRule>
  </conditionalFormatting>
  <conditionalFormatting sqref="W5:W24">
    <cfRule type="cellIs" dxfId="10" priority="11" operator="greaterThan">
      <formula>$W$29</formula>
    </cfRule>
  </conditionalFormatting>
  <conditionalFormatting sqref="AA5:AA24">
    <cfRule type="cellIs" dxfId="9" priority="10" operator="greaterThan">
      <formula>$AA$29</formula>
    </cfRule>
  </conditionalFormatting>
  <conditionalFormatting sqref="AB5:AB24">
    <cfRule type="cellIs" dxfId="8" priority="9" operator="greaterThan">
      <formula>$AB$29</formula>
    </cfRule>
  </conditionalFormatting>
  <conditionalFormatting sqref="AF5:AF24">
    <cfRule type="cellIs" dxfId="7" priority="8" operator="greaterThan">
      <formula>$AF$29</formula>
    </cfRule>
  </conditionalFormatting>
  <conditionalFormatting sqref="AG5:AG24">
    <cfRule type="cellIs" dxfId="6" priority="7" operator="greaterThan">
      <formula>$AG$29</formula>
    </cfRule>
  </conditionalFormatting>
  <conditionalFormatting sqref="AK5:AK24">
    <cfRule type="cellIs" dxfId="5" priority="6" operator="greaterThan">
      <formula>$AK$29</formula>
    </cfRule>
  </conditionalFormatting>
  <conditionalFormatting sqref="AL5:AL24">
    <cfRule type="cellIs" dxfId="4" priority="5" operator="greaterThan">
      <formula>$AL$29</formula>
    </cfRule>
  </conditionalFormatting>
  <conditionalFormatting sqref="B54:B61">
    <cfRule type="cellIs" dxfId="3" priority="4" operator="greaterThan">
      <formula>$B$67</formula>
    </cfRule>
    <cfRule type="cellIs" dxfId="2" priority="3" operator="greaterThan">
      <formula>$B$68</formula>
    </cfRule>
  </conditionalFormatting>
  <conditionalFormatting sqref="C54:C61">
    <cfRule type="cellIs" dxfId="1" priority="2" operator="greaterThan">
      <formula>$C$67</formula>
    </cfRule>
    <cfRule type="cellIs" dxfId="0" priority="1" operator="greaterThan">
      <formula>$C$68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2014-11-04T01:04:03Z</dcterms:created>
  <dcterms:modified xsi:type="dcterms:W3CDTF">2014-11-04T01:04:46Z</dcterms:modified>
</cp:coreProperties>
</file>