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68" i="1" l="1"/>
  <c r="B68" i="1"/>
  <c r="C67" i="1"/>
  <c r="B67" i="1"/>
  <c r="C66" i="1"/>
  <c r="B66" i="1"/>
  <c r="C65" i="1"/>
  <c r="B65" i="1"/>
  <c r="C64" i="1"/>
  <c r="B64" i="1"/>
  <c r="C63" i="1"/>
  <c r="B63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BL40" i="1"/>
  <c r="BK40" i="1"/>
  <c r="BJ40" i="1"/>
  <c r="BI40" i="1"/>
  <c r="BH40" i="1"/>
  <c r="BG40" i="1"/>
  <c r="BF40" i="1"/>
  <c r="BE40" i="1"/>
  <c r="BD40" i="1"/>
  <c r="BC40" i="1"/>
  <c r="BB40" i="1"/>
  <c r="BA40" i="1"/>
  <c r="AZ40" i="1"/>
  <c r="AY40" i="1"/>
  <c r="AX40" i="1"/>
  <c r="AW40" i="1"/>
  <c r="AV40" i="1"/>
  <c r="AU40" i="1"/>
  <c r="AT40" i="1"/>
  <c r="AS40" i="1"/>
  <c r="AR40" i="1"/>
  <c r="AQ40" i="1"/>
  <c r="AP40" i="1"/>
  <c r="AO40" i="1"/>
  <c r="AN40" i="1"/>
  <c r="AM40" i="1"/>
  <c r="AL40" i="1"/>
  <c r="AK40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K43" i="1"/>
  <c r="P41" i="1"/>
  <c r="P4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K60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J60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44" i="1"/>
  <c r="J43" i="1"/>
  <c r="K42" i="1"/>
  <c r="J42" i="1"/>
  <c r="K41" i="1"/>
  <c r="J41" i="1"/>
  <c r="K40" i="1"/>
  <c r="J40" i="1"/>
  <c r="AL27" i="1"/>
  <c r="AL28" i="1" s="1"/>
  <c r="AL29" i="1" s="1"/>
  <c r="AK27" i="1"/>
  <c r="AK28" i="1" s="1"/>
  <c r="AK29" i="1" s="1"/>
  <c r="AL26" i="1"/>
  <c r="AK26" i="1"/>
  <c r="AG27" i="1"/>
  <c r="AG28" i="1" s="1"/>
  <c r="AG29" i="1" s="1"/>
  <c r="AF27" i="1"/>
  <c r="AF28" i="1" s="1"/>
  <c r="AF29" i="1" s="1"/>
  <c r="AG26" i="1"/>
  <c r="AF26" i="1"/>
  <c r="AB27" i="1"/>
  <c r="AB28" i="1" s="1"/>
  <c r="AB29" i="1" s="1"/>
  <c r="AA27" i="1"/>
  <c r="AA28" i="1" s="1"/>
  <c r="AA29" i="1" s="1"/>
  <c r="AB26" i="1"/>
  <c r="AA26" i="1"/>
  <c r="W27" i="1"/>
  <c r="W28" i="1" s="1"/>
  <c r="W29" i="1" s="1"/>
  <c r="V27" i="1"/>
  <c r="V28" i="1" s="1"/>
  <c r="W26" i="1"/>
  <c r="V26" i="1"/>
  <c r="V29" i="1" s="1"/>
  <c r="R27" i="1"/>
  <c r="R28" i="1" s="1"/>
  <c r="Q27" i="1"/>
  <c r="Q28" i="1" s="1"/>
  <c r="R26" i="1"/>
  <c r="R29" i="1" s="1"/>
  <c r="Q26" i="1"/>
  <c r="Q29" i="1" s="1"/>
  <c r="M27" i="1"/>
  <c r="M28" i="1" s="1"/>
  <c r="M29" i="1" s="1"/>
  <c r="L27" i="1"/>
  <c r="L28" i="1" s="1"/>
  <c r="M26" i="1"/>
  <c r="L26" i="1"/>
  <c r="L29" i="1" s="1"/>
  <c r="G27" i="1"/>
  <c r="G28" i="1" s="1"/>
  <c r="G26" i="1"/>
  <c r="H27" i="1"/>
  <c r="H28" i="1" s="1"/>
  <c r="H26" i="1"/>
  <c r="H29" i="1" s="1"/>
  <c r="C29" i="1"/>
  <c r="B29" i="1"/>
  <c r="C28" i="1"/>
  <c r="B28" i="1"/>
  <c r="C27" i="1"/>
  <c r="B27" i="1"/>
  <c r="C26" i="1"/>
  <c r="B26" i="1"/>
  <c r="G29" i="1" l="1"/>
</calcChain>
</file>

<file path=xl/sharedStrings.xml><?xml version="1.0" encoding="utf-8"?>
<sst xmlns="http://schemas.openxmlformats.org/spreadsheetml/2006/main" count="80" uniqueCount="26">
  <si>
    <t>BROW</t>
  </si>
  <si>
    <t>BROWDF</t>
  </si>
  <si>
    <t>CHEEKDF</t>
  </si>
  <si>
    <t>Cmt Text</t>
  </si>
  <si>
    <t>RMS</t>
  </si>
  <si>
    <t xml:space="preserve"> </t>
  </si>
  <si>
    <t>µV</t>
  </si>
  <si>
    <t>Mean</t>
  </si>
  <si>
    <t>SD</t>
  </si>
  <si>
    <t>2SD</t>
  </si>
  <si>
    <t>Mean+2SD</t>
  </si>
  <si>
    <t>averages</t>
  </si>
  <si>
    <t>Brow</t>
  </si>
  <si>
    <t>Cheek</t>
  </si>
  <si>
    <t>BL</t>
  </si>
  <si>
    <t>differences</t>
  </si>
  <si>
    <t>percentage change</t>
  </si>
  <si>
    <t xml:space="preserve">spss </t>
  </si>
  <si>
    <t>Brow BL</t>
  </si>
  <si>
    <t>Cheek BL</t>
  </si>
  <si>
    <t>Baseline screen</t>
  </si>
  <si>
    <t>Trial</t>
  </si>
  <si>
    <t>mean</t>
  </si>
  <si>
    <t>1.5SD</t>
  </si>
  <si>
    <t>mean+1.5</t>
  </si>
  <si>
    <t>mean+2SD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</si>
</sst>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8"/>
  <sheetViews>
    <sheetView tabSelected="1" topLeftCell="A19" zoomScale="70" zoomScaleNormal="70" workbookViewId="0">
      <selection activeCell="C54" sqref="C54:C61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G1" t="s">
        <v>1</v>
      </c>
      <c r="H1" t="s">
        <v>2</v>
      </c>
      <c r="L1" t="s">
        <v>1</v>
      </c>
      <c r="M1" t="s">
        <v>2</v>
      </c>
      <c r="Q1" t="s">
        <v>1</v>
      </c>
      <c r="R1" t="s">
        <v>2</v>
      </c>
      <c r="V1" t="s">
        <v>1</v>
      </c>
      <c r="W1" t="s">
        <v>2</v>
      </c>
      <c r="AA1" t="s">
        <v>1</v>
      </c>
      <c r="AB1" t="s">
        <v>2</v>
      </c>
      <c r="AF1" t="s">
        <v>1</v>
      </c>
      <c r="AG1" t="s">
        <v>2</v>
      </c>
      <c r="AK1" t="s">
        <v>1</v>
      </c>
      <c r="AL1" t="s">
        <v>2</v>
      </c>
    </row>
    <row r="2" spans="1:38" x14ac:dyDescent="0.25">
      <c r="A2" t="s">
        <v>3</v>
      </c>
      <c r="B2" t="s">
        <v>4</v>
      </c>
      <c r="C2" t="s">
        <v>4</v>
      </c>
    </row>
    <row r="3" spans="1:38" x14ac:dyDescent="0.25">
      <c r="A3" t="s">
        <v>5</v>
      </c>
      <c r="B3" t="s">
        <v>6</v>
      </c>
      <c r="C3" t="s">
        <v>6</v>
      </c>
    </row>
    <row r="4" spans="1:38" x14ac:dyDescent="0.25">
      <c r="A4" s="1">
        <v>285</v>
      </c>
      <c r="B4">
        <v>18.809899999999999</v>
      </c>
      <c r="C4">
        <v>3.6478000000000002</v>
      </c>
      <c r="F4" s="1">
        <v>285</v>
      </c>
      <c r="G4">
        <v>17.4222</v>
      </c>
      <c r="H4">
        <v>3.7262</v>
      </c>
      <c r="K4" s="1">
        <v>285</v>
      </c>
      <c r="L4">
        <v>14.844200000000001</v>
      </c>
      <c r="M4">
        <v>3.5061</v>
      </c>
      <c r="P4" s="1">
        <v>285</v>
      </c>
      <c r="Q4">
        <v>16.6464</v>
      </c>
      <c r="R4">
        <v>3.5474999999999999</v>
      </c>
      <c r="U4" s="1">
        <v>285</v>
      </c>
      <c r="V4">
        <v>7.6585999999999999</v>
      </c>
      <c r="W4">
        <v>9.7355999999999998</v>
      </c>
      <c r="Z4" s="1">
        <v>285</v>
      </c>
      <c r="AA4">
        <v>9.4274000000000004</v>
      </c>
      <c r="AB4">
        <v>6.8804999999999996</v>
      </c>
      <c r="AE4" s="1">
        <v>285</v>
      </c>
      <c r="AF4">
        <v>9.1363000000000003</v>
      </c>
      <c r="AG4">
        <v>6.6074999999999999</v>
      </c>
      <c r="AJ4" s="1">
        <v>285</v>
      </c>
      <c r="AK4">
        <v>5.3597000000000001</v>
      </c>
      <c r="AL4">
        <v>14.2737</v>
      </c>
    </row>
    <row r="5" spans="1:38" x14ac:dyDescent="0.25">
      <c r="A5" s="1">
        <v>0.1</v>
      </c>
      <c r="B5">
        <v>19.765599999999999</v>
      </c>
      <c r="C5">
        <v>5.6210000000000004</v>
      </c>
      <c r="F5" s="1">
        <v>0.1</v>
      </c>
      <c r="G5">
        <v>19.793800000000001</v>
      </c>
      <c r="H5">
        <v>3.3942999999999999</v>
      </c>
      <c r="K5" s="1">
        <v>0.1</v>
      </c>
      <c r="L5">
        <v>11.9084</v>
      </c>
      <c r="M5">
        <v>4.2634999999999996</v>
      </c>
      <c r="P5" s="1">
        <v>0.1</v>
      </c>
      <c r="Q5">
        <v>16.529699999999998</v>
      </c>
      <c r="R5">
        <v>5.9931000000000001</v>
      </c>
      <c r="U5" s="1">
        <v>0.1</v>
      </c>
      <c r="V5">
        <v>8.4650999999999996</v>
      </c>
      <c r="W5">
        <v>10.2491</v>
      </c>
      <c r="Z5" s="1">
        <v>0.1</v>
      </c>
      <c r="AA5">
        <v>10.7011</v>
      </c>
      <c r="AB5">
        <v>4.4252000000000002</v>
      </c>
      <c r="AE5" s="1">
        <v>0.1</v>
      </c>
      <c r="AF5">
        <v>9.8450000000000006</v>
      </c>
      <c r="AG5">
        <v>7.4635999999999996</v>
      </c>
      <c r="AJ5" s="1">
        <v>0.1</v>
      </c>
      <c r="AK5">
        <v>6.8936000000000002</v>
      </c>
      <c r="AL5">
        <v>10.4628</v>
      </c>
    </row>
    <row r="6" spans="1:38" x14ac:dyDescent="0.25">
      <c r="A6" s="1">
        <v>0.2</v>
      </c>
      <c r="B6">
        <v>21.176100000000002</v>
      </c>
      <c r="C6">
        <v>4.0736999999999997</v>
      </c>
      <c r="F6" s="1">
        <v>0.2</v>
      </c>
      <c r="G6">
        <v>15.073499999999999</v>
      </c>
      <c r="H6">
        <v>3.2130000000000001</v>
      </c>
      <c r="K6" s="1">
        <v>0.2</v>
      </c>
      <c r="L6">
        <v>15.917199999999999</v>
      </c>
      <c r="M6">
        <v>3.2959000000000001</v>
      </c>
      <c r="P6" s="1">
        <v>0.2</v>
      </c>
      <c r="Q6">
        <v>13.654999999999999</v>
      </c>
      <c r="R6">
        <v>5.0926</v>
      </c>
      <c r="U6" s="1">
        <v>0.2</v>
      </c>
      <c r="V6">
        <v>9.5922999999999998</v>
      </c>
      <c r="W6">
        <v>9.9102999999999994</v>
      </c>
      <c r="Z6" s="1">
        <v>0.2</v>
      </c>
      <c r="AA6">
        <v>11.8299</v>
      </c>
      <c r="AB6">
        <v>4.8414999999999999</v>
      </c>
      <c r="AE6" s="1">
        <v>0.2</v>
      </c>
      <c r="AF6">
        <v>15.3558</v>
      </c>
      <c r="AG6">
        <v>4.6875999999999998</v>
      </c>
      <c r="AJ6" s="1">
        <v>0.2</v>
      </c>
      <c r="AK6">
        <v>6.4</v>
      </c>
      <c r="AL6">
        <v>9.6426999999999996</v>
      </c>
    </row>
    <row r="7" spans="1:38" x14ac:dyDescent="0.25">
      <c r="A7" s="1">
        <v>0.3</v>
      </c>
      <c r="B7">
        <v>20.814299999999999</v>
      </c>
      <c r="C7">
        <v>3.6021000000000001</v>
      </c>
      <c r="F7" s="1">
        <v>0.3</v>
      </c>
      <c r="G7">
        <v>25.423200000000001</v>
      </c>
      <c r="H7">
        <v>2.895</v>
      </c>
      <c r="K7" s="1">
        <v>0.3</v>
      </c>
      <c r="L7">
        <v>18.640899999999998</v>
      </c>
      <c r="M7">
        <v>4.1455000000000002</v>
      </c>
      <c r="P7" s="1">
        <v>0.3</v>
      </c>
      <c r="Q7">
        <v>10.9529</v>
      </c>
      <c r="R7">
        <v>4.2962999999999996</v>
      </c>
      <c r="U7" s="1">
        <v>0.3</v>
      </c>
      <c r="V7">
        <v>8.7615999999999996</v>
      </c>
      <c r="W7">
        <v>9.8422999999999998</v>
      </c>
      <c r="Z7" s="1">
        <v>0.3</v>
      </c>
      <c r="AA7">
        <v>8.8455999999999992</v>
      </c>
      <c r="AB7">
        <v>5.3539000000000003</v>
      </c>
      <c r="AE7" s="1">
        <v>0.3</v>
      </c>
      <c r="AF7">
        <v>10.7501</v>
      </c>
      <c r="AG7">
        <v>5.0856000000000003</v>
      </c>
      <c r="AJ7" s="1">
        <v>0.3</v>
      </c>
      <c r="AK7">
        <v>8.1567000000000007</v>
      </c>
      <c r="AL7">
        <v>9.5079999999999991</v>
      </c>
    </row>
    <row r="8" spans="1:38" x14ac:dyDescent="0.25">
      <c r="A8" s="1">
        <v>0.4</v>
      </c>
      <c r="B8">
        <v>15.813599999999999</v>
      </c>
      <c r="C8">
        <v>2.8176000000000001</v>
      </c>
      <c r="F8" s="1">
        <v>0.4</v>
      </c>
      <c r="G8">
        <v>17.752700000000001</v>
      </c>
      <c r="H8">
        <v>3.4954000000000001</v>
      </c>
      <c r="K8" s="1">
        <v>0.4</v>
      </c>
      <c r="L8">
        <v>18.073599999999999</v>
      </c>
      <c r="M8">
        <v>4.2051999999999996</v>
      </c>
      <c r="P8" s="1">
        <v>0.4</v>
      </c>
      <c r="Q8">
        <v>13.3291</v>
      </c>
      <c r="R8">
        <v>4.8253000000000004</v>
      </c>
      <c r="U8" s="1">
        <v>0.4</v>
      </c>
      <c r="V8">
        <v>9.2614000000000001</v>
      </c>
      <c r="W8">
        <v>10.8233</v>
      </c>
      <c r="Z8" s="1">
        <v>0.4</v>
      </c>
      <c r="AA8">
        <v>9.6458999999999993</v>
      </c>
      <c r="AB8">
        <v>4.2152000000000003</v>
      </c>
      <c r="AE8" s="1">
        <v>0.4</v>
      </c>
      <c r="AF8">
        <v>12.084</v>
      </c>
      <c r="AG8">
        <v>4.3638000000000003</v>
      </c>
      <c r="AJ8" s="1">
        <v>0.4</v>
      </c>
      <c r="AK8">
        <v>6.0772000000000004</v>
      </c>
      <c r="AL8">
        <v>10.2621</v>
      </c>
    </row>
    <row r="9" spans="1:38" x14ac:dyDescent="0.25">
      <c r="A9" s="1">
        <v>0.5</v>
      </c>
      <c r="B9">
        <v>20.7392</v>
      </c>
      <c r="C9">
        <v>2.988</v>
      </c>
      <c r="F9" s="1">
        <v>0.5</v>
      </c>
      <c r="G9">
        <v>16.657299999999999</v>
      </c>
      <c r="H9">
        <v>2.8014999999999999</v>
      </c>
      <c r="K9" s="1">
        <v>0.5</v>
      </c>
      <c r="L9">
        <v>17.0245</v>
      </c>
      <c r="M9">
        <v>4.2192999999999996</v>
      </c>
      <c r="P9" s="1">
        <v>0.5</v>
      </c>
      <c r="Q9">
        <v>13.8201</v>
      </c>
      <c r="R9">
        <v>4.4284999999999997</v>
      </c>
      <c r="U9" s="1">
        <v>0.5</v>
      </c>
      <c r="V9">
        <v>7.6143999999999998</v>
      </c>
      <c r="W9">
        <v>11.364599999999999</v>
      </c>
      <c r="Z9" s="1">
        <v>0.5</v>
      </c>
      <c r="AA9">
        <v>9.0737000000000005</v>
      </c>
      <c r="AB9">
        <v>4.8022999999999998</v>
      </c>
      <c r="AE9" s="1">
        <v>0.5</v>
      </c>
      <c r="AF9">
        <v>11.975</v>
      </c>
      <c r="AG9">
        <v>10.0214</v>
      </c>
      <c r="AJ9" s="1">
        <v>0.5</v>
      </c>
      <c r="AK9">
        <v>6.2333999999999996</v>
      </c>
      <c r="AL9">
        <v>8.0810999999999993</v>
      </c>
    </row>
    <row r="10" spans="1:38" x14ac:dyDescent="0.25">
      <c r="A10" s="1">
        <v>0.6</v>
      </c>
      <c r="B10">
        <v>18.915800000000001</v>
      </c>
      <c r="C10">
        <v>2.9094000000000002</v>
      </c>
      <c r="F10" s="1">
        <v>0.6</v>
      </c>
      <c r="G10">
        <v>15.2842</v>
      </c>
      <c r="H10">
        <v>4.0057</v>
      </c>
      <c r="K10" s="1">
        <v>0.6</v>
      </c>
      <c r="L10">
        <v>15.6929</v>
      </c>
      <c r="M10">
        <v>3.8534000000000002</v>
      </c>
      <c r="P10" s="1">
        <v>0.6</v>
      </c>
      <c r="Q10">
        <v>10.414199999999999</v>
      </c>
      <c r="R10">
        <v>5.3103999999999996</v>
      </c>
      <c r="U10" s="1">
        <v>0.6</v>
      </c>
      <c r="V10">
        <v>7.6608000000000001</v>
      </c>
      <c r="W10">
        <v>9.3972999999999995</v>
      </c>
      <c r="Z10" s="1">
        <v>0.6</v>
      </c>
      <c r="AA10">
        <v>9.9832000000000001</v>
      </c>
      <c r="AB10">
        <v>3.4634999999999998</v>
      </c>
      <c r="AE10" s="1">
        <v>0.6</v>
      </c>
      <c r="AF10">
        <v>7.7641999999999998</v>
      </c>
      <c r="AG10">
        <v>4.8567</v>
      </c>
      <c r="AJ10" s="1">
        <v>0.6</v>
      </c>
      <c r="AK10">
        <v>5.8681999999999999</v>
      </c>
      <c r="AL10">
        <v>7.3087</v>
      </c>
    </row>
    <row r="11" spans="1:38" x14ac:dyDescent="0.25">
      <c r="A11" s="1">
        <v>0.7</v>
      </c>
      <c r="B11">
        <v>15.7568</v>
      </c>
      <c r="C11">
        <v>3.9125999999999999</v>
      </c>
      <c r="F11" s="1">
        <v>0.7</v>
      </c>
      <c r="G11">
        <v>20.2271</v>
      </c>
      <c r="H11">
        <v>3.8936000000000002</v>
      </c>
      <c r="K11" s="1">
        <v>0.7</v>
      </c>
      <c r="L11">
        <v>13.664300000000001</v>
      </c>
      <c r="M11">
        <v>3.6172</v>
      </c>
      <c r="P11" s="1">
        <v>0.7</v>
      </c>
      <c r="Q11">
        <v>14.364699999999999</v>
      </c>
      <c r="R11">
        <v>4.0708000000000002</v>
      </c>
      <c r="U11" s="1">
        <v>0.7</v>
      </c>
      <c r="V11">
        <v>8.8465000000000007</v>
      </c>
      <c r="W11">
        <v>8.2150999999999996</v>
      </c>
      <c r="Z11" s="1">
        <v>0.7</v>
      </c>
      <c r="AA11">
        <v>10.1105</v>
      </c>
      <c r="AB11">
        <v>4.5495999999999999</v>
      </c>
      <c r="AE11" s="1">
        <v>0.7</v>
      </c>
      <c r="AF11">
        <v>11.724399999999999</v>
      </c>
      <c r="AG11">
        <v>4.7252999999999998</v>
      </c>
      <c r="AJ11" s="1">
        <v>0.7</v>
      </c>
      <c r="AK11">
        <v>6.9981999999999998</v>
      </c>
      <c r="AL11">
        <v>10.5596</v>
      </c>
    </row>
    <row r="12" spans="1:38" x14ac:dyDescent="0.25">
      <c r="A12" s="1">
        <v>0.8</v>
      </c>
      <c r="B12">
        <v>17.630500000000001</v>
      </c>
      <c r="C12">
        <v>6.0251999999999999</v>
      </c>
      <c r="F12" s="1">
        <v>0.8</v>
      </c>
      <c r="G12">
        <v>18.947099999999999</v>
      </c>
      <c r="H12">
        <v>3.1562000000000001</v>
      </c>
      <c r="K12" s="1">
        <v>0.8</v>
      </c>
      <c r="L12">
        <v>13.6099</v>
      </c>
      <c r="M12">
        <v>4.0342000000000002</v>
      </c>
      <c r="P12" s="1">
        <v>0.8</v>
      </c>
      <c r="Q12">
        <v>13.215999999999999</v>
      </c>
      <c r="R12">
        <v>3.8317999999999999</v>
      </c>
      <c r="U12" s="1">
        <v>0.8</v>
      </c>
      <c r="V12">
        <v>6.2270000000000003</v>
      </c>
      <c r="W12">
        <v>10.8718</v>
      </c>
      <c r="Z12" s="1">
        <v>0.8</v>
      </c>
      <c r="AA12">
        <v>9.5601000000000003</v>
      </c>
      <c r="AB12">
        <v>5.1596000000000002</v>
      </c>
      <c r="AE12" s="1">
        <v>0.8</v>
      </c>
      <c r="AF12">
        <v>10.5036</v>
      </c>
      <c r="AG12">
        <v>3.6991000000000001</v>
      </c>
      <c r="AJ12" s="1">
        <v>0.8</v>
      </c>
      <c r="AK12">
        <v>7.4278000000000004</v>
      </c>
      <c r="AL12">
        <v>8.3973999999999993</v>
      </c>
    </row>
    <row r="13" spans="1:38" x14ac:dyDescent="0.25">
      <c r="A13" s="1">
        <v>0.9</v>
      </c>
      <c r="B13">
        <v>16.074400000000001</v>
      </c>
      <c r="C13">
        <v>7.5483000000000002</v>
      </c>
      <c r="F13" s="1">
        <v>0.9</v>
      </c>
      <c r="G13">
        <v>19.2668</v>
      </c>
      <c r="H13">
        <v>2.9140999999999999</v>
      </c>
      <c r="K13" s="1">
        <v>0.9</v>
      </c>
      <c r="L13">
        <v>12.5525</v>
      </c>
      <c r="M13">
        <v>8.1392000000000007</v>
      </c>
      <c r="P13" s="1">
        <v>0.9</v>
      </c>
      <c r="Q13">
        <v>10.3096</v>
      </c>
      <c r="R13">
        <v>4.0293000000000001</v>
      </c>
      <c r="U13" s="1">
        <v>0.9</v>
      </c>
      <c r="V13">
        <v>6.6321000000000003</v>
      </c>
      <c r="W13">
        <v>8.8505000000000003</v>
      </c>
      <c r="Z13" s="1">
        <v>0.9</v>
      </c>
      <c r="AA13">
        <v>8.5342000000000002</v>
      </c>
      <c r="AB13">
        <v>4.5175999999999998</v>
      </c>
      <c r="AE13" s="1">
        <v>0.9</v>
      </c>
      <c r="AF13">
        <v>11.6541</v>
      </c>
      <c r="AG13">
        <v>6.0721999999999996</v>
      </c>
      <c r="AJ13" s="1">
        <v>0.9</v>
      </c>
      <c r="AK13">
        <v>8.7524999999999995</v>
      </c>
      <c r="AL13">
        <v>6.8738000000000001</v>
      </c>
    </row>
    <row r="14" spans="1:38" x14ac:dyDescent="0.25">
      <c r="A14" s="1">
        <v>1</v>
      </c>
      <c r="B14">
        <v>20.429600000000001</v>
      </c>
      <c r="C14">
        <v>4.5469999999999997</v>
      </c>
      <c r="F14" s="1">
        <v>1</v>
      </c>
      <c r="G14">
        <v>15.9305</v>
      </c>
      <c r="H14">
        <v>3.9529999999999998</v>
      </c>
      <c r="K14" s="1">
        <v>1</v>
      </c>
      <c r="L14">
        <v>17.415500000000002</v>
      </c>
      <c r="M14">
        <v>8.7096999999999998</v>
      </c>
      <c r="P14" s="1">
        <v>1</v>
      </c>
      <c r="Q14">
        <v>8.7517999999999994</v>
      </c>
      <c r="R14">
        <v>5.9828000000000001</v>
      </c>
      <c r="U14" s="1">
        <v>1</v>
      </c>
      <c r="V14">
        <v>9.2654999999999994</v>
      </c>
      <c r="W14">
        <v>7.2511999999999999</v>
      </c>
      <c r="Z14" s="1">
        <v>1</v>
      </c>
      <c r="AA14">
        <v>7.6614000000000004</v>
      </c>
      <c r="AB14">
        <v>6.0888</v>
      </c>
      <c r="AE14" s="1">
        <v>1</v>
      </c>
      <c r="AF14">
        <v>10.3637</v>
      </c>
      <c r="AG14">
        <v>3.9977999999999998</v>
      </c>
      <c r="AJ14" s="1">
        <v>1</v>
      </c>
      <c r="AK14">
        <v>6.5664999999999996</v>
      </c>
      <c r="AL14">
        <v>7.1013999999999999</v>
      </c>
    </row>
    <row r="15" spans="1:38" x14ac:dyDescent="0.25">
      <c r="A15" s="1">
        <v>1.1000000000000001</v>
      </c>
      <c r="B15">
        <v>11.4998</v>
      </c>
      <c r="C15">
        <v>3.5969000000000002</v>
      </c>
      <c r="F15" s="1">
        <v>1.1000000000000001</v>
      </c>
      <c r="G15">
        <v>17.575500000000002</v>
      </c>
      <c r="H15">
        <v>3.5539999999999998</v>
      </c>
      <c r="K15" s="1">
        <v>1.1000000000000001</v>
      </c>
      <c r="L15">
        <v>12.9307</v>
      </c>
      <c r="M15">
        <v>9.9846000000000004</v>
      </c>
      <c r="P15" s="1">
        <v>1.1000000000000001</v>
      </c>
      <c r="Q15">
        <v>11.579700000000001</v>
      </c>
      <c r="R15">
        <v>5.6810999999999998</v>
      </c>
      <c r="U15" s="1">
        <v>1.1000000000000001</v>
      </c>
      <c r="V15">
        <v>10.812200000000001</v>
      </c>
      <c r="W15">
        <v>7.7899000000000003</v>
      </c>
      <c r="Z15" s="1">
        <v>1.1000000000000001</v>
      </c>
      <c r="AA15">
        <v>9.1556999999999995</v>
      </c>
      <c r="AB15">
        <v>8.1288</v>
      </c>
      <c r="AE15" s="1">
        <v>1.1000000000000001</v>
      </c>
      <c r="AF15">
        <v>8.5726999999999993</v>
      </c>
      <c r="AG15">
        <v>4.2831000000000001</v>
      </c>
      <c r="AJ15" s="1">
        <v>1.1000000000000001</v>
      </c>
      <c r="AK15">
        <v>6.2514000000000003</v>
      </c>
      <c r="AL15">
        <v>8.9107000000000003</v>
      </c>
    </row>
    <row r="16" spans="1:38" x14ac:dyDescent="0.25">
      <c r="A16" s="1">
        <v>1.2</v>
      </c>
      <c r="B16">
        <v>15.978</v>
      </c>
      <c r="C16">
        <v>3.9860000000000002</v>
      </c>
      <c r="F16" s="1">
        <v>1.2</v>
      </c>
      <c r="G16">
        <v>16.202200000000001</v>
      </c>
      <c r="H16">
        <v>3.7547000000000001</v>
      </c>
      <c r="K16" s="1">
        <v>1.2</v>
      </c>
      <c r="L16">
        <v>7.6672000000000002</v>
      </c>
      <c r="M16">
        <v>6.4768999999999997</v>
      </c>
      <c r="P16" s="1">
        <v>1.2</v>
      </c>
      <c r="Q16">
        <v>8.2316000000000003</v>
      </c>
      <c r="R16">
        <v>5.7712000000000003</v>
      </c>
      <c r="U16" s="1">
        <v>1.2</v>
      </c>
      <c r="V16">
        <v>7.6600999999999999</v>
      </c>
      <c r="W16">
        <v>7.8525</v>
      </c>
      <c r="Z16" s="1">
        <v>1.2</v>
      </c>
      <c r="AA16">
        <v>8.9983000000000004</v>
      </c>
      <c r="AB16">
        <v>5.8048999999999999</v>
      </c>
      <c r="AE16" s="1">
        <v>1.2</v>
      </c>
      <c r="AF16">
        <v>7.0420999999999996</v>
      </c>
      <c r="AG16">
        <v>7.1623999999999999</v>
      </c>
      <c r="AJ16" s="1">
        <v>1.2</v>
      </c>
      <c r="AK16">
        <v>7.1528</v>
      </c>
      <c r="AL16">
        <v>5.1536</v>
      </c>
    </row>
    <row r="17" spans="1:38" x14ac:dyDescent="0.25">
      <c r="A17" s="1">
        <v>1.3</v>
      </c>
      <c r="B17">
        <v>17.887899999999998</v>
      </c>
      <c r="C17">
        <v>3.5871</v>
      </c>
      <c r="F17" s="1">
        <v>1.3</v>
      </c>
      <c r="G17">
        <v>16.609100000000002</v>
      </c>
      <c r="H17">
        <v>3.4037000000000002</v>
      </c>
      <c r="K17" s="1">
        <v>1.3</v>
      </c>
      <c r="L17">
        <v>11.3032</v>
      </c>
      <c r="M17">
        <v>6.4318</v>
      </c>
      <c r="P17" s="1">
        <v>1.3</v>
      </c>
      <c r="Q17">
        <v>4.3224</v>
      </c>
      <c r="R17">
        <v>4.4584999999999999</v>
      </c>
      <c r="U17" s="1">
        <v>1.3</v>
      </c>
      <c r="V17">
        <v>5.7652999999999999</v>
      </c>
      <c r="W17">
        <v>8.5610999999999997</v>
      </c>
      <c r="Z17" s="1">
        <v>1.3</v>
      </c>
      <c r="AA17">
        <v>7.0914000000000001</v>
      </c>
      <c r="AB17">
        <v>5.3673999999999999</v>
      </c>
      <c r="AE17" s="1">
        <v>1.3</v>
      </c>
      <c r="AF17">
        <v>6.0949999999999998</v>
      </c>
      <c r="AG17">
        <v>9.4787999999999997</v>
      </c>
      <c r="AJ17" s="1">
        <v>1.3</v>
      </c>
      <c r="AK17">
        <v>6.7843</v>
      </c>
      <c r="AL17">
        <v>6.0807000000000002</v>
      </c>
    </row>
    <row r="18" spans="1:38" x14ac:dyDescent="0.25">
      <c r="A18" s="1">
        <v>1.4</v>
      </c>
      <c r="B18">
        <v>12.4604</v>
      </c>
      <c r="C18">
        <v>3.1880000000000002</v>
      </c>
      <c r="F18" s="1">
        <v>1.4</v>
      </c>
      <c r="G18">
        <v>16.5274</v>
      </c>
      <c r="H18">
        <v>3.8589000000000002</v>
      </c>
      <c r="K18" s="1">
        <v>1.4</v>
      </c>
      <c r="L18">
        <v>8.8744999999999994</v>
      </c>
      <c r="M18">
        <v>6.7195</v>
      </c>
      <c r="P18" s="1">
        <v>1.4</v>
      </c>
      <c r="Q18">
        <v>7.3818999999999999</v>
      </c>
      <c r="R18">
        <v>5.6761999999999997</v>
      </c>
      <c r="U18" s="1">
        <v>1.4</v>
      </c>
      <c r="V18">
        <v>5.8666999999999998</v>
      </c>
      <c r="W18">
        <v>6.4531999999999998</v>
      </c>
      <c r="Z18" s="1">
        <v>1.4</v>
      </c>
      <c r="AA18">
        <v>7.0213999999999999</v>
      </c>
      <c r="AB18">
        <v>7.0392999999999999</v>
      </c>
      <c r="AE18" s="1">
        <v>1.4</v>
      </c>
      <c r="AF18">
        <v>6.4390999999999998</v>
      </c>
      <c r="AG18">
        <v>9.734</v>
      </c>
      <c r="AJ18" s="1">
        <v>1.4</v>
      </c>
      <c r="AK18">
        <v>7.4867999999999997</v>
      </c>
      <c r="AL18">
        <v>6.3063000000000002</v>
      </c>
    </row>
    <row r="19" spans="1:38" x14ac:dyDescent="0.25">
      <c r="A19" s="1">
        <v>1.5</v>
      </c>
      <c r="B19">
        <v>15.4718</v>
      </c>
      <c r="C19">
        <v>3.0322</v>
      </c>
      <c r="F19" s="1">
        <v>1.5</v>
      </c>
      <c r="G19">
        <v>19.950199999999999</v>
      </c>
      <c r="H19">
        <v>5.3143000000000002</v>
      </c>
      <c r="K19" s="1">
        <v>1.5</v>
      </c>
      <c r="L19">
        <v>6.8128000000000002</v>
      </c>
      <c r="M19">
        <v>6.3860999999999999</v>
      </c>
      <c r="P19" s="1">
        <v>1.5</v>
      </c>
      <c r="Q19">
        <v>6.2831999999999999</v>
      </c>
      <c r="R19">
        <v>5.2686999999999999</v>
      </c>
      <c r="U19" s="1">
        <v>1.5</v>
      </c>
      <c r="V19">
        <v>6.8875000000000002</v>
      </c>
      <c r="W19">
        <v>5.7248000000000001</v>
      </c>
      <c r="Z19" s="1">
        <v>1.5</v>
      </c>
      <c r="AA19">
        <v>6.8236999999999997</v>
      </c>
      <c r="AB19">
        <v>6.0309999999999997</v>
      </c>
      <c r="AE19" s="1">
        <v>1.5</v>
      </c>
      <c r="AF19">
        <v>6.0995999999999997</v>
      </c>
      <c r="AG19">
        <v>12.6951</v>
      </c>
      <c r="AJ19" s="1">
        <v>1.5</v>
      </c>
      <c r="AK19">
        <v>7.4443000000000001</v>
      </c>
      <c r="AL19">
        <v>5.0209999999999999</v>
      </c>
    </row>
    <row r="20" spans="1:38" x14ac:dyDescent="0.25">
      <c r="A20" s="1">
        <v>1.6</v>
      </c>
      <c r="B20">
        <v>17.512499999999999</v>
      </c>
      <c r="C20">
        <v>3.5880000000000001</v>
      </c>
      <c r="F20" s="1">
        <v>1.6</v>
      </c>
      <c r="G20">
        <v>22.599699999999999</v>
      </c>
      <c r="H20">
        <v>4.4202000000000004</v>
      </c>
      <c r="K20" s="1">
        <v>1.6</v>
      </c>
      <c r="L20">
        <v>9.4733999999999998</v>
      </c>
      <c r="M20">
        <v>6.5711000000000004</v>
      </c>
      <c r="P20" s="1">
        <v>1.6</v>
      </c>
      <c r="Q20">
        <v>6.5549999999999997</v>
      </c>
      <c r="R20">
        <v>5.7731000000000003</v>
      </c>
      <c r="U20" s="1">
        <v>1.6</v>
      </c>
      <c r="V20">
        <v>8.3841999999999999</v>
      </c>
      <c r="W20">
        <v>7.0930999999999997</v>
      </c>
      <c r="Z20" s="1">
        <v>1.6</v>
      </c>
      <c r="AA20">
        <v>6.1675000000000004</v>
      </c>
      <c r="AB20">
        <v>10.369899999999999</v>
      </c>
      <c r="AE20" s="1">
        <v>1.6</v>
      </c>
      <c r="AF20">
        <v>7.8742000000000001</v>
      </c>
      <c r="AG20">
        <v>12.087999999999999</v>
      </c>
      <c r="AJ20" s="1">
        <v>1.6</v>
      </c>
      <c r="AK20">
        <v>8.2782</v>
      </c>
      <c r="AL20">
        <v>6.4024999999999999</v>
      </c>
    </row>
    <row r="21" spans="1:38" x14ac:dyDescent="0.25">
      <c r="A21" s="1">
        <v>1.7</v>
      </c>
      <c r="B21">
        <v>16.129100000000001</v>
      </c>
      <c r="C21">
        <v>4.3955000000000002</v>
      </c>
      <c r="F21" s="1">
        <v>1.7</v>
      </c>
      <c r="G21">
        <v>15.989699999999999</v>
      </c>
      <c r="H21">
        <v>4.6699000000000002</v>
      </c>
      <c r="K21" s="1">
        <v>1.7</v>
      </c>
      <c r="L21">
        <v>9.2698</v>
      </c>
      <c r="M21">
        <v>4.2737999999999996</v>
      </c>
      <c r="P21" s="1">
        <v>1.7</v>
      </c>
      <c r="Q21">
        <v>8.3269000000000002</v>
      </c>
      <c r="R21">
        <v>6.4343000000000004</v>
      </c>
      <c r="U21" s="1">
        <v>1.7</v>
      </c>
      <c r="V21">
        <v>8.5731000000000002</v>
      </c>
      <c r="W21">
        <v>6.5557999999999996</v>
      </c>
      <c r="Z21" s="1">
        <v>1.7</v>
      </c>
      <c r="AA21">
        <v>7.3098000000000001</v>
      </c>
      <c r="AB21">
        <v>7.3182</v>
      </c>
      <c r="AE21" s="1">
        <v>1.7</v>
      </c>
      <c r="AF21">
        <v>5.3182</v>
      </c>
      <c r="AG21">
        <v>14.448600000000001</v>
      </c>
      <c r="AJ21" s="1">
        <v>1.7</v>
      </c>
      <c r="AK21">
        <v>7.3041999999999998</v>
      </c>
      <c r="AL21">
        <v>12.651999999999999</v>
      </c>
    </row>
    <row r="22" spans="1:38" x14ac:dyDescent="0.25">
      <c r="A22" s="1">
        <v>1.8</v>
      </c>
      <c r="B22">
        <v>12.785399999999999</v>
      </c>
      <c r="C22">
        <v>4.9066999999999998</v>
      </c>
      <c r="F22" s="1">
        <v>1.8</v>
      </c>
      <c r="G22">
        <v>14.6152</v>
      </c>
      <c r="H22">
        <v>4.2583000000000002</v>
      </c>
      <c r="K22" s="1">
        <v>1.8</v>
      </c>
      <c r="L22">
        <v>10.4285</v>
      </c>
      <c r="M22">
        <v>4.8600000000000003</v>
      </c>
      <c r="P22" s="1">
        <v>1.8</v>
      </c>
      <c r="Q22">
        <v>5.5647000000000002</v>
      </c>
      <c r="R22">
        <v>7.2786999999999997</v>
      </c>
      <c r="U22" s="1">
        <v>1.8</v>
      </c>
      <c r="V22">
        <v>8.8356999999999992</v>
      </c>
      <c r="W22">
        <v>8.6721000000000004</v>
      </c>
      <c r="Z22" s="1">
        <v>1.8</v>
      </c>
      <c r="AA22">
        <v>6.2786999999999997</v>
      </c>
      <c r="AB22">
        <v>10.5664</v>
      </c>
      <c r="AE22" s="1">
        <v>1.8</v>
      </c>
      <c r="AF22">
        <v>6.0991999999999997</v>
      </c>
      <c r="AG22">
        <v>14.214499999999999</v>
      </c>
      <c r="AJ22" s="1">
        <v>1.8</v>
      </c>
      <c r="AK22">
        <v>8.4680999999999997</v>
      </c>
      <c r="AL22">
        <v>7.2602000000000002</v>
      </c>
    </row>
    <row r="23" spans="1:38" x14ac:dyDescent="0.25">
      <c r="A23" s="1">
        <v>1.9</v>
      </c>
      <c r="B23">
        <v>13.038500000000001</v>
      </c>
      <c r="C23">
        <v>3.4157999999999999</v>
      </c>
      <c r="F23" s="1">
        <v>1.9</v>
      </c>
      <c r="G23">
        <v>12.9314</v>
      </c>
      <c r="H23">
        <v>5.6816000000000004</v>
      </c>
      <c r="K23" s="1">
        <v>1.9</v>
      </c>
      <c r="L23">
        <v>10.5436</v>
      </c>
      <c r="M23">
        <v>6.9732000000000003</v>
      </c>
      <c r="P23" s="1">
        <v>1.9</v>
      </c>
      <c r="Q23">
        <v>5.0505000000000004</v>
      </c>
      <c r="R23">
        <v>10.9579</v>
      </c>
      <c r="U23" s="1">
        <v>1.9</v>
      </c>
      <c r="V23">
        <v>8.3596000000000004</v>
      </c>
      <c r="W23">
        <v>10.7354</v>
      </c>
      <c r="Z23" s="1">
        <v>1.9</v>
      </c>
      <c r="AA23">
        <v>6.28</v>
      </c>
      <c r="AB23">
        <v>14.797800000000001</v>
      </c>
      <c r="AE23" s="1">
        <v>1.9</v>
      </c>
      <c r="AF23">
        <v>4.6729000000000003</v>
      </c>
      <c r="AG23">
        <v>25.8932</v>
      </c>
      <c r="AJ23" s="1">
        <v>1.9</v>
      </c>
      <c r="AK23">
        <v>7.2389000000000001</v>
      </c>
      <c r="AL23">
        <v>7.4564000000000004</v>
      </c>
    </row>
    <row r="24" spans="1:38" x14ac:dyDescent="0.25">
      <c r="A24" s="1">
        <v>2</v>
      </c>
      <c r="B24">
        <v>13.417299999999999</v>
      </c>
      <c r="C24">
        <v>3.5617000000000001</v>
      </c>
      <c r="F24" s="1">
        <v>2</v>
      </c>
      <c r="G24">
        <v>8.7207000000000008</v>
      </c>
      <c r="H24">
        <v>13.3293</v>
      </c>
      <c r="K24" s="1">
        <v>2</v>
      </c>
      <c r="L24">
        <v>11.540900000000001</v>
      </c>
      <c r="M24">
        <v>5.7496999999999998</v>
      </c>
      <c r="P24" s="1">
        <v>2</v>
      </c>
      <c r="Q24">
        <v>5.7721</v>
      </c>
      <c r="R24">
        <v>8.8615999999999993</v>
      </c>
      <c r="U24" s="1">
        <v>2</v>
      </c>
      <c r="V24">
        <v>6.6356000000000002</v>
      </c>
      <c r="W24">
        <v>7.9808000000000003</v>
      </c>
      <c r="Z24" s="1">
        <v>2</v>
      </c>
      <c r="AA24">
        <v>6.3263999999999996</v>
      </c>
      <c r="AB24">
        <v>13.6149</v>
      </c>
      <c r="AE24" s="1">
        <v>2</v>
      </c>
      <c r="AF24">
        <v>5.9074999999999998</v>
      </c>
      <c r="AG24">
        <v>22.003299999999999</v>
      </c>
      <c r="AJ24" s="1">
        <v>2</v>
      </c>
      <c r="AK24">
        <v>7.3169000000000004</v>
      </c>
      <c r="AL24">
        <v>6.1679000000000004</v>
      </c>
    </row>
    <row r="26" spans="1:38" x14ac:dyDescent="0.25">
      <c r="A26" s="1" t="s">
        <v>7</v>
      </c>
      <c r="B26">
        <f>AVERAGE(B5:B24)</f>
        <v>16.664829999999998</v>
      </c>
      <c r="C26">
        <f>AVERAGE(C5:C24)</f>
        <v>4.0651400000000004</v>
      </c>
      <c r="F26" s="1" t="s">
        <v>7</v>
      </c>
      <c r="G26">
        <f>AVERAGE(G5:G24)</f>
        <v>17.303865000000005</v>
      </c>
      <c r="H26">
        <f>AVERAGE(H5:H24)</f>
        <v>4.2983350000000007</v>
      </c>
      <c r="K26" s="1" t="s">
        <v>7</v>
      </c>
      <c r="L26">
        <f>AVERAGE(L5:L24)</f>
        <v>12.667215000000002</v>
      </c>
      <c r="M26">
        <f>AVERAGE(M5:M24)</f>
        <v>5.6454899999999997</v>
      </c>
      <c r="P26" s="1" t="s">
        <v>7</v>
      </c>
      <c r="Q26">
        <f>AVERAGE(Q5:Q24)</f>
        <v>9.7205549999999992</v>
      </c>
      <c r="R26">
        <f>AVERAGE(R5:R24)</f>
        <v>5.7011099999999981</v>
      </c>
      <c r="U26" s="1" t="s">
        <v>7</v>
      </c>
      <c r="V26">
        <f>AVERAGE(V5:V24)</f>
        <v>8.0053350000000005</v>
      </c>
      <c r="W26">
        <f>AVERAGE(W5:W24)</f>
        <v>8.7097099999999976</v>
      </c>
      <c r="Z26" s="1" t="s">
        <v>7</v>
      </c>
      <c r="AA26">
        <f>AVERAGE(AA5:AA24)</f>
        <v>8.3699249999999985</v>
      </c>
      <c r="AB26">
        <f>AVERAGE(AB5:AB24)</f>
        <v>6.8227900000000004</v>
      </c>
      <c r="AE26" s="1" t="s">
        <v>7</v>
      </c>
      <c r="AF26">
        <f>AVERAGE(AF5:AF24)</f>
        <v>8.8070199999999996</v>
      </c>
      <c r="AG26">
        <f>AVERAGE(AG5:AG24)</f>
        <v>9.3487049999999989</v>
      </c>
      <c r="AJ26" s="1" t="s">
        <v>7</v>
      </c>
      <c r="AK26">
        <f>AVERAGE(AK5:AK24)</f>
        <v>7.1549999999999994</v>
      </c>
      <c r="AL26">
        <f>AVERAGE(AL5:AL24)</f>
        <v>7.9804450000000005</v>
      </c>
    </row>
    <row r="27" spans="1:38" x14ac:dyDescent="0.25">
      <c r="A27" s="1" t="s">
        <v>8</v>
      </c>
      <c r="B27">
        <f>STDEV(B5:B24)</f>
        <v>3.0205741118814662</v>
      </c>
      <c r="C27">
        <f>STDEV(C5:C24)</f>
        <v>1.1904817478651211</v>
      </c>
      <c r="F27" s="1" t="s">
        <v>8</v>
      </c>
      <c r="G27">
        <f>STDEV(G5:G24)</f>
        <v>3.5388694750360625</v>
      </c>
      <c r="H27">
        <f>STDEV(H5:H24)</f>
        <v>2.2587907760045316</v>
      </c>
      <c r="K27" s="1" t="s">
        <v>8</v>
      </c>
      <c r="L27">
        <f>STDEV(L5:L24)</f>
        <v>3.5299996047822946</v>
      </c>
      <c r="M27">
        <f>STDEV(M5:M24)</f>
        <v>1.8678305070462475</v>
      </c>
      <c r="P27" s="1" t="s">
        <v>8</v>
      </c>
      <c r="Q27">
        <f>STDEV(Q5:Q24)</f>
        <v>3.6090218160771856</v>
      </c>
      <c r="R27">
        <f>STDEV(R5:R24)</f>
        <v>1.7226947360397218</v>
      </c>
      <c r="U27" s="1" t="s">
        <v>8</v>
      </c>
      <c r="V27">
        <f>STDEV(V5:V24)</f>
        <v>1.3473300268835733</v>
      </c>
      <c r="W27">
        <f>STDEV(W5:W24)</f>
        <v>1.6486373479810348</v>
      </c>
      <c r="Z27" s="1" t="s">
        <v>8</v>
      </c>
      <c r="AA27">
        <f>STDEV(AA5:AA24)</f>
        <v>1.6714483004032976</v>
      </c>
      <c r="AB27">
        <f>STDEV(AB5:AB24)</f>
        <v>3.1613943099608153</v>
      </c>
      <c r="AE27" s="1" t="s">
        <v>8</v>
      </c>
      <c r="AF27">
        <f>STDEV(AF5:AF24)</f>
        <v>2.9096463734492382</v>
      </c>
      <c r="AG27">
        <f>STDEV(AG5:AG24)</f>
        <v>6.1320847599864354</v>
      </c>
      <c r="AJ27" s="1" t="s">
        <v>8</v>
      </c>
      <c r="AK27">
        <f>STDEV(AK5:AK24)</f>
        <v>0.81094419952106189</v>
      </c>
      <c r="AL27">
        <f>STDEV(AL5:AL24)</f>
        <v>2.0283226942670969</v>
      </c>
    </row>
    <row r="28" spans="1:38" x14ac:dyDescent="0.25">
      <c r="A28" s="1" t="s">
        <v>9</v>
      </c>
      <c r="B28">
        <f>2*(B27)</f>
        <v>6.0411482237629324</v>
      </c>
      <c r="C28">
        <f>2*(C27)</f>
        <v>2.3809634957302421</v>
      </c>
      <c r="F28" s="1" t="s">
        <v>9</v>
      </c>
      <c r="G28">
        <f>2*(G27)</f>
        <v>7.0777389500721251</v>
      </c>
      <c r="H28">
        <f>2*(H27)</f>
        <v>4.5175815520090632</v>
      </c>
      <c r="K28" s="1" t="s">
        <v>9</v>
      </c>
      <c r="L28">
        <f>2*(L27)</f>
        <v>7.0599992095645892</v>
      </c>
      <c r="M28">
        <f>2*(M27)</f>
        <v>3.7356610140924951</v>
      </c>
      <c r="P28" s="1" t="s">
        <v>9</v>
      </c>
      <c r="Q28">
        <f>2*(Q27)</f>
        <v>7.2180436321543713</v>
      </c>
      <c r="R28">
        <f>2*(R27)</f>
        <v>3.4453894720794436</v>
      </c>
      <c r="U28" s="1" t="s">
        <v>9</v>
      </c>
      <c r="V28">
        <f>2*(V27)</f>
        <v>2.6946600537671466</v>
      </c>
      <c r="W28">
        <f>2*(W27)</f>
        <v>3.2972746959620696</v>
      </c>
      <c r="Z28" s="1" t="s">
        <v>9</v>
      </c>
      <c r="AA28">
        <f>2*(AA27)</f>
        <v>3.3428966008065952</v>
      </c>
      <c r="AB28">
        <f>2*(AB27)</f>
        <v>6.3227886199216305</v>
      </c>
      <c r="AE28" s="1" t="s">
        <v>9</v>
      </c>
      <c r="AF28">
        <f>2*(AF27)</f>
        <v>5.8192927468984763</v>
      </c>
      <c r="AG28">
        <f>2*(AG27)</f>
        <v>12.264169519972871</v>
      </c>
      <c r="AJ28" s="1" t="s">
        <v>9</v>
      </c>
      <c r="AK28">
        <f>2*(AK27)</f>
        <v>1.6218883990421238</v>
      </c>
      <c r="AL28">
        <f>2*(AL27)</f>
        <v>4.0566453885341938</v>
      </c>
    </row>
    <row r="29" spans="1:38" x14ac:dyDescent="0.25">
      <c r="A29" s="1" t="s">
        <v>10</v>
      </c>
      <c r="B29">
        <f>B26+B28</f>
        <v>22.70597822376293</v>
      </c>
      <c r="C29">
        <f>C26+C28</f>
        <v>6.4461034957302425</v>
      </c>
      <c r="F29" s="1" t="s">
        <v>10</v>
      </c>
      <c r="G29">
        <f>G26+G28</f>
        <v>24.38160395007213</v>
      </c>
      <c r="H29">
        <f>H26+H28</f>
        <v>8.8159165520090639</v>
      </c>
      <c r="K29" s="1" t="s">
        <v>10</v>
      </c>
      <c r="L29">
        <f>L26+L28</f>
        <v>19.727214209564593</v>
      </c>
      <c r="M29">
        <f>M26+M28</f>
        <v>9.3811510140924952</v>
      </c>
      <c r="P29" s="1" t="s">
        <v>10</v>
      </c>
      <c r="Q29">
        <f>Q26+Q28</f>
        <v>16.93859863215437</v>
      </c>
      <c r="R29">
        <f>R26+R28</f>
        <v>9.1464994720794408</v>
      </c>
      <c r="U29" s="1" t="s">
        <v>10</v>
      </c>
      <c r="V29">
        <f>V26+V28</f>
        <v>10.699995053767147</v>
      </c>
      <c r="W29">
        <f>W26+W28</f>
        <v>12.006984695962068</v>
      </c>
      <c r="Z29" s="1" t="s">
        <v>10</v>
      </c>
      <c r="AA29">
        <f>AA26+AA28</f>
        <v>11.712821600806594</v>
      </c>
      <c r="AB29">
        <f>AB26+AB28</f>
        <v>13.145578619921631</v>
      </c>
      <c r="AE29" s="1" t="s">
        <v>10</v>
      </c>
      <c r="AF29">
        <f>AF26+AF28</f>
        <v>14.626312746898476</v>
      </c>
      <c r="AG29">
        <f>AG26+AG28</f>
        <v>21.61287451997287</v>
      </c>
      <c r="AJ29" s="1" t="s">
        <v>10</v>
      </c>
      <c r="AK29">
        <f>AK26+AK28</f>
        <v>8.7768883990421234</v>
      </c>
      <c r="AL29">
        <f>AL26+AL28</f>
        <v>12.037090388534194</v>
      </c>
    </row>
    <row r="37" spans="9:64" x14ac:dyDescent="0.25">
      <c r="J37" s="1" t="s">
        <v>11</v>
      </c>
      <c r="O37" t="s">
        <v>15</v>
      </c>
      <c r="S37" t="s">
        <v>16</v>
      </c>
      <c r="W37" t="s">
        <v>17</v>
      </c>
    </row>
    <row r="38" spans="9:64" x14ac:dyDescent="0.25">
      <c r="Y38" t="s">
        <v>12</v>
      </c>
      <c r="AS38" t="s">
        <v>13</v>
      </c>
    </row>
    <row r="39" spans="9:64" x14ac:dyDescent="0.25">
      <c r="J39" t="s">
        <v>12</v>
      </c>
      <c r="K39" t="s">
        <v>13</v>
      </c>
      <c r="O39" t="s">
        <v>12</v>
      </c>
      <c r="P39" t="s">
        <v>13</v>
      </c>
      <c r="S39" t="s">
        <v>12</v>
      </c>
      <c r="T39" t="s">
        <v>13</v>
      </c>
      <c r="W39" t="s">
        <v>18</v>
      </c>
      <c r="X39" t="s">
        <v>19</v>
      </c>
      <c r="Y39">
        <v>0.1</v>
      </c>
      <c r="Z39">
        <v>0.2</v>
      </c>
      <c r="AA39">
        <v>0.3</v>
      </c>
      <c r="AB39">
        <v>0.4</v>
      </c>
      <c r="AC39">
        <v>0.5</v>
      </c>
      <c r="AD39">
        <v>0.6</v>
      </c>
      <c r="AE39">
        <v>0.7</v>
      </c>
      <c r="AF39">
        <v>0.8</v>
      </c>
      <c r="AG39">
        <v>0.9</v>
      </c>
      <c r="AH39">
        <v>1</v>
      </c>
      <c r="AI39">
        <v>1.1000000000000001</v>
      </c>
      <c r="AJ39">
        <v>1.2</v>
      </c>
      <c r="AK39">
        <v>1.3</v>
      </c>
      <c r="AL39">
        <v>1.4</v>
      </c>
      <c r="AM39">
        <v>1.5</v>
      </c>
      <c r="AN39">
        <v>1.6</v>
      </c>
      <c r="AO39">
        <v>1.7</v>
      </c>
      <c r="AP39">
        <v>1.8</v>
      </c>
      <c r="AQ39">
        <v>1.9</v>
      </c>
      <c r="AR39">
        <v>2</v>
      </c>
      <c r="AS39">
        <v>0.1</v>
      </c>
      <c r="AT39">
        <v>0.2</v>
      </c>
      <c r="AU39">
        <v>0.3</v>
      </c>
      <c r="AV39">
        <v>0.4</v>
      </c>
      <c r="AW39">
        <v>0.5</v>
      </c>
      <c r="AX39">
        <v>0.6</v>
      </c>
      <c r="AY39">
        <v>0.7</v>
      </c>
      <c r="AZ39">
        <v>0.8</v>
      </c>
      <c r="BA39">
        <v>0.9</v>
      </c>
      <c r="BB39">
        <v>1</v>
      </c>
      <c r="BC39">
        <v>1.1000000000000001</v>
      </c>
      <c r="BD39">
        <v>1.2</v>
      </c>
      <c r="BE39">
        <v>1.3</v>
      </c>
      <c r="BF39">
        <v>1.4</v>
      </c>
      <c r="BG39">
        <v>1.5</v>
      </c>
      <c r="BH39">
        <v>1.6</v>
      </c>
      <c r="BI39">
        <v>1.7</v>
      </c>
      <c r="BJ39">
        <v>1.8</v>
      </c>
      <c r="BK39">
        <v>1.9</v>
      </c>
      <c r="BL39">
        <v>2</v>
      </c>
    </row>
    <row r="40" spans="9:64" x14ac:dyDescent="0.25">
      <c r="I40" s="1" t="s">
        <v>14</v>
      </c>
      <c r="J40">
        <f>AVERAGE(B4,G4,L4,Q4,V4,AA4,AF4,AK4)</f>
        <v>12.413087500000003</v>
      </c>
      <c r="K40">
        <f>AVERAGE(C4,H4,M4,R4,W4,AB4,AG4,AL4)</f>
        <v>6.4906125000000001</v>
      </c>
      <c r="O40">
        <f>J41-J40</f>
        <v>0.57469999999999821</v>
      </c>
      <c r="P40">
        <f>K41-K40</f>
        <v>-6.5374999999994188E-3</v>
      </c>
      <c r="R40" s="1">
        <v>0.1</v>
      </c>
      <c r="S40">
        <f>O40/J40*100</f>
        <v>4.6297909363806395</v>
      </c>
      <c r="T40">
        <f>P40/K40*100</f>
        <v>-0.10072238945090957</v>
      </c>
      <c r="W40">
        <f>J40</f>
        <v>12.413087500000003</v>
      </c>
      <c r="X40">
        <f>K40</f>
        <v>6.4906125000000001</v>
      </c>
      <c r="Y40">
        <f>S40</f>
        <v>4.6297909363806395</v>
      </c>
      <c r="Z40">
        <f>S41</f>
        <v>9.7629820139429118</v>
      </c>
      <c r="AA40">
        <f>S42</f>
        <v>13.131906143415145</v>
      </c>
      <c r="AB40">
        <f>S43</f>
        <v>2.7519341984820138</v>
      </c>
      <c r="AC40">
        <f>S44</f>
        <v>3.8597367496200885</v>
      </c>
      <c r="AD40">
        <f>S45</f>
        <v>-7.7752613924618093</v>
      </c>
      <c r="AE40">
        <f>S46</f>
        <v>2.4045186179505942</v>
      </c>
      <c r="AF40">
        <f>S47</f>
        <v>-2.1979825728288898</v>
      </c>
      <c r="AG40">
        <f>S48</f>
        <v>-5.5672088028059452</v>
      </c>
      <c r="AH40">
        <f>S49</f>
        <v>-2.9406463138200123</v>
      </c>
      <c r="AI40">
        <f>S50</f>
        <v>-11.003507386860861</v>
      </c>
      <c r="AJ40">
        <f>S51</f>
        <v>-20.515041080633655</v>
      </c>
      <c r="AK40">
        <f>S52</f>
        <v>-23.610262152748067</v>
      </c>
      <c r="AL40">
        <f>S53</f>
        <v>-27.437271347680444</v>
      </c>
      <c r="AM40">
        <f>S54</f>
        <v>-23.696360796618912</v>
      </c>
      <c r="AN40">
        <f>S55</f>
        <v>-12.547240966439674</v>
      </c>
      <c r="AO40">
        <f>S56</f>
        <v>-21.231522777874584</v>
      </c>
      <c r="AP40">
        <f>S57</f>
        <v>-26.412848535869916</v>
      </c>
      <c r="AQ40">
        <f>S58</f>
        <v>-31.407677582229265</v>
      </c>
      <c r="AR40">
        <f>S59</f>
        <v>-33.903027751959392</v>
      </c>
      <c r="AS40">
        <f>T40</f>
        <v>-0.10072238945090957</v>
      </c>
      <c r="AT40">
        <f>T41</f>
        <v>-13.803782000543105</v>
      </c>
      <c r="AU40">
        <f>T42</f>
        <v>-13.858861548120455</v>
      </c>
      <c r="AV40">
        <f>T43</f>
        <v>-13.321161908833709</v>
      </c>
      <c r="AW40">
        <f>T44</f>
        <v>-6.1977972032685731</v>
      </c>
      <c r="AX40">
        <f>T45</f>
        <v>-20.837401709006663</v>
      </c>
      <c r="AY40">
        <f>T46</f>
        <v>-16.14081105596739</v>
      </c>
      <c r="AZ40">
        <f>T47</f>
        <v>-12.998773228258505</v>
      </c>
      <c r="BA40">
        <f>T48</f>
        <v>-5.7388651687340628</v>
      </c>
      <c r="BB40">
        <f>T49</f>
        <v>-8.2680948831870751</v>
      </c>
      <c r="BC40">
        <f>T50</f>
        <v>8.0886048889787301E-3</v>
      </c>
      <c r="BD40">
        <f>T51</f>
        <v>-11.483315326558174</v>
      </c>
      <c r="BE40">
        <f>T52</f>
        <v>-8.7738252745792575</v>
      </c>
      <c r="BF40">
        <f>T53</f>
        <v>-5.6803190762042881</v>
      </c>
      <c r="BG40">
        <f>T54</f>
        <v>-4.7216268110289965</v>
      </c>
      <c r="BH40">
        <f>T55</f>
        <v>8.4371852425329514</v>
      </c>
      <c r="BI40">
        <f>T56</f>
        <v>16.992233013448256</v>
      </c>
      <c r="BJ40">
        <f>T57</f>
        <v>19.435762033244163</v>
      </c>
      <c r="BK40">
        <f>T58</f>
        <v>65.45299076165773</v>
      </c>
      <c r="BL40">
        <f>T59</f>
        <v>56.512963915192891</v>
      </c>
    </row>
    <row r="41" spans="9:64" x14ac:dyDescent="0.25">
      <c r="I41" s="1">
        <v>0.1</v>
      </c>
      <c r="J41">
        <f>AVERAGE(B5,G5,L5,Q5,V5,AA5,AF5,AK5)</f>
        <v>12.987787500000001</v>
      </c>
      <c r="K41">
        <f>AVERAGE(C5,H5,M5,R5,W5,AB5,AG5,AL5)</f>
        <v>6.4840750000000007</v>
      </c>
      <c r="O41">
        <f>J42-J40</f>
        <v>1.211887499999996</v>
      </c>
      <c r="P41">
        <f>K42-K40</f>
        <v>-0.89595000000000091</v>
      </c>
      <c r="R41" s="1">
        <v>0.2</v>
      </c>
      <c r="S41">
        <f>O41/J40*100</f>
        <v>9.7629820139429118</v>
      </c>
      <c r="T41">
        <f>P41/K40*100</f>
        <v>-13.803782000543105</v>
      </c>
    </row>
    <row r="42" spans="9:64" x14ac:dyDescent="0.25">
      <c r="I42" s="1">
        <v>0.2</v>
      </c>
      <c r="J42">
        <f>AVERAGE(B6,G6,L6,Q6,V6,AA6,AF6,AK6)</f>
        <v>13.624974999999999</v>
      </c>
      <c r="K42">
        <f>AVERAGE(C6,H6,M6,R6,W6,AB6,AG6,AL6)</f>
        <v>5.5946624999999992</v>
      </c>
      <c r="O42">
        <f>J43-J40</f>
        <v>1.6300749999999979</v>
      </c>
      <c r="P42">
        <f>K43-K40</f>
        <v>-0.89952499999999969</v>
      </c>
      <c r="R42" s="1">
        <v>0.3</v>
      </c>
      <c r="S42">
        <f>O42/J40*100</f>
        <v>13.131906143415145</v>
      </c>
      <c r="T42">
        <f>P42/K40*100</f>
        <v>-13.858861548120455</v>
      </c>
    </row>
    <row r="43" spans="9:64" x14ac:dyDescent="0.25">
      <c r="I43" s="1">
        <v>0.3</v>
      </c>
      <c r="J43">
        <f>AVERAGE(B7,G7,L7,Q7,V7,AA7,AF7,AK7)</f>
        <v>14.043162500000001</v>
      </c>
      <c r="K43">
        <f>AVERAGE(C7,H7,M7,R7,W7,AB7,AG7,AL7)</f>
        <v>5.5910875000000004</v>
      </c>
      <c r="O43">
        <f>J44-J40</f>
        <v>0.34159999999999613</v>
      </c>
      <c r="P43">
        <f>K44-K40</f>
        <v>-0.86462499999999931</v>
      </c>
      <c r="R43" s="1">
        <v>0.4</v>
      </c>
      <c r="S43">
        <f>O43/J40*100</f>
        <v>2.7519341984820138</v>
      </c>
      <c r="T43">
        <f>P43/K40*100</f>
        <v>-13.321161908833709</v>
      </c>
    </row>
    <row r="44" spans="9:64" x14ac:dyDescent="0.25">
      <c r="I44" s="1">
        <v>0.4</v>
      </c>
      <c r="J44">
        <f>AVERAGE(B8,G8,L8,Q8,V8,AA8,AF8,AK8)</f>
        <v>12.754687499999999</v>
      </c>
      <c r="K44">
        <f t="shared" ref="K43:K60" si="0">AVERAGE(C8,H8,M8,R8,W8,AB8,AG8,AL8)</f>
        <v>5.6259875000000008</v>
      </c>
      <c r="O44">
        <f>J45-J40</f>
        <v>0.47911249999999761</v>
      </c>
      <c r="P44">
        <f>K45-K40</f>
        <v>-0.40227500000000038</v>
      </c>
      <c r="R44" s="1">
        <v>0.5</v>
      </c>
      <c r="S44">
        <f>O44/J40*100</f>
        <v>3.8597367496200885</v>
      </c>
      <c r="T44">
        <f>P44/K40*100</f>
        <v>-6.1977972032685731</v>
      </c>
    </row>
    <row r="45" spans="9:64" x14ac:dyDescent="0.25">
      <c r="I45" s="1">
        <v>0.5</v>
      </c>
      <c r="J45">
        <f t="shared" ref="J45:J60" si="1">AVERAGE(B9,G9,L9,Q9,V9,AA9,AF9,AK9)</f>
        <v>12.892200000000001</v>
      </c>
      <c r="K45">
        <f t="shared" si="0"/>
        <v>6.0883374999999997</v>
      </c>
      <c r="O45">
        <f>J46-J40</f>
        <v>-0.96515000000000306</v>
      </c>
      <c r="P45">
        <f>K46-K40</f>
        <v>-1.3524750000000001</v>
      </c>
      <c r="R45" s="1">
        <v>0.6</v>
      </c>
      <c r="S45">
        <f>O45/J40*100</f>
        <v>-7.7752613924618093</v>
      </c>
      <c r="T45">
        <f>P45/K40*100</f>
        <v>-20.837401709006663</v>
      </c>
    </row>
    <row r="46" spans="9:64" x14ac:dyDescent="0.25">
      <c r="I46" s="1">
        <v>0.6</v>
      </c>
      <c r="J46">
        <f t="shared" si="1"/>
        <v>11.4479375</v>
      </c>
      <c r="K46">
        <f t="shared" si="0"/>
        <v>5.1381375</v>
      </c>
      <c r="O46">
        <f>J47-J40</f>
        <v>0.29847499999999805</v>
      </c>
      <c r="P46">
        <f>K47-K40</f>
        <v>-1.0476375000000013</v>
      </c>
      <c r="R46" s="1">
        <v>0.7</v>
      </c>
      <c r="S46">
        <f>O46/J40*100</f>
        <v>2.4045186179505942</v>
      </c>
      <c r="T46">
        <f>P46/K40*100</f>
        <v>-16.14081105596739</v>
      </c>
    </row>
    <row r="47" spans="9:64" x14ac:dyDescent="0.25">
      <c r="I47" s="1">
        <v>0.7</v>
      </c>
      <c r="J47">
        <f t="shared" si="1"/>
        <v>12.711562500000001</v>
      </c>
      <c r="K47">
        <f t="shared" si="0"/>
        <v>5.4429749999999988</v>
      </c>
      <c r="O47">
        <f>J48-J40</f>
        <v>-0.2728375000000014</v>
      </c>
      <c r="P47">
        <f>K48-K40</f>
        <v>-0.84370000000000012</v>
      </c>
      <c r="R47" s="1">
        <v>0.8</v>
      </c>
      <c r="S47">
        <f>O47/J40*100</f>
        <v>-2.1979825728288898</v>
      </c>
      <c r="T47">
        <f>P47/K40*100</f>
        <v>-12.998773228258505</v>
      </c>
    </row>
    <row r="48" spans="9:64" x14ac:dyDescent="0.25">
      <c r="I48" s="1">
        <v>0.8</v>
      </c>
      <c r="J48">
        <f t="shared" si="1"/>
        <v>12.140250000000002</v>
      </c>
      <c r="K48">
        <f t="shared" si="0"/>
        <v>5.6469125</v>
      </c>
      <c r="O48">
        <f>J49-J40</f>
        <v>-0.69106250000000458</v>
      </c>
      <c r="P48">
        <f>K49-K40</f>
        <v>-0.37248749999999919</v>
      </c>
      <c r="R48" s="1">
        <v>0.9</v>
      </c>
      <c r="S48">
        <f>O48/J40*100</f>
        <v>-5.5672088028059452</v>
      </c>
      <c r="T48">
        <f>P48/K40*100</f>
        <v>-5.7388651687340628</v>
      </c>
    </row>
    <row r="49" spans="1:20" x14ac:dyDescent="0.25">
      <c r="I49" s="1">
        <v>0.9</v>
      </c>
      <c r="J49">
        <f t="shared" si="1"/>
        <v>11.722024999999999</v>
      </c>
      <c r="K49">
        <f t="shared" si="0"/>
        <v>6.1181250000000009</v>
      </c>
      <c r="O49">
        <f>J50-J40</f>
        <v>-0.36502500000000282</v>
      </c>
      <c r="P49">
        <f>K50-K40</f>
        <v>-0.53665000000000074</v>
      </c>
      <c r="R49" s="1">
        <v>1</v>
      </c>
      <c r="S49">
        <f>O49/J40*100</f>
        <v>-2.9406463138200123</v>
      </c>
      <c r="T49">
        <f>P49/K40*100</f>
        <v>-8.2680948831870751</v>
      </c>
    </row>
    <row r="50" spans="1:20" x14ac:dyDescent="0.25">
      <c r="I50" s="1">
        <v>1</v>
      </c>
      <c r="J50">
        <f t="shared" si="1"/>
        <v>12.0480625</v>
      </c>
      <c r="K50">
        <f t="shared" si="0"/>
        <v>5.9539624999999994</v>
      </c>
      <c r="O50">
        <f>J51-J40</f>
        <v>-1.3658750000000026</v>
      </c>
      <c r="P50">
        <f>K51-K40</f>
        <v>5.2499999999966462E-4</v>
      </c>
      <c r="R50" s="1">
        <v>1.1000000000000001</v>
      </c>
      <c r="S50">
        <f>O50/J40*100</f>
        <v>-11.003507386860861</v>
      </c>
      <c r="T50">
        <f>P50/K40*100</f>
        <v>8.0886048889787301E-3</v>
      </c>
    </row>
    <row r="51" spans="1:20" x14ac:dyDescent="0.25">
      <c r="A51" t="s">
        <v>20</v>
      </c>
      <c r="I51" s="1">
        <v>1.1000000000000001</v>
      </c>
      <c r="J51">
        <f t="shared" si="1"/>
        <v>11.047212500000001</v>
      </c>
      <c r="K51">
        <f t="shared" si="0"/>
        <v>6.4911374999999998</v>
      </c>
      <c r="O51">
        <f>J52-J40</f>
        <v>-2.5465500000000016</v>
      </c>
      <c r="P51">
        <f>K52-K40</f>
        <v>-0.74533750000000065</v>
      </c>
      <c r="R51" s="1">
        <v>1.2</v>
      </c>
      <c r="S51">
        <f>O51/J40*100</f>
        <v>-20.515041080633655</v>
      </c>
      <c r="T51">
        <f>P51/K40*100</f>
        <v>-11.483315326558174</v>
      </c>
    </row>
    <row r="52" spans="1:20" x14ac:dyDescent="0.25">
      <c r="A52" t="s">
        <v>21</v>
      </c>
      <c r="I52" s="1">
        <v>1.2</v>
      </c>
      <c r="J52">
        <f t="shared" si="1"/>
        <v>9.8665375000000015</v>
      </c>
      <c r="K52">
        <f t="shared" si="0"/>
        <v>5.7452749999999995</v>
      </c>
      <c r="O52">
        <f>J53-J40</f>
        <v>-2.9307625000000019</v>
      </c>
      <c r="P52">
        <f>K53-K40</f>
        <v>-0.56947500000000062</v>
      </c>
      <c r="R52" s="1">
        <v>1.3</v>
      </c>
      <c r="S52">
        <f>O52/J40*100</f>
        <v>-23.610262152748067</v>
      </c>
      <c r="T52">
        <f>P52/K40*100</f>
        <v>-8.7738252745792575</v>
      </c>
    </row>
    <row r="53" spans="1:20" x14ac:dyDescent="0.25">
      <c r="B53" s="1" t="s">
        <v>12</v>
      </c>
      <c r="C53" s="1" t="s">
        <v>13</v>
      </c>
      <c r="I53" s="1">
        <v>1.3</v>
      </c>
      <c r="J53">
        <f t="shared" si="1"/>
        <v>9.4823250000000012</v>
      </c>
      <c r="K53">
        <f t="shared" si="0"/>
        <v>5.9211374999999995</v>
      </c>
      <c r="O53">
        <f>J54-J40</f>
        <v>-3.4058125000000032</v>
      </c>
      <c r="P53">
        <f>K54-K40</f>
        <v>-0.36868750000000006</v>
      </c>
      <c r="R53" s="1">
        <v>1.4</v>
      </c>
      <c r="S53">
        <f>O53/J40*100</f>
        <v>-27.437271347680444</v>
      </c>
      <c r="T53">
        <f>P53/K40*100</f>
        <v>-5.6803190762042881</v>
      </c>
    </row>
    <row r="54" spans="1:20" x14ac:dyDescent="0.25">
      <c r="A54" s="1">
        <v>1</v>
      </c>
      <c r="B54">
        <f>B4</f>
        <v>18.809899999999999</v>
      </c>
      <c r="C54">
        <f>C4</f>
        <v>3.6478000000000002</v>
      </c>
      <c r="I54" s="1">
        <v>1.4</v>
      </c>
      <c r="J54">
        <f t="shared" si="1"/>
        <v>9.0072749999999999</v>
      </c>
      <c r="K54">
        <f t="shared" si="0"/>
        <v>6.1219250000000001</v>
      </c>
      <c r="O54">
        <f>J55-J40</f>
        <v>-2.9414500000000032</v>
      </c>
      <c r="P54">
        <f>K55-K40</f>
        <v>-0.30646249999999942</v>
      </c>
      <c r="R54" s="1">
        <v>1.5</v>
      </c>
      <c r="S54">
        <f>O54/J40*100</f>
        <v>-23.696360796618912</v>
      </c>
      <c r="T54">
        <f>P54/K40*100</f>
        <v>-4.7216268110289965</v>
      </c>
    </row>
    <row r="55" spans="1:20" x14ac:dyDescent="0.25">
      <c r="A55" s="1">
        <v>2</v>
      </c>
      <c r="B55">
        <f>G4</f>
        <v>17.4222</v>
      </c>
      <c r="C55">
        <f>H4</f>
        <v>3.7262</v>
      </c>
      <c r="I55" s="1">
        <v>1.5</v>
      </c>
      <c r="J55">
        <f t="shared" si="1"/>
        <v>9.4716374999999999</v>
      </c>
      <c r="K55">
        <f t="shared" si="0"/>
        <v>6.1841500000000007</v>
      </c>
      <c r="O55">
        <f>J56-J40</f>
        <v>-1.5575000000000028</v>
      </c>
      <c r="P55">
        <f>K56-K40</f>
        <v>0.54762499999999914</v>
      </c>
      <c r="R55" s="1">
        <v>1.6</v>
      </c>
      <c r="S55">
        <f>O55/J40*100</f>
        <v>-12.547240966439674</v>
      </c>
      <c r="T55">
        <f>P55/K40*100</f>
        <v>8.4371852425329514</v>
      </c>
    </row>
    <row r="56" spans="1:20" x14ac:dyDescent="0.25">
      <c r="A56" s="1">
        <v>3</v>
      </c>
      <c r="B56">
        <f>L4</f>
        <v>14.844200000000001</v>
      </c>
      <c r="C56">
        <f>M4</f>
        <v>3.5061</v>
      </c>
      <c r="I56" s="1">
        <v>1.6</v>
      </c>
      <c r="J56">
        <f t="shared" si="1"/>
        <v>10.8555875</v>
      </c>
      <c r="K56">
        <f t="shared" si="0"/>
        <v>7.0382374999999993</v>
      </c>
      <c r="O56">
        <f>J57-J40</f>
        <v>-2.6354875000000035</v>
      </c>
      <c r="P56">
        <f>K57-K40</f>
        <v>1.1028999999999991</v>
      </c>
      <c r="R56" s="1">
        <v>1.7</v>
      </c>
      <c r="S56">
        <f>O56/J40*100</f>
        <v>-21.231522777874584</v>
      </c>
      <c r="T56">
        <f>P56/K40*100</f>
        <v>16.992233013448256</v>
      </c>
    </row>
    <row r="57" spans="1:20" x14ac:dyDescent="0.25">
      <c r="A57" s="1">
        <v>4</v>
      </c>
      <c r="B57">
        <f>Q4</f>
        <v>16.6464</v>
      </c>
      <c r="C57">
        <f>R4</f>
        <v>3.5474999999999999</v>
      </c>
      <c r="I57" s="1">
        <v>1.7</v>
      </c>
      <c r="J57">
        <f t="shared" si="1"/>
        <v>9.7775999999999996</v>
      </c>
      <c r="K57">
        <f t="shared" si="0"/>
        <v>7.5935124999999992</v>
      </c>
      <c r="O57">
        <f>J58-J40</f>
        <v>-3.2786500000000025</v>
      </c>
      <c r="P57">
        <f>K58-K40</f>
        <v>1.2614999999999998</v>
      </c>
      <c r="R57" s="1">
        <v>1.8</v>
      </c>
      <c r="S57">
        <f>O57/J40*100</f>
        <v>-26.412848535869916</v>
      </c>
      <c r="T57">
        <f>P57/K40*100</f>
        <v>19.435762033244163</v>
      </c>
    </row>
    <row r="58" spans="1:20" x14ac:dyDescent="0.25">
      <c r="A58" s="1">
        <v>5</v>
      </c>
      <c r="B58">
        <f>V4</f>
        <v>7.6585999999999999</v>
      </c>
      <c r="C58">
        <f>W4</f>
        <v>9.7355999999999998</v>
      </c>
      <c r="I58" s="1">
        <v>1.8</v>
      </c>
      <c r="J58">
        <f t="shared" si="1"/>
        <v>9.1344375000000007</v>
      </c>
      <c r="K58">
        <f t="shared" si="0"/>
        <v>7.7521125</v>
      </c>
      <c r="O58">
        <f>J59-J40</f>
        <v>-3.8986625000000039</v>
      </c>
      <c r="P58">
        <f>K59-K40</f>
        <v>4.2483000000000013</v>
      </c>
      <c r="R58" s="1">
        <v>1.9</v>
      </c>
      <c r="S58">
        <f>O58/J40*100</f>
        <v>-31.407677582229265</v>
      </c>
      <c r="T58">
        <f>P58/K40*100</f>
        <v>65.45299076165773</v>
      </c>
    </row>
    <row r="59" spans="1:20" x14ac:dyDescent="0.25">
      <c r="A59" s="1">
        <v>6</v>
      </c>
      <c r="B59">
        <f>AA4</f>
        <v>9.4274000000000004</v>
      </c>
      <c r="C59">
        <f>AB4</f>
        <v>6.8804999999999996</v>
      </c>
      <c r="I59" s="1">
        <v>1.9</v>
      </c>
      <c r="J59">
        <f t="shared" si="1"/>
        <v>8.5144249999999992</v>
      </c>
      <c r="K59">
        <f t="shared" si="0"/>
        <v>10.738912500000001</v>
      </c>
      <c r="O59">
        <f>J60-J40</f>
        <v>-4.2084125000000032</v>
      </c>
      <c r="P59">
        <f>K60-K40</f>
        <v>3.6680374999999996</v>
      </c>
      <c r="R59" s="1">
        <v>2</v>
      </c>
      <c r="S59">
        <f>O59/J40*100</f>
        <v>-33.903027751959392</v>
      </c>
      <c r="T59">
        <f>P59/K40*100</f>
        <v>56.512963915192891</v>
      </c>
    </row>
    <row r="60" spans="1:20" x14ac:dyDescent="0.25">
      <c r="A60" s="1">
        <v>7</v>
      </c>
      <c r="B60">
        <f>AF4</f>
        <v>9.1363000000000003</v>
      </c>
      <c r="C60">
        <f>AG4</f>
        <v>6.6074999999999999</v>
      </c>
      <c r="I60" s="1">
        <v>2</v>
      </c>
      <c r="J60">
        <f>AVERAGE(B24,G24,L24,Q24,V24,AA24,AF24,AK24)</f>
        <v>8.2046749999999999</v>
      </c>
      <c r="K60">
        <f>AVERAGE(C24,H24,M24,R24,W24,AB24,AG24,AL24)</f>
        <v>10.15865</v>
      </c>
    </row>
    <row r="61" spans="1:20" x14ac:dyDescent="0.25">
      <c r="A61" s="1">
        <v>8</v>
      </c>
      <c r="B61">
        <f>AK4</f>
        <v>5.3597000000000001</v>
      </c>
      <c r="C61">
        <f>AL4</f>
        <v>14.2737</v>
      </c>
    </row>
    <row r="63" spans="1:20" x14ac:dyDescent="0.25">
      <c r="A63" t="s">
        <v>22</v>
      </c>
      <c r="B63">
        <f>AVERAGE(B54:B61)</f>
        <v>12.413087500000003</v>
      </c>
      <c r="C63">
        <f>AVERAGE(C54:C61)</f>
        <v>6.4906125000000001</v>
      </c>
    </row>
    <row r="64" spans="1:20" x14ac:dyDescent="0.25">
      <c r="A64" t="s">
        <v>8</v>
      </c>
      <c r="B64">
        <f>STDEV(B54:B61)</f>
        <v>5.0969003702355247</v>
      </c>
      <c r="C64">
        <f>STDEV(C54:C61)</f>
        <v>3.8649497370368771</v>
      </c>
    </row>
    <row r="65" spans="1:3" x14ac:dyDescent="0.25">
      <c r="A65" t="s">
        <v>23</v>
      </c>
      <c r="B65">
        <f>1.5*B64</f>
        <v>7.6453505553532874</v>
      </c>
      <c r="C65">
        <f>1.5*C64</f>
        <v>5.7974246055553156</v>
      </c>
    </row>
    <row r="66" spans="1:3" x14ac:dyDescent="0.25">
      <c r="A66" t="s">
        <v>9</v>
      </c>
      <c r="B66">
        <f>2*B64</f>
        <v>10.193800740471049</v>
      </c>
      <c r="C66">
        <f>2*C64</f>
        <v>7.7298994740737541</v>
      </c>
    </row>
    <row r="67" spans="1:3" x14ac:dyDescent="0.25">
      <c r="A67" t="s">
        <v>24</v>
      </c>
      <c r="B67">
        <f>B63+B65</f>
        <v>20.058438055353292</v>
      </c>
      <c r="C67">
        <f>C63+C65</f>
        <v>12.288037105555315</v>
      </c>
    </row>
    <row r="68" spans="1:3" x14ac:dyDescent="0.25">
      <c r="A68" t="s">
        <v>25</v>
      </c>
      <c r="B68">
        <f>B63+B66</f>
        <v>22.606888240471051</v>
      </c>
      <c r="C68">
        <f>C63+C66</f>
        <v>14.220511974073755</v>
      </c>
    </row>
  </sheetData>
  <conditionalFormatting sqref="B5:B24">
    <cfRule type="cellIs" dxfId="19" priority="20" operator="greaterThan">
      <formula>$B$29</formula>
    </cfRule>
  </conditionalFormatting>
  <conditionalFormatting sqref="C5:C24">
    <cfRule type="cellIs" dxfId="18" priority="19" operator="greaterThan">
      <formula>$C$29</formula>
    </cfRule>
  </conditionalFormatting>
  <conditionalFormatting sqref="G5:G24">
    <cfRule type="cellIs" dxfId="17" priority="18" operator="greaterThan">
      <formula>$G$29</formula>
    </cfRule>
  </conditionalFormatting>
  <conditionalFormatting sqref="H5:H24">
    <cfRule type="cellIs" dxfId="16" priority="17" operator="greaterThan">
      <formula>$H$29</formula>
    </cfRule>
  </conditionalFormatting>
  <conditionalFormatting sqref="L5:L24">
    <cfRule type="cellIs" dxfId="15" priority="16" operator="greaterThan">
      <formula>$L$29</formula>
    </cfRule>
  </conditionalFormatting>
  <conditionalFormatting sqref="M5:M24">
    <cfRule type="cellIs" dxfId="14" priority="15" operator="greaterThan">
      <formula>$M$29</formula>
    </cfRule>
  </conditionalFormatting>
  <conditionalFormatting sqref="Q5:Q24">
    <cfRule type="cellIs" dxfId="13" priority="14" operator="greaterThan">
      <formula>$Q$29</formula>
    </cfRule>
  </conditionalFormatting>
  <conditionalFormatting sqref="R5:R24">
    <cfRule type="cellIs" dxfId="12" priority="13" operator="greaterThan">
      <formula>$R$29</formula>
    </cfRule>
  </conditionalFormatting>
  <conditionalFormatting sqref="V5:V24">
    <cfRule type="cellIs" dxfId="11" priority="12" operator="greaterThan">
      <formula>$V$29</formula>
    </cfRule>
  </conditionalFormatting>
  <conditionalFormatting sqref="W5:W24">
    <cfRule type="cellIs" dxfId="10" priority="11" operator="greaterThan">
      <formula>$W$29</formula>
    </cfRule>
  </conditionalFormatting>
  <conditionalFormatting sqref="AA5:AA24">
    <cfRule type="cellIs" dxfId="9" priority="10" operator="greaterThan">
      <formula>$AA$29</formula>
    </cfRule>
  </conditionalFormatting>
  <conditionalFormatting sqref="AB5:AB24">
    <cfRule type="cellIs" dxfId="8" priority="9" operator="greaterThan">
      <formula>$AB$29</formula>
    </cfRule>
  </conditionalFormatting>
  <conditionalFormatting sqref="AF5:AF24">
    <cfRule type="cellIs" dxfId="7" priority="8" operator="greaterThan">
      <formula>$AF$29</formula>
    </cfRule>
  </conditionalFormatting>
  <conditionalFormatting sqref="AG5:AG24">
    <cfRule type="cellIs" dxfId="6" priority="7" operator="greaterThan">
      <formula>$AG$29</formula>
    </cfRule>
  </conditionalFormatting>
  <conditionalFormatting sqref="AK5:AK24">
    <cfRule type="cellIs" dxfId="5" priority="6" operator="greaterThan">
      <formula>$AK$29</formula>
    </cfRule>
  </conditionalFormatting>
  <conditionalFormatting sqref="AL5:AL24">
    <cfRule type="cellIs" dxfId="4" priority="5" operator="greaterThan">
      <formula>$AL$29</formula>
    </cfRule>
  </conditionalFormatting>
  <conditionalFormatting sqref="B54:B61">
    <cfRule type="cellIs" dxfId="3" priority="4" operator="greaterThan">
      <formula>$B$67</formula>
    </cfRule>
    <cfRule type="cellIs" dxfId="2" priority="3" operator="greaterThan">
      <formula>$B$68</formula>
    </cfRule>
  </conditionalFormatting>
  <conditionalFormatting sqref="C54:C61">
    <cfRule type="cellIs" dxfId="1" priority="2" operator="greaterThan">
      <formula>$C$67</formula>
    </cfRule>
    <cfRule type="cellIs" dxfId="0" priority="1" operator="greaterThan">
      <formula>$C$68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2014-11-04T01:37:32Z</dcterms:created>
  <dcterms:modified xsi:type="dcterms:W3CDTF">2014-11-04T01:38:11Z</dcterms:modified>
</cp:coreProperties>
</file>