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68" i="1" l="1"/>
  <c r="B68" i="1"/>
  <c r="C67" i="1"/>
  <c r="B67" i="1"/>
  <c r="C66" i="1"/>
  <c r="B66" i="1"/>
  <c r="C65" i="1"/>
  <c r="B65" i="1"/>
  <c r="C64" i="1"/>
  <c r="B64" i="1"/>
  <c r="C63" i="1"/>
  <c r="B63" i="1"/>
  <c r="C61" i="1"/>
  <c r="B61" i="1"/>
  <c r="C60" i="1"/>
  <c r="B60" i="1"/>
  <c r="C59" i="1"/>
  <c r="B59" i="1"/>
  <c r="C58" i="1"/>
  <c r="B58" i="1"/>
  <c r="C57" i="1"/>
  <c r="B57" i="1"/>
  <c r="C56" i="1"/>
  <c r="B56" i="1"/>
  <c r="C55" i="1"/>
  <c r="B55" i="1"/>
  <c r="C54" i="1"/>
  <c r="B54" i="1"/>
  <c r="BL40" i="1"/>
  <c r="BK40" i="1"/>
  <c r="BJ40" i="1"/>
  <c r="BI40" i="1"/>
  <c r="BH40" i="1"/>
  <c r="BG40" i="1"/>
  <c r="BF40" i="1"/>
  <c r="BE40" i="1"/>
  <c r="BD40" i="1"/>
  <c r="BC40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K43" i="1"/>
  <c r="P41" i="1"/>
  <c r="P4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K60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J60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44" i="1"/>
  <c r="J43" i="1"/>
  <c r="K42" i="1"/>
  <c r="J42" i="1"/>
  <c r="K41" i="1"/>
  <c r="J41" i="1"/>
  <c r="K40" i="1"/>
  <c r="J40" i="1"/>
  <c r="AK28" i="1"/>
  <c r="AK29" i="1" s="1"/>
  <c r="AL27" i="1"/>
  <c r="AL28" i="1" s="1"/>
  <c r="AL29" i="1" s="1"/>
  <c r="AK27" i="1"/>
  <c r="AL26" i="1"/>
  <c r="AK26" i="1"/>
  <c r="AG27" i="1"/>
  <c r="AG28" i="1" s="1"/>
  <c r="AG29" i="1" s="1"/>
  <c r="AF27" i="1"/>
  <c r="AF28" i="1" s="1"/>
  <c r="AG26" i="1"/>
  <c r="AF26" i="1"/>
  <c r="AF29" i="1" s="1"/>
  <c r="AB27" i="1"/>
  <c r="AB28" i="1" s="1"/>
  <c r="AA27" i="1"/>
  <c r="AA28" i="1" s="1"/>
  <c r="AA29" i="1" s="1"/>
  <c r="AB26" i="1"/>
  <c r="AA26" i="1"/>
  <c r="W27" i="1"/>
  <c r="W28" i="1" s="1"/>
  <c r="W29" i="1" s="1"/>
  <c r="V27" i="1"/>
  <c r="V28" i="1" s="1"/>
  <c r="W26" i="1"/>
  <c r="V26" i="1"/>
  <c r="V29" i="1" s="1"/>
  <c r="R27" i="1"/>
  <c r="R28" i="1" s="1"/>
  <c r="Q27" i="1"/>
  <c r="Q28" i="1" s="1"/>
  <c r="R26" i="1"/>
  <c r="R29" i="1" s="1"/>
  <c r="Q26" i="1"/>
  <c r="Q29" i="1" s="1"/>
  <c r="M27" i="1"/>
  <c r="M28" i="1" s="1"/>
  <c r="L27" i="1"/>
  <c r="L28" i="1" s="1"/>
  <c r="M26" i="1"/>
  <c r="L26" i="1"/>
  <c r="G27" i="1"/>
  <c r="G28" i="1" s="1"/>
  <c r="G26" i="1"/>
  <c r="H27" i="1"/>
  <c r="H28" i="1" s="1"/>
  <c r="H26" i="1"/>
  <c r="C29" i="1"/>
  <c r="B29" i="1"/>
  <c r="C28" i="1"/>
  <c r="B28" i="1"/>
  <c r="C27" i="1"/>
  <c r="B27" i="1"/>
  <c r="C26" i="1"/>
  <c r="B26" i="1"/>
  <c r="AB29" i="1" l="1"/>
  <c r="M29" i="1"/>
  <c r="L29" i="1"/>
  <c r="G29" i="1"/>
  <c r="H29" i="1"/>
</calcChain>
</file>

<file path=xl/sharedStrings.xml><?xml version="1.0" encoding="utf-8"?>
<sst xmlns="http://schemas.openxmlformats.org/spreadsheetml/2006/main" count="80" uniqueCount="26">
  <si>
    <t>BROW</t>
  </si>
  <si>
    <t>BROW_DF</t>
  </si>
  <si>
    <t>CHEEK_DF</t>
  </si>
  <si>
    <t>Cmt Text</t>
  </si>
  <si>
    <t>RMS</t>
  </si>
  <si>
    <t xml:space="preserve"> </t>
  </si>
  <si>
    <t>µV</t>
  </si>
  <si>
    <t>Mean</t>
  </si>
  <si>
    <t>SD</t>
  </si>
  <si>
    <t>2SD</t>
  </si>
  <si>
    <t>Mean+2SD</t>
  </si>
  <si>
    <t>averages</t>
  </si>
  <si>
    <t>Brow</t>
  </si>
  <si>
    <t>Cheek</t>
  </si>
  <si>
    <t>BL</t>
  </si>
  <si>
    <t>differences</t>
  </si>
  <si>
    <t>percentage change</t>
  </si>
  <si>
    <t xml:space="preserve">spss </t>
  </si>
  <si>
    <t>Brow BL</t>
  </si>
  <si>
    <t>Cheek BL</t>
  </si>
  <si>
    <t>Baseline screen</t>
  </si>
  <si>
    <t>Trial</t>
  </si>
  <si>
    <t>mean</t>
  </si>
  <si>
    <t>1.5SD</t>
  </si>
  <si>
    <t>mean+1.5</t>
  </si>
  <si>
    <t>mean+2SD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</si>
</sst>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68"/>
  <sheetViews>
    <sheetView tabSelected="1" topLeftCell="A19" zoomScale="70" zoomScaleNormal="70" workbookViewId="0">
      <selection activeCell="C54" sqref="C54:C61"/>
    </sheetView>
  </sheetViews>
  <sheetFormatPr defaultRowHeight="15" x14ac:dyDescent="0.25"/>
  <sheetData>
    <row r="1" spans="1:38" x14ac:dyDescent="0.25">
      <c r="A1" t="s">
        <v>0</v>
      </c>
      <c r="B1" t="s">
        <v>1</v>
      </c>
      <c r="C1" t="s">
        <v>2</v>
      </c>
      <c r="G1" t="s">
        <v>1</v>
      </c>
      <c r="H1" t="s">
        <v>2</v>
      </c>
      <c r="L1" t="s">
        <v>1</v>
      </c>
      <c r="M1" t="s">
        <v>2</v>
      </c>
      <c r="Q1" t="s">
        <v>1</v>
      </c>
      <c r="R1" t="s">
        <v>2</v>
      </c>
      <c r="V1" t="s">
        <v>1</v>
      </c>
      <c r="W1" t="s">
        <v>2</v>
      </c>
      <c r="AA1" t="s">
        <v>1</v>
      </c>
      <c r="AB1" t="s">
        <v>2</v>
      </c>
      <c r="AF1" t="s">
        <v>1</v>
      </c>
      <c r="AG1" t="s">
        <v>2</v>
      </c>
      <c r="AK1" t="s">
        <v>1</v>
      </c>
      <c r="AL1" t="s">
        <v>2</v>
      </c>
    </row>
    <row r="2" spans="1:38" x14ac:dyDescent="0.25">
      <c r="A2" t="s">
        <v>3</v>
      </c>
      <c r="B2" t="s">
        <v>4</v>
      </c>
      <c r="C2" t="s">
        <v>4</v>
      </c>
    </row>
    <row r="3" spans="1:38" x14ac:dyDescent="0.25">
      <c r="A3" t="s">
        <v>5</v>
      </c>
      <c r="B3" t="s">
        <v>6</v>
      </c>
      <c r="C3" t="s">
        <v>6</v>
      </c>
    </row>
    <row r="4" spans="1:38" x14ac:dyDescent="0.25">
      <c r="A4" s="1">
        <v>913</v>
      </c>
      <c r="B4">
        <v>14.8847</v>
      </c>
      <c r="C4">
        <v>5.4621000000000004</v>
      </c>
      <c r="F4" s="1">
        <v>913</v>
      </c>
      <c r="G4">
        <v>9.5767000000000007</v>
      </c>
      <c r="H4">
        <v>3.7947000000000002</v>
      </c>
      <c r="K4" s="1">
        <v>913</v>
      </c>
      <c r="L4">
        <v>15.8477</v>
      </c>
      <c r="M4">
        <v>4.3872999999999998</v>
      </c>
      <c r="P4" s="1">
        <v>913</v>
      </c>
      <c r="Q4">
        <v>22.124199999999998</v>
      </c>
      <c r="R4">
        <v>3.0969000000000002</v>
      </c>
      <c r="U4" s="1">
        <v>913</v>
      </c>
      <c r="V4">
        <v>22.746400000000001</v>
      </c>
      <c r="W4">
        <v>5.0278</v>
      </c>
      <c r="Z4" s="1">
        <v>913</v>
      </c>
      <c r="AA4">
        <v>20.332999999999998</v>
      </c>
      <c r="AB4">
        <v>3.6743999999999999</v>
      </c>
      <c r="AE4" s="1">
        <v>913</v>
      </c>
      <c r="AF4">
        <v>20.693300000000001</v>
      </c>
      <c r="AG4">
        <v>2.5708000000000002</v>
      </c>
      <c r="AJ4" s="1">
        <v>913</v>
      </c>
      <c r="AK4">
        <v>22.511099999999999</v>
      </c>
      <c r="AL4">
        <v>2.6566999999999998</v>
      </c>
    </row>
    <row r="5" spans="1:38" x14ac:dyDescent="0.25">
      <c r="A5" s="1">
        <v>0.1</v>
      </c>
      <c r="B5">
        <v>10.707700000000001</v>
      </c>
      <c r="C5">
        <v>11.3752</v>
      </c>
      <c r="F5" s="1">
        <v>0.1</v>
      </c>
      <c r="G5">
        <v>12.528</v>
      </c>
      <c r="H5">
        <v>4.2256999999999998</v>
      </c>
      <c r="K5" s="1">
        <v>0.1</v>
      </c>
      <c r="L5">
        <v>16.113900000000001</v>
      </c>
      <c r="M5">
        <v>3.2730999999999999</v>
      </c>
      <c r="P5" s="1">
        <v>0.1</v>
      </c>
      <c r="Q5">
        <v>23.9176</v>
      </c>
      <c r="R5">
        <v>4.5460000000000003</v>
      </c>
      <c r="U5" s="1">
        <v>0.1</v>
      </c>
      <c r="V5">
        <v>21.453600000000002</v>
      </c>
      <c r="W5">
        <v>4.5087000000000002</v>
      </c>
      <c r="Z5" s="1">
        <v>0.1</v>
      </c>
      <c r="AA5">
        <v>17.139199999999999</v>
      </c>
      <c r="AB5">
        <v>2.3288000000000002</v>
      </c>
      <c r="AE5" s="1">
        <v>0.1</v>
      </c>
      <c r="AF5">
        <v>20.570699999999999</v>
      </c>
      <c r="AG5">
        <v>1.8824000000000001</v>
      </c>
      <c r="AJ5" s="1">
        <v>0.1</v>
      </c>
      <c r="AK5">
        <v>22.462599999999998</v>
      </c>
      <c r="AL5">
        <v>2.7475999999999998</v>
      </c>
    </row>
    <row r="6" spans="1:38" x14ac:dyDescent="0.25">
      <c r="A6" s="1">
        <v>0.2</v>
      </c>
      <c r="B6">
        <v>8.5704999999999991</v>
      </c>
      <c r="C6">
        <v>17.188500000000001</v>
      </c>
      <c r="F6" s="1">
        <v>0.2</v>
      </c>
      <c r="G6">
        <v>14.385300000000001</v>
      </c>
      <c r="H6">
        <v>2.6751</v>
      </c>
      <c r="K6" s="1">
        <v>0.2</v>
      </c>
      <c r="L6">
        <v>15.121499999999999</v>
      </c>
      <c r="M6">
        <v>4.9935</v>
      </c>
      <c r="P6" s="1">
        <v>0.2</v>
      </c>
      <c r="Q6">
        <v>17.698399999999999</v>
      </c>
      <c r="R6">
        <v>13.6449</v>
      </c>
      <c r="U6" s="1">
        <v>0.2</v>
      </c>
      <c r="V6">
        <v>24.6921</v>
      </c>
      <c r="W6">
        <v>3.6345000000000001</v>
      </c>
      <c r="Z6" s="1">
        <v>0.2</v>
      </c>
      <c r="AA6">
        <v>13.492599999999999</v>
      </c>
      <c r="AB6">
        <v>2.4773000000000001</v>
      </c>
      <c r="AE6" s="1">
        <v>0.2</v>
      </c>
      <c r="AF6">
        <v>24.348500000000001</v>
      </c>
      <c r="AG6">
        <v>2.5804999999999998</v>
      </c>
      <c r="AJ6" s="1">
        <v>0.2</v>
      </c>
      <c r="AK6">
        <v>19.773800000000001</v>
      </c>
      <c r="AL6">
        <v>2.5525000000000002</v>
      </c>
    </row>
    <row r="7" spans="1:38" x14ac:dyDescent="0.25">
      <c r="A7" s="1">
        <v>0.3</v>
      </c>
      <c r="B7">
        <v>17.2834</v>
      </c>
      <c r="C7">
        <v>17.2654</v>
      </c>
      <c r="F7" s="1">
        <v>0.3</v>
      </c>
      <c r="G7">
        <v>13.96</v>
      </c>
      <c r="H7">
        <v>3.7250000000000001</v>
      </c>
      <c r="K7" s="1">
        <v>0.3</v>
      </c>
      <c r="L7">
        <v>17.549099999999999</v>
      </c>
      <c r="M7">
        <v>8.7172000000000001</v>
      </c>
      <c r="P7" s="1">
        <v>0.3</v>
      </c>
      <c r="Q7">
        <v>24.353200000000001</v>
      </c>
      <c r="R7">
        <v>7.0773000000000001</v>
      </c>
      <c r="U7" s="1">
        <v>0.3</v>
      </c>
      <c r="V7">
        <v>25.061699999999998</v>
      </c>
      <c r="W7">
        <v>7.6722999999999999</v>
      </c>
      <c r="Z7" s="1">
        <v>0.3</v>
      </c>
      <c r="AA7">
        <v>17.769200000000001</v>
      </c>
      <c r="AB7">
        <v>2.8441000000000001</v>
      </c>
      <c r="AE7" s="1">
        <v>0.3</v>
      </c>
      <c r="AF7">
        <v>19.177399999999999</v>
      </c>
      <c r="AG7">
        <v>1.8787</v>
      </c>
      <c r="AJ7" s="1">
        <v>0.3</v>
      </c>
      <c r="AK7">
        <v>24.9466</v>
      </c>
      <c r="AL7">
        <v>9.6935000000000002</v>
      </c>
    </row>
    <row r="8" spans="1:38" x14ac:dyDescent="0.25">
      <c r="A8" s="1">
        <v>0.4</v>
      </c>
      <c r="B8">
        <v>90.916300000000007</v>
      </c>
      <c r="C8">
        <v>8.6511999999999993</v>
      </c>
      <c r="F8" s="1">
        <v>0.4</v>
      </c>
      <c r="G8">
        <v>11.6305</v>
      </c>
      <c r="H8">
        <v>3.2664</v>
      </c>
      <c r="K8" s="1">
        <v>0.4</v>
      </c>
      <c r="L8">
        <v>18.1326</v>
      </c>
      <c r="M8">
        <v>5.7645</v>
      </c>
      <c r="P8" s="1">
        <v>0.4</v>
      </c>
      <c r="Q8">
        <v>25.729900000000001</v>
      </c>
      <c r="R8">
        <v>11.9506</v>
      </c>
      <c r="U8" s="1">
        <v>0.4</v>
      </c>
      <c r="V8">
        <v>22.927499999999998</v>
      </c>
      <c r="W8">
        <v>8.9742999999999995</v>
      </c>
      <c r="Z8" s="1">
        <v>0.4</v>
      </c>
      <c r="AA8">
        <v>21.279</v>
      </c>
      <c r="AB8">
        <v>2.9491999999999998</v>
      </c>
      <c r="AE8" s="1">
        <v>0.4</v>
      </c>
      <c r="AF8">
        <v>19.359400000000001</v>
      </c>
      <c r="AG8">
        <v>2.7349999999999999</v>
      </c>
      <c r="AJ8" s="1">
        <v>0.4</v>
      </c>
      <c r="AK8">
        <v>23.347999999999999</v>
      </c>
      <c r="AL8">
        <v>3.0798000000000001</v>
      </c>
    </row>
    <row r="9" spans="1:38" x14ac:dyDescent="0.25">
      <c r="A9" s="1">
        <v>0.5</v>
      </c>
      <c r="B9">
        <v>23.447600000000001</v>
      </c>
      <c r="C9">
        <v>7.6066000000000003</v>
      </c>
      <c r="F9" s="1">
        <v>0.5</v>
      </c>
      <c r="G9">
        <v>11.3712</v>
      </c>
      <c r="H9">
        <v>3.3578999999999999</v>
      </c>
      <c r="K9" s="1">
        <v>0.5</v>
      </c>
      <c r="L9">
        <v>18.043900000000001</v>
      </c>
      <c r="M9">
        <v>3.5202</v>
      </c>
      <c r="P9" s="1">
        <v>0.5</v>
      </c>
      <c r="Q9">
        <v>26.227399999999999</v>
      </c>
      <c r="R9">
        <v>6.0812999999999997</v>
      </c>
      <c r="U9" s="1">
        <v>0.5</v>
      </c>
      <c r="V9">
        <v>22.4359</v>
      </c>
      <c r="W9">
        <v>9.1713000000000005</v>
      </c>
      <c r="Z9" s="1">
        <v>0.5</v>
      </c>
      <c r="AA9">
        <v>21.930099999999999</v>
      </c>
      <c r="AB9">
        <v>2.7361</v>
      </c>
      <c r="AE9" s="1">
        <v>0.5</v>
      </c>
      <c r="AF9">
        <v>20.472200000000001</v>
      </c>
      <c r="AG9">
        <v>2.3820999999999999</v>
      </c>
      <c r="AJ9" s="1">
        <v>0.5</v>
      </c>
      <c r="AK9">
        <v>16.293600000000001</v>
      </c>
      <c r="AL9">
        <v>3.4592000000000001</v>
      </c>
    </row>
    <row r="10" spans="1:38" x14ac:dyDescent="0.25">
      <c r="A10" s="1">
        <v>0.6</v>
      </c>
      <c r="B10">
        <v>9.0640999999999998</v>
      </c>
      <c r="C10">
        <v>14.5288</v>
      </c>
      <c r="F10" s="1">
        <v>0.6</v>
      </c>
      <c r="G10">
        <v>9.6145999999999994</v>
      </c>
      <c r="H10">
        <v>4.6837999999999997</v>
      </c>
      <c r="K10" s="1">
        <v>0.6</v>
      </c>
      <c r="L10">
        <v>19.395900000000001</v>
      </c>
      <c r="M10">
        <v>4.4309000000000003</v>
      </c>
      <c r="P10" s="1">
        <v>0.6</v>
      </c>
      <c r="Q10">
        <v>20.207999999999998</v>
      </c>
      <c r="R10">
        <v>3.5059999999999998</v>
      </c>
      <c r="U10" s="1">
        <v>0.6</v>
      </c>
      <c r="V10">
        <v>19.402899999999999</v>
      </c>
      <c r="W10">
        <v>19.04</v>
      </c>
      <c r="Z10" s="1">
        <v>0.6</v>
      </c>
      <c r="AA10">
        <v>15.811</v>
      </c>
      <c r="AB10">
        <v>2.8978999999999999</v>
      </c>
      <c r="AE10" s="1">
        <v>0.6</v>
      </c>
      <c r="AF10">
        <v>23.845700000000001</v>
      </c>
      <c r="AG10">
        <v>2.7955000000000001</v>
      </c>
      <c r="AJ10" s="1">
        <v>0.6</v>
      </c>
      <c r="AK10">
        <v>20.303999999999998</v>
      </c>
      <c r="AL10">
        <v>5.0559000000000003</v>
      </c>
    </row>
    <row r="11" spans="1:38" x14ac:dyDescent="0.25">
      <c r="A11" s="1">
        <v>0.7</v>
      </c>
      <c r="B11">
        <v>13.446999999999999</v>
      </c>
      <c r="C11">
        <v>6.9938000000000002</v>
      </c>
      <c r="F11" s="1">
        <v>0.7</v>
      </c>
      <c r="G11">
        <v>7.3369</v>
      </c>
      <c r="H11">
        <v>3.3254999999999999</v>
      </c>
      <c r="K11" s="1">
        <v>0.7</v>
      </c>
      <c r="L11">
        <v>22.019400000000001</v>
      </c>
      <c r="M11">
        <v>6.0884</v>
      </c>
      <c r="P11" s="1">
        <v>0.7</v>
      </c>
      <c r="Q11">
        <v>22.6814</v>
      </c>
      <c r="R11">
        <v>2.544</v>
      </c>
      <c r="U11" s="1">
        <v>0.7</v>
      </c>
      <c r="V11">
        <v>19.8978</v>
      </c>
      <c r="W11">
        <v>8.9586000000000006</v>
      </c>
      <c r="Z11" s="1">
        <v>0.7</v>
      </c>
      <c r="AA11">
        <v>16.0184</v>
      </c>
      <c r="AB11">
        <v>2.7463000000000002</v>
      </c>
      <c r="AE11" s="1">
        <v>0.7</v>
      </c>
      <c r="AF11">
        <v>22.6402</v>
      </c>
      <c r="AG11">
        <v>2.5842999999999998</v>
      </c>
      <c r="AJ11" s="1">
        <v>0.7</v>
      </c>
      <c r="AK11">
        <v>18.157399999999999</v>
      </c>
      <c r="AL11">
        <v>2.3853</v>
      </c>
    </row>
    <row r="12" spans="1:38" x14ac:dyDescent="0.25">
      <c r="A12" s="1">
        <v>0.8</v>
      </c>
      <c r="B12">
        <v>12.1561</v>
      </c>
      <c r="C12">
        <v>6.5025000000000004</v>
      </c>
      <c r="F12" s="1">
        <v>0.8</v>
      </c>
      <c r="G12">
        <v>9.3277999999999999</v>
      </c>
      <c r="H12">
        <v>4.3048000000000002</v>
      </c>
      <c r="K12" s="1">
        <v>0.8</v>
      </c>
      <c r="L12">
        <v>20.206499999999998</v>
      </c>
      <c r="M12">
        <v>4.9810999999999996</v>
      </c>
      <c r="P12" s="1">
        <v>0.8</v>
      </c>
      <c r="Q12">
        <v>19.301400000000001</v>
      </c>
      <c r="R12">
        <v>3.4969999999999999</v>
      </c>
      <c r="U12" s="1">
        <v>0.8</v>
      </c>
      <c r="V12">
        <v>23.676200000000001</v>
      </c>
      <c r="W12">
        <v>3.1059000000000001</v>
      </c>
      <c r="Z12" s="1">
        <v>0.8</v>
      </c>
      <c r="AA12">
        <v>18.643699999999999</v>
      </c>
      <c r="AB12">
        <v>2.0773000000000001</v>
      </c>
      <c r="AE12" s="1">
        <v>0.8</v>
      </c>
      <c r="AF12">
        <v>18.0045</v>
      </c>
      <c r="AG12">
        <v>3.3919000000000001</v>
      </c>
      <c r="AJ12" s="1">
        <v>0.8</v>
      </c>
      <c r="AK12">
        <v>19.565999999999999</v>
      </c>
      <c r="AL12">
        <v>2.3803000000000001</v>
      </c>
    </row>
    <row r="13" spans="1:38" x14ac:dyDescent="0.25">
      <c r="A13" s="1">
        <v>0.9</v>
      </c>
      <c r="B13">
        <v>11.6309</v>
      </c>
      <c r="C13">
        <v>10.304600000000001</v>
      </c>
      <c r="F13" s="1">
        <v>0.9</v>
      </c>
      <c r="G13">
        <v>3.5385</v>
      </c>
      <c r="H13">
        <v>5.0015000000000001</v>
      </c>
      <c r="K13" s="1">
        <v>0.9</v>
      </c>
      <c r="L13">
        <v>10.9626</v>
      </c>
      <c r="M13">
        <v>5.1969000000000003</v>
      </c>
      <c r="P13" s="1">
        <v>0.9</v>
      </c>
      <c r="Q13">
        <v>17.803100000000001</v>
      </c>
      <c r="R13">
        <v>2.8460999999999999</v>
      </c>
      <c r="U13" s="1">
        <v>0.9</v>
      </c>
      <c r="V13">
        <v>18.1968</v>
      </c>
      <c r="W13">
        <v>2.8031999999999999</v>
      </c>
      <c r="Z13" s="1">
        <v>0.9</v>
      </c>
      <c r="AA13">
        <v>15.7136</v>
      </c>
      <c r="AB13">
        <v>2.6240999999999999</v>
      </c>
      <c r="AE13" s="1">
        <v>0.9</v>
      </c>
      <c r="AF13">
        <v>20.5322</v>
      </c>
      <c r="AG13">
        <v>4.6673</v>
      </c>
      <c r="AJ13" s="1">
        <v>0.9</v>
      </c>
      <c r="AK13">
        <v>25.370200000000001</v>
      </c>
      <c r="AL13">
        <v>2.9034</v>
      </c>
    </row>
    <row r="14" spans="1:38" x14ac:dyDescent="0.25">
      <c r="A14" s="1">
        <v>1</v>
      </c>
      <c r="B14">
        <v>3.9035000000000002</v>
      </c>
      <c r="C14">
        <v>5.7347999999999999</v>
      </c>
      <c r="F14" s="1">
        <v>1</v>
      </c>
      <c r="G14">
        <v>3.4195000000000002</v>
      </c>
      <c r="H14">
        <v>4.6401000000000003</v>
      </c>
      <c r="K14" s="1">
        <v>1</v>
      </c>
      <c r="L14">
        <v>14.157500000000001</v>
      </c>
      <c r="M14">
        <v>5.0651000000000002</v>
      </c>
      <c r="P14" s="1">
        <v>1</v>
      </c>
      <c r="Q14">
        <v>21.5762</v>
      </c>
      <c r="R14">
        <v>3.3079000000000001</v>
      </c>
      <c r="U14" s="1">
        <v>1</v>
      </c>
      <c r="V14">
        <v>20.3476</v>
      </c>
      <c r="W14">
        <v>4.7375999999999996</v>
      </c>
      <c r="Z14" s="1">
        <v>1</v>
      </c>
      <c r="AA14">
        <v>20.073</v>
      </c>
      <c r="AB14">
        <v>2.5261</v>
      </c>
      <c r="AE14" s="1">
        <v>1</v>
      </c>
      <c r="AF14">
        <v>19.2318</v>
      </c>
      <c r="AG14">
        <v>2.3668999999999998</v>
      </c>
      <c r="AJ14" s="1">
        <v>1</v>
      </c>
      <c r="AK14">
        <v>20.482299999999999</v>
      </c>
      <c r="AL14">
        <v>2.5286</v>
      </c>
    </row>
    <row r="15" spans="1:38" x14ac:dyDescent="0.25">
      <c r="A15" s="1">
        <v>1.1000000000000001</v>
      </c>
      <c r="B15">
        <v>15.210900000000001</v>
      </c>
      <c r="C15">
        <v>7.4446000000000003</v>
      </c>
      <c r="F15" s="1">
        <v>1.1000000000000001</v>
      </c>
      <c r="G15">
        <v>4.7256999999999998</v>
      </c>
      <c r="H15">
        <v>5.6558999999999999</v>
      </c>
      <c r="K15" s="1">
        <v>1.1000000000000001</v>
      </c>
      <c r="L15">
        <v>20.267900000000001</v>
      </c>
      <c r="M15">
        <v>2.6507999999999998</v>
      </c>
      <c r="P15" s="1">
        <v>1.1000000000000001</v>
      </c>
      <c r="Q15">
        <v>24.193200000000001</v>
      </c>
      <c r="R15">
        <v>3.9872999999999998</v>
      </c>
      <c r="U15" s="1">
        <v>1.1000000000000001</v>
      </c>
      <c r="V15">
        <v>20.8261</v>
      </c>
      <c r="W15">
        <v>3.4257</v>
      </c>
      <c r="Z15" s="1">
        <v>1.1000000000000001</v>
      </c>
      <c r="AA15">
        <v>13.959</v>
      </c>
      <c r="AB15">
        <v>2.6859999999999999</v>
      </c>
      <c r="AE15" s="1">
        <v>1.1000000000000001</v>
      </c>
      <c r="AF15">
        <v>26.112100000000002</v>
      </c>
      <c r="AG15">
        <v>2.8224999999999998</v>
      </c>
      <c r="AJ15" s="1">
        <v>1.1000000000000001</v>
      </c>
      <c r="AK15">
        <v>21.619800000000001</v>
      </c>
      <c r="AL15">
        <v>2.6400999999999999</v>
      </c>
    </row>
    <row r="16" spans="1:38" x14ac:dyDescent="0.25">
      <c r="A16" s="1">
        <v>1.2</v>
      </c>
      <c r="B16">
        <v>30.490300000000001</v>
      </c>
      <c r="C16">
        <v>6.7255000000000003</v>
      </c>
      <c r="F16" s="1">
        <v>1.2</v>
      </c>
      <c r="G16">
        <v>2.8952</v>
      </c>
      <c r="H16">
        <v>5.7409999999999997</v>
      </c>
      <c r="K16" s="1">
        <v>1.2</v>
      </c>
      <c r="L16">
        <v>19.7178</v>
      </c>
      <c r="M16">
        <v>2.8012999999999999</v>
      </c>
      <c r="P16" s="1">
        <v>1.2</v>
      </c>
      <c r="Q16">
        <v>19.896100000000001</v>
      </c>
      <c r="R16">
        <v>5.5076000000000001</v>
      </c>
      <c r="U16" s="1">
        <v>1.2</v>
      </c>
      <c r="V16">
        <v>24.573699999999999</v>
      </c>
      <c r="W16">
        <v>3.4611999999999998</v>
      </c>
      <c r="Z16" s="1">
        <v>1.2</v>
      </c>
      <c r="AA16">
        <v>15.346500000000001</v>
      </c>
      <c r="AB16">
        <v>4.0213999999999999</v>
      </c>
      <c r="AE16" s="1">
        <v>1.2</v>
      </c>
      <c r="AF16">
        <v>23.601299999999998</v>
      </c>
      <c r="AG16">
        <v>2.093</v>
      </c>
      <c r="AJ16" s="1">
        <v>1.2</v>
      </c>
      <c r="AK16">
        <v>22.376999999999999</v>
      </c>
      <c r="AL16">
        <v>2.6023999999999998</v>
      </c>
    </row>
    <row r="17" spans="1:38" x14ac:dyDescent="0.25">
      <c r="A17" s="1">
        <v>1.3</v>
      </c>
      <c r="B17">
        <v>58.720199999999998</v>
      </c>
      <c r="C17">
        <v>5.7671999999999999</v>
      </c>
      <c r="F17" s="1">
        <v>1.3</v>
      </c>
      <c r="G17">
        <v>2.3904999999999998</v>
      </c>
      <c r="H17">
        <v>8.3211999999999993</v>
      </c>
      <c r="K17" s="1">
        <v>1.3</v>
      </c>
      <c r="L17">
        <v>15.3779</v>
      </c>
      <c r="M17">
        <v>3.9767999999999999</v>
      </c>
      <c r="P17" s="1">
        <v>1.3</v>
      </c>
      <c r="Q17">
        <v>26.760899999999999</v>
      </c>
      <c r="R17">
        <v>6.3257000000000003</v>
      </c>
      <c r="U17" s="1">
        <v>1.3</v>
      </c>
      <c r="V17">
        <v>24.515699999999999</v>
      </c>
      <c r="W17">
        <v>3.2054999999999998</v>
      </c>
      <c r="Z17" s="1">
        <v>1.3</v>
      </c>
      <c r="AA17">
        <v>12.161</v>
      </c>
      <c r="AB17">
        <v>3.7164999999999999</v>
      </c>
      <c r="AE17" s="1">
        <v>1.3</v>
      </c>
      <c r="AF17">
        <v>18.465</v>
      </c>
      <c r="AG17">
        <v>2.786</v>
      </c>
      <c r="AJ17" s="1">
        <v>1.3</v>
      </c>
      <c r="AK17">
        <v>24.172999999999998</v>
      </c>
      <c r="AL17">
        <v>2.9365000000000001</v>
      </c>
    </row>
    <row r="18" spans="1:38" x14ac:dyDescent="0.25">
      <c r="A18" s="1">
        <v>1.4</v>
      </c>
      <c r="B18">
        <v>57.371699999999997</v>
      </c>
      <c r="C18">
        <v>31.835100000000001</v>
      </c>
      <c r="F18" s="1">
        <v>1.4</v>
      </c>
      <c r="G18">
        <v>8.1717999999999993</v>
      </c>
      <c r="H18">
        <v>28.744499999999999</v>
      </c>
      <c r="K18" s="1">
        <v>1.4</v>
      </c>
      <c r="L18">
        <v>17.106300000000001</v>
      </c>
      <c r="M18">
        <v>2.8328000000000002</v>
      </c>
      <c r="P18" s="1">
        <v>1.4</v>
      </c>
      <c r="Q18">
        <v>26.7438</v>
      </c>
      <c r="R18">
        <v>9.6075999999999997</v>
      </c>
      <c r="U18" s="1">
        <v>1.4</v>
      </c>
      <c r="V18">
        <v>20.873100000000001</v>
      </c>
      <c r="W18">
        <v>2.9361000000000002</v>
      </c>
      <c r="Z18" s="1">
        <v>1.4</v>
      </c>
      <c r="AA18">
        <v>14.528600000000001</v>
      </c>
      <c r="AB18">
        <v>2.5848</v>
      </c>
      <c r="AE18" s="1">
        <v>1.4</v>
      </c>
      <c r="AF18">
        <v>19.9451</v>
      </c>
      <c r="AG18">
        <v>3.4201000000000001</v>
      </c>
      <c r="AJ18" s="1">
        <v>1.4</v>
      </c>
      <c r="AK18">
        <v>25.8781</v>
      </c>
      <c r="AL18">
        <v>2.5308000000000002</v>
      </c>
    </row>
    <row r="19" spans="1:38" x14ac:dyDescent="0.25">
      <c r="A19" s="1">
        <v>1.5</v>
      </c>
      <c r="B19">
        <v>38.409300000000002</v>
      </c>
      <c r="C19">
        <v>22.8462</v>
      </c>
      <c r="F19" s="1">
        <v>1.5</v>
      </c>
      <c r="G19">
        <v>34.406100000000002</v>
      </c>
      <c r="H19">
        <v>44.010599999999997</v>
      </c>
      <c r="K19" s="1">
        <v>1.5</v>
      </c>
      <c r="L19">
        <v>18.441500000000001</v>
      </c>
      <c r="M19">
        <v>3.0541</v>
      </c>
      <c r="P19" s="1">
        <v>1.5</v>
      </c>
      <c r="Q19">
        <v>28.657399999999999</v>
      </c>
      <c r="R19">
        <v>15.925000000000001</v>
      </c>
      <c r="U19" s="1">
        <v>1.5</v>
      </c>
      <c r="V19">
        <v>18.510899999999999</v>
      </c>
      <c r="W19">
        <v>2.6055999999999999</v>
      </c>
      <c r="Z19" s="1">
        <v>1.5</v>
      </c>
      <c r="AA19">
        <v>15.764699999999999</v>
      </c>
      <c r="AB19">
        <v>2.6282999999999999</v>
      </c>
      <c r="AE19" s="1">
        <v>1.5</v>
      </c>
      <c r="AF19">
        <v>23.966699999999999</v>
      </c>
      <c r="AG19">
        <v>3.9241000000000001</v>
      </c>
      <c r="AJ19" s="1">
        <v>1.5</v>
      </c>
      <c r="AK19">
        <v>22.184699999999999</v>
      </c>
      <c r="AL19">
        <v>2.6065999999999998</v>
      </c>
    </row>
    <row r="20" spans="1:38" x14ac:dyDescent="0.25">
      <c r="A20" s="1">
        <v>1.6</v>
      </c>
      <c r="B20">
        <v>18.447900000000001</v>
      </c>
      <c r="C20">
        <v>8.7263000000000002</v>
      </c>
      <c r="F20" s="1">
        <v>1.6</v>
      </c>
      <c r="G20">
        <v>26.6435</v>
      </c>
      <c r="H20">
        <v>36.432200000000002</v>
      </c>
      <c r="K20" s="1">
        <v>1.6</v>
      </c>
      <c r="L20">
        <v>16.065899999999999</v>
      </c>
      <c r="M20">
        <v>3.3338999999999999</v>
      </c>
      <c r="P20" s="1">
        <v>1.6</v>
      </c>
      <c r="Q20">
        <v>28.915700000000001</v>
      </c>
      <c r="R20">
        <v>37.036200000000001</v>
      </c>
      <c r="U20" s="1">
        <v>1.6</v>
      </c>
      <c r="V20">
        <v>19.595800000000001</v>
      </c>
      <c r="W20">
        <v>2.7501000000000002</v>
      </c>
      <c r="Z20" s="1">
        <v>1.6</v>
      </c>
      <c r="AA20">
        <v>13.6892</v>
      </c>
      <c r="AB20">
        <v>2.6928999999999998</v>
      </c>
      <c r="AE20" s="1">
        <v>1.6</v>
      </c>
      <c r="AF20">
        <v>18.791799999999999</v>
      </c>
      <c r="AG20">
        <v>3.9253999999999998</v>
      </c>
      <c r="AJ20" s="1">
        <v>1.6</v>
      </c>
      <c r="AK20">
        <v>26.623200000000001</v>
      </c>
      <c r="AL20">
        <v>1.8817999999999999</v>
      </c>
    </row>
    <row r="21" spans="1:38" x14ac:dyDescent="0.25">
      <c r="A21" s="1">
        <v>1.7</v>
      </c>
      <c r="B21">
        <v>20.297599999999999</v>
      </c>
      <c r="C21">
        <v>10.056900000000001</v>
      </c>
      <c r="F21" s="1">
        <v>1.7</v>
      </c>
      <c r="G21">
        <v>20.2408</v>
      </c>
      <c r="H21">
        <v>22.400200000000002</v>
      </c>
      <c r="K21" s="1">
        <v>1.7</v>
      </c>
      <c r="L21">
        <v>17.107800000000001</v>
      </c>
      <c r="M21">
        <v>2.4944000000000002</v>
      </c>
      <c r="P21" s="1">
        <v>1.7</v>
      </c>
      <c r="Q21">
        <v>61.527500000000003</v>
      </c>
      <c r="R21">
        <v>71.6999</v>
      </c>
      <c r="U21" s="1">
        <v>1.7</v>
      </c>
      <c r="V21">
        <v>23.6843</v>
      </c>
      <c r="W21">
        <v>2.2698</v>
      </c>
      <c r="Z21" s="1">
        <v>1.7</v>
      </c>
      <c r="AA21">
        <v>13.371499999999999</v>
      </c>
      <c r="AB21">
        <v>2.2913999999999999</v>
      </c>
      <c r="AE21" s="1">
        <v>1.7</v>
      </c>
      <c r="AF21">
        <v>19.361499999999999</v>
      </c>
      <c r="AG21">
        <v>4.2404000000000002</v>
      </c>
      <c r="AJ21" s="1">
        <v>1.7</v>
      </c>
      <c r="AK21">
        <v>33.499400000000001</v>
      </c>
      <c r="AL21">
        <v>1.9823</v>
      </c>
    </row>
    <row r="22" spans="1:38" x14ac:dyDescent="0.25">
      <c r="A22" s="1">
        <v>1.8</v>
      </c>
      <c r="B22">
        <v>13.419499999999999</v>
      </c>
      <c r="C22">
        <v>9.9541000000000004</v>
      </c>
      <c r="F22" s="1">
        <v>1.8</v>
      </c>
      <c r="G22">
        <v>9.4329000000000001</v>
      </c>
      <c r="H22">
        <v>23.582699999999999</v>
      </c>
      <c r="K22" s="1">
        <v>1.8</v>
      </c>
      <c r="L22">
        <v>16.099499999999999</v>
      </c>
      <c r="M22">
        <v>2.2212999999999998</v>
      </c>
      <c r="P22" s="1">
        <v>1.8</v>
      </c>
      <c r="Q22">
        <v>46.911499999999997</v>
      </c>
      <c r="R22">
        <v>23.607600000000001</v>
      </c>
      <c r="U22" s="1">
        <v>1.8</v>
      </c>
      <c r="V22">
        <v>23.014299999999999</v>
      </c>
      <c r="W22">
        <v>3.0013999999999998</v>
      </c>
      <c r="Z22" s="1">
        <v>1.8</v>
      </c>
      <c r="AA22">
        <v>18.704699999999999</v>
      </c>
      <c r="AB22">
        <v>2.6234999999999999</v>
      </c>
      <c r="AE22" s="1">
        <v>1.8</v>
      </c>
      <c r="AF22">
        <v>20.9499</v>
      </c>
      <c r="AG22">
        <v>7.0160999999999998</v>
      </c>
      <c r="AJ22" s="1">
        <v>1.8</v>
      </c>
      <c r="AK22">
        <v>23.678999999999998</v>
      </c>
      <c r="AL22">
        <v>2.9580000000000002</v>
      </c>
    </row>
    <row r="23" spans="1:38" x14ac:dyDescent="0.25">
      <c r="A23" s="1">
        <v>1.9</v>
      </c>
      <c r="B23">
        <v>103.565</v>
      </c>
      <c r="C23">
        <v>9.1273999999999997</v>
      </c>
      <c r="F23" s="1">
        <v>1.9</v>
      </c>
      <c r="G23">
        <v>12.688800000000001</v>
      </c>
      <c r="H23">
        <v>28.526599999999998</v>
      </c>
      <c r="K23" s="1">
        <v>1.9</v>
      </c>
      <c r="L23">
        <v>20.712599999999998</v>
      </c>
      <c r="M23">
        <v>2.3235999999999999</v>
      </c>
      <c r="P23" s="1">
        <v>1.9</v>
      </c>
      <c r="Q23">
        <v>28.603899999999999</v>
      </c>
      <c r="R23">
        <v>12.5199</v>
      </c>
      <c r="U23" s="1">
        <v>1.9</v>
      </c>
      <c r="V23">
        <v>14.849500000000001</v>
      </c>
      <c r="W23">
        <v>2.6215999999999999</v>
      </c>
      <c r="Z23" s="1">
        <v>1.9</v>
      </c>
      <c r="AA23">
        <v>15.841699999999999</v>
      </c>
      <c r="AB23">
        <v>2.4277000000000002</v>
      </c>
      <c r="AE23" s="1">
        <v>1.9</v>
      </c>
      <c r="AF23">
        <v>21.164000000000001</v>
      </c>
      <c r="AG23">
        <v>7.7092000000000001</v>
      </c>
      <c r="AJ23" s="1">
        <v>1.9</v>
      </c>
      <c r="AK23">
        <v>28.539000000000001</v>
      </c>
      <c r="AL23">
        <v>2.637</v>
      </c>
    </row>
    <row r="24" spans="1:38" x14ac:dyDescent="0.25">
      <c r="A24" s="1">
        <v>2</v>
      </c>
      <c r="B24">
        <v>103.48139999999999</v>
      </c>
      <c r="C24">
        <v>13.2395</v>
      </c>
      <c r="F24" s="1">
        <v>2</v>
      </c>
      <c r="G24">
        <v>9.9275000000000002</v>
      </c>
      <c r="H24">
        <v>23.230599999999999</v>
      </c>
      <c r="K24" s="1">
        <v>2</v>
      </c>
      <c r="L24">
        <v>20.879799999999999</v>
      </c>
      <c r="M24">
        <v>2.1579999999999999</v>
      </c>
      <c r="P24" s="1">
        <v>2</v>
      </c>
      <c r="Q24">
        <v>26.746200000000002</v>
      </c>
      <c r="R24">
        <v>15.343299999999999</v>
      </c>
      <c r="U24" s="1">
        <v>2</v>
      </c>
      <c r="V24">
        <v>19.8398</v>
      </c>
      <c r="W24">
        <v>2.6230000000000002</v>
      </c>
      <c r="Z24" s="1">
        <v>2</v>
      </c>
      <c r="AA24">
        <v>16.312899999999999</v>
      </c>
      <c r="AB24">
        <v>3.3835000000000002</v>
      </c>
      <c r="AE24" s="1">
        <v>2</v>
      </c>
      <c r="AF24">
        <v>22.584299999999999</v>
      </c>
      <c r="AG24">
        <v>5.8375000000000004</v>
      </c>
      <c r="AJ24" s="1">
        <v>2</v>
      </c>
      <c r="AK24">
        <v>25.1023</v>
      </c>
      <c r="AL24">
        <v>2.3273000000000001</v>
      </c>
    </row>
    <row r="26" spans="1:38" x14ac:dyDescent="0.25">
      <c r="A26" s="1" t="s">
        <v>7</v>
      </c>
      <c r="B26">
        <f>AVERAGE(B5:B24)</f>
        <v>33.027044999999994</v>
      </c>
      <c r="C26">
        <f>AVERAGE(C5:C24)</f>
        <v>11.593710000000002</v>
      </c>
      <c r="F26" s="1" t="s">
        <v>7</v>
      </c>
      <c r="G26">
        <f>AVERAGE(G5:G24)</f>
        <v>11.431755000000001</v>
      </c>
      <c r="H26">
        <f>AVERAGE(H5:H24)</f>
        <v>13.292565</v>
      </c>
      <c r="K26" s="1" t="s">
        <v>7</v>
      </c>
      <c r="L26">
        <f>AVERAGE(L5:L24)</f>
        <v>17.673994999999998</v>
      </c>
      <c r="M26">
        <f>AVERAGE(M5:M24)</f>
        <v>3.9938949999999998</v>
      </c>
      <c r="P26" s="1" t="s">
        <v>7</v>
      </c>
      <c r="Q26">
        <f>AVERAGE(Q5:Q24)</f>
        <v>26.922640000000001</v>
      </c>
      <c r="R26">
        <f>AVERAGE(R5:R24)</f>
        <v>13.02806</v>
      </c>
      <c r="U26" s="1" t="s">
        <v>7</v>
      </c>
      <c r="V26">
        <f>AVERAGE(V5:V24)</f>
        <v>21.418765</v>
      </c>
      <c r="W26">
        <f>AVERAGE(W5:W24)</f>
        <v>5.0753200000000014</v>
      </c>
      <c r="Z26" s="1" t="s">
        <v>7</v>
      </c>
      <c r="AA26">
        <f>AVERAGE(AA5:AA24)</f>
        <v>16.377480000000002</v>
      </c>
      <c r="AB26">
        <f>AVERAGE(AB5:AB24)</f>
        <v>2.7631600000000005</v>
      </c>
      <c r="AE26" s="1" t="s">
        <v>7</v>
      </c>
      <c r="AF26">
        <f>AVERAGE(AF5:AF24)</f>
        <v>21.156214999999996</v>
      </c>
      <c r="AG26">
        <f>AVERAGE(AG5:AG24)</f>
        <v>3.5519449999999999</v>
      </c>
      <c r="AJ26" s="1" t="s">
        <v>7</v>
      </c>
      <c r="AK26">
        <f>AVERAGE(AK5:AK24)</f>
        <v>23.219000000000001</v>
      </c>
      <c r="AL26">
        <f>AVERAGE(AL5:AL24)</f>
        <v>3.0944449999999999</v>
      </c>
    </row>
    <row r="27" spans="1:38" x14ac:dyDescent="0.25">
      <c r="A27" s="1" t="s">
        <v>8</v>
      </c>
      <c r="B27">
        <f>STDEV(B5:B24)</f>
        <v>32.273769176000556</v>
      </c>
      <c r="C27">
        <f>STDEV(C5:C24)</f>
        <v>6.5414248138829967</v>
      </c>
      <c r="F27" s="1" t="s">
        <v>8</v>
      </c>
      <c r="G27">
        <f>STDEV(G5:G24)</f>
        <v>8.0204590021870423</v>
      </c>
      <c r="H27">
        <f>STDEV(H5:H24)</f>
        <v>13.100977655815775</v>
      </c>
      <c r="K27" s="1" t="s">
        <v>8</v>
      </c>
      <c r="L27">
        <f>STDEV(L5:L24)</f>
        <v>2.6849118359483968</v>
      </c>
      <c r="M27">
        <f>STDEV(M5:M24)</f>
        <v>1.6666922364450862</v>
      </c>
      <c r="P27" s="1" t="s">
        <v>8</v>
      </c>
      <c r="Q27">
        <f>STDEV(Q5:Q24)</f>
        <v>10.257997321751095</v>
      </c>
      <c r="R27">
        <f>STDEV(R5:R24)</f>
        <v>16.200004483605618</v>
      </c>
      <c r="U27" s="1" t="s">
        <v>8</v>
      </c>
      <c r="V27">
        <f>STDEV(V5:V24)</f>
        <v>2.6714723441489534</v>
      </c>
      <c r="W27">
        <f>STDEV(W5:W24)</f>
        <v>4.0358900306597718</v>
      </c>
      <c r="Z27" s="1" t="s">
        <v>8</v>
      </c>
      <c r="AA27">
        <f>STDEV(AA5:AA24)</f>
        <v>2.673788873214598</v>
      </c>
      <c r="AB27">
        <f>STDEV(AB5:AB24)</f>
        <v>0.46842341327613007</v>
      </c>
      <c r="AE27" s="1" t="s">
        <v>8</v>
      </c>
      <c r="AF27">
        <f>STDEV(AF5:AF24)</f>
        <v>2.2901191766909177</v>
      </c>
      <c r="AG27">
        <f>STDEV(AG5:AG24)</f>
        <v>1.6427317458797259</v>
      </c>
      <c r="AJ27" s="1" t="s">
        <v>8</v>
      </c>
      <c r="AK27">
        <f>STDEV(AK5:AK24)</f>
        <v>3.8705072388920492</v>
      </c>
      <c r="AL27">
        <f>STDEV(AL5:AL24)</f>
        <v>1.6837395618322171</v>
      </c>
    </row>
    <row r="28" spans="1:38" x14ac:dyDescent="0.25">
      <c r="A28" s="1" t="s">
        <v>9</v>
      </c>
      <c r="B28">
        <f>2*(B27)</f>
        <v>64.547538352001112</v>
      </c>
      <c r="C28">
        <f>2*(C27)</f>
        <v>13.082849627765993</v>
      </c>
      <c r="F28" s="1" t="s">
        <v>9</v>
      </c>
      <c r="G28">
        <f>2*(G27)</f>
        <v>16.040918004374085</v>
      </c>
      <c r="H28">
        <f>2*(H27)</f>
        <v>26.201955311631551</v>
      </c>
      <c r="K28" s="1" t="s">
        <v>9</v>
      </c>
      <c r="L28">
        <f>2*(L27)</f>
        <v>5.3698236718967935</v>
      </c>
      <c r="M28">
        <f>2*(M27)</f>
        <v>3.3333844728901725</v>
      </c>
      <c r="P28" s="1" t="s">
        <v>9</v>
      </c>
      <c r="Q28">
        <f>2*(Q27)</f>
        <v>20.515994643502189</v>
      </c>
      <c r="R28">
        <f>2*(R27)</f>
        <v>32.400008967211235</v>
      </c>
      <c r="U28" s="1" t="s">
        <v>9</v>
      </c>
      <c r="V28">
        <f>2*(V27)</f>
        <v>5.3429446882979068</v>
      </c>
      <c r="W28">
        <f>2*(W27)</f>
        <v>8.0717800613195436</v>
      </c>
      <c r="Z28" s="1" t="s">
        <v>9</v>
      </c>
      <c r="AA28">
        <f>2*(AA27)</f>
        <v>5.347577746429196</v>
      </c>
      <c r="AB28">
        <f>2*(AB27)</f>
        <v>0.93684682655226015</v>
      </c>
      <c r="AE28" s="1" t="s">
        <v>9</v>
      </c>
      <c r="AF28">
        <f>2*(AF27)</f>
        <v>4.5802383533818354</v>
      </c>
      <c r="AG28">
        <f>2*(AG27)</f>
        <v>3.2854634917594518</v>
      </c>
      <c r="AJ28" s="1" t="s">
        <v>9</v>
      </c>
      <c r="AK28">
        <f>2*(AK27)</f>
        <v>7.7410144777840983</v>
      </c>
      <c r="AL28">
        <f>2*(AL27)</f>
        <v>3.3674791236644341</v>
      </c>
    </row>
    <row r="29" spans="1:38" x14ac:dyDescent="0.25">
      <c r="A29" s="1" t="s">
        <v>10</v>
      </c>
      <c r="B29">
        <f>B26+B28</f>
        <v>97.574583352001099</v>
      </c>
      <c r="C29">
        <f>C26+C28</f>
        <v>24.676559627765997</v>
      </c>
      <c r="F29" s="1" t="s">
        <v>10</v>
      </c>
      <c r="G29">
        <f>G26+G28</f>
        <v>27.472673004374087</v>
      </c>
      <c r="H29">
        <f>H26+H28</f>
        <v>39.494520311631547</v>
      </c>
      <c r="K29" s="1" t="s">
        <v>10</v>
      </c>
      <c r="L29">
        <f>L26+L28</f>
        <v>23.043818671896791</v>
      </c>
      <c r="M29">
        <f>M26+M28</f>
        <v>7.3272794728901722</v>
      </c>
      <c r="P29" s="1" t="s">
        <v>10</v>
      </c>
      <c r="Q29">
        <f>Q26+Q28</f>
        <v>47.438634643502191</v>
      </c>
      <c r="R29">
        <f>R26+R28</f>
        <v>45.428068967211232</v>
      </c>
      <c r="U29" s="1" t="s">
        <v>10</v>
      </c>
      <c r="V29">
        <f>V26+V28</f>
        <v>26.761709688297906</v>
      </c>
      <c r="W29">
        <f>W26+W28</f>
        <v>13.147100061319545</v>
      </c>
      <c r="Z29" s="1" t="s">
        <v>10</v>
      </c>
      <c r="AA29">
        <f>AA26+AA28</f>
        <v>21.725057746429197</v>
      </c>
      <c r="AB29">
        <f>AB26+AB28</f>
        <v>3.7000068265522605</v>
      </c>
      <c r="AE29" s="1" t="s">
        <v>10</v>
      </c>
      <c r="AF29">
        <f>AF26+AF28</f>
        <v>25.736453353381833</v>
      </c>
      <c r="AG29">
        <f>AG26+AG28</f>
        <v>6.8374084917594518</v>
      </c>
      <c r="AJ29" s="1" t="s">
        <v>10</v>
      </c>
      <c r="AK29">
        <f>AK26+AK28</f>
        <v>30.9600144777841</v>
      </c>
      <c r="AL29">
        <f>AL26+AL28</f>
        <v>6.461924123664434</v>
      </c>
    </row>
    <row r="37" spans="9:64" x14ac:dyDescent="0.25">
      <c r="J37" s="1" t="s">
        <v>11</v>
      </c>
      <c r="O37" t="s">
        <v>15</v>
      </c>
      <c r="S37" t="s">
        <v>16</v>
      </c>
      <c r="W37" t="s">
        <v>17</v>
      </c>
    </row>
    <row r="38" spans="9:64" x14ac:dyDescent="0.25">
      <c r="Y38" t="s">
        <v>12</v>
      </c>
      <c r="AS38" t="s">
        <v>13</v>
      </c>
    </row>
    <row r="39" spans="9:64" x14ac:dyDescent="0.25">
      <c r="J39" t="s">
        <v>12</v>
      </c>
      <c r="K39" t="s">
        <v>13</v>
      </c>
      <c r="O39" t="s">
        <v>12</v>
      </c>
      <c r="P39" t="s">
        <v>13</v>
      </c>
      <c r="S39" t="s">
        <v>12</v>
      </c>
      <c r="T39" t="s">
        <v>13</v>
      </c>
      <c r="W39" t="s">
        <v>18</v>
      </c>
      <c r="X39" t="s">
        <v>19</v>
      </c>
      <c r="Y39">
        <v>0.1</v>
      </c>
      <c r="Z39">
        <v>0.2</v>
      </c>
      <c r="AA39">
        <v>0.3</v>
      </c>
      <c r="AB39">
        <v>0.4</v>
      </c>
      <c r="AC39">
        <v>0.5</v>
      </c>
      <c r="AD39">
        <v>0.6</v>
      </c>
      <c r="AE39">
        <v>0.7</v>
      </c>
      <c r="AF39">
        <v>0.8</v>
      </c>
      <c r="AG39">
        <v>0.9</v>
      </c>
      <c r="AH39">
        <v>1</v>
      </c>
      <c r="AI39">
        <v>1.1000000000000001</v>
      </c>
      <c r="AJ39">
        <v>1.2</v>
      </c>
      <c r="AK39">
        <v>1.3</v>
      </c>
      <c r="AL39">
        <v>1.4</v>
      </c>
      <c r="AM39">
        <v>1.5</v>
      </c>
      <c r="AN39">
        <v>1.6</v>
      </c>
      <c r="AO39">
        <v>1.7</v>
      </c>
      <c r="AP39">
        <v>1.8</v>
      </c>
      <c r="AQ39">
        <v>1.9</v>
      </c>
      <c r="AR39">
        <v>2</v>
      </c>
      <c r="AS39">
        <v>0.1</v>
      </c>
      <c r="AT39">
        <v>0.2</v>
      </c>
      <c r="AU39">
        <v>0.3</v>
      </c>
      <c r="AV39">
        <v>0.4</v>
      </c>
      <c r="AW39">
        <v>0.5</v>
      </c>
      <c r="AX39">
        <v>0.6</v>
      </c>
      <c r="AY39">
        <v>0.7</v>
      </c>
      <c r="AZ39">
        <v>0.8</v>
      </c>
      <c r="BA39">
        <v>0.9</v>
      </c>
      <c r="BB39">
        <v>1</v>
      </c>
      <c r="BC39">
        <v>1.1000000000000001</v>
      </c>
      <c r="BD39">
        <v>1.2</v>
      </c>
      <c r="BE39">
        <v>1.3</v>
      </c>
      <c r="BF39">
        <v>1.4</v>
      </c>
      <c r="BG39">
        <v>1.5</v>
      </c>
      <c r="BH39">
        <v>1.6</v>
      </c>
      <c r="BI39">
        <v>1.7</v>
      </c>
      <c r="BJ39">
        <v>1.8</v>
      </c>
      <c r="BK39">
        <v>1.9</v>
      </c>
      <c r="BL39">
        <v>2</v>
      </c>
    </row>
    <row r="40" spans="9:64" x14ac:dyDescent="0.25">
      <c r="I40" s="1" t="s">
        <v>14</v>
      </c>
      <c r="J40">
        <f>AVERAGE(B4,G4,L4,Q4,V4,AA4,AF4,AK4)</f>
        <v>18.589637499999998</v>
      </c>
      <c r="K40">
        <f>AVERAGE(C4,H4,M4,R4,W4,AB4,AG4,AL4)</f>
        <v>3.8338374999999996</v>
      </c>
      <c r="O40">
        <f>J41-J40</f>
        <v>-0.47797499999999715</v>
      </c>
      <c r="P40">
        <f>K41-K40</f>
        <v>0.5270999999999999</v>
      </c>
      <c r="R40" s="1">
        <v>0.1</v>
      </c>
      <c r="S40">
        <f>O40/J40*100</f>
        <v>-2.5711905355873519</v>
      </c>
      <c r="T40">
        <f>P40/K40*100</f>
        <v>13.748626539335588</v>
      </c>
      <c r="W40">
        <f>J40</f>
        <v>18.589637499999998</v>
      </c>
      <c r="X40">
        <f>K40</f>
        <v>3.8338374999999996</v>
      </c>
      <c r="Y40">
        <f>S40</f>
        <v>-2.5711905355873519</v>
      </c>
      <c r="Z40">
        <f>S41</f>
        <v>-7.1507580500157681</v>
      </c>
      <c r="AA40">
        <f>S42</f>
        <v>7.6544660970392764</v>
      </c>
      <c r="AB40">
        <f>S43</f>
        <v>56.890633289648605</v>
      </c>
      <c r="AC40">
        <f>S44</f>
        <v>7.7360303556215246</v>
      </c>
      <c r="AD40">
        <f>S45</f>
        <v>-7.4442683457383154</v>
      </c>
      <c r="AE40">
        <f>S46</f>
        <v>-4.3832215663161751</v>
      </c>
      <c r="AF40">
        <f>S47</f>
        <v>-5.2683248933713589</v>
      </c>
      <c r="AG40">
        <f>S48</f>
        <v>-16.789730300012568</v>
      </c>
      <c r="AH40">
        <f>S49</f>
        <v>-17.163930711397672</v>
      </c>
      <c r="AI40">
        <f>S50</f>
        <v>-1.2119655372515854</v>
      </c>
      <c r="AJ40">
        <f>S51</f>
        <v>6.8457494128113279</v>
      </c>
      <c r="AK40">
        <f>S52</f>
        <v>22.759386782017678</v>
      </c>
      <c r="AL40">
        <f>S53</f>
        <v>28.175240103525418</v>
      </c>
      <c r="AM40">
        <f>S54</f>
        <v>34.713022241557987</v>
      </c>
      <c r="AN40">
        <f>S55</f>
        <v>13.485940755972253</v>
      </c>
      <c r="AO40">
        <f>S56</f>
        <v>40.59607133275194</v>
      </c>
      <c r="AP40">
        <f>S57</f>
        <v>15.797914294993637</v>
      </c>
      <c r="AQ40">
        <f>S58</f>
        <v>65.390866282357578</v>
      </c>
      <c r="AR40">
        <f>S59</f>
        <v>64.657729339800198</v>
      </c>
      <c r="AS40">
        <f>T40</f>
        <v>13.748626539335588</v>
      </c>
      <c r="AT40">
        <f>T41</f>
        <v>62.196493722021387</v>
      </c>
      <c r="AU40">
        <f>T42</f>
        <v>91.953558282008586</v>
      </c>
      <c r="AV40">
        <f>T43</f>
        <v>54.450338596771509</v>
      </c>
      <c r="AW40">
        <f>T44</f>
        <v>24.922809065329471</v>
      </c>
      <c r="AX40">
        <f>T45</f>
        <v>85.645583569987011</v>
      </c>
      <c r="AY40">
        <f>T46</f>
        <v>16.157114118686593</v>
      </c>
      <c r="AZ40">
        <f>T47</f>
        <v>-1.4016634768687914</v>
      </c>
      <c r="BA40">
        <f>T48</f>
        <v>18.507565852751981</v>
      </c>
      <c r="BB40">
        <f>T49</f>
        <v>0.77076819244427697</v>
      </c>
      <c r="BC40">
        <f>T50</f>
        <v>2.0938550473253175</v>
      </c>
      <c r="BD40">
        <f>T51</f>
        <v>7.4426080917618407</v>
      </c>
      <c r="BE40">
        <f>T52</f>
        <v>20.751727218485417</v>
      </c>
      <c r="BF40">
        <f>T53</f>
        <v>175.48050745499779</v>
      </c>
      <c r="BG40">
        <f>T54</f>
        <v>218.2206470670705</v>
      </c>
      <c r="BH40">
        <f>T55</f>
        <v>215.54154290577006</v>
      </c>
      <c r="BI40">
        <f>T56</f>
        <v>282.89083718337042</v>
      </c>
      <c r="BJ40">
        <f>T57</f>
        <v>144.41796242015997</v>
      </c>
      <c r="BK40">
        <f>T58</f>
        <v>121.36110359398387</v>
      </c>
      <c r="BL40">
        <f>T59</f>
        <v>122.17523564835493</v>
      </c>
    </row>
    <row r="41" spans="9:64" x14ac:dyDescent="0.25">
      <c r="I41" s="1">
        <v>0.1</v>
      </c>
      <c r="J41">
        <f>AVERAGE(B5,G5,L5,Q5,V5,AA5,AF5,AK5)</f>
        <v>18.111662500000001</v>
      </c>
      <c r="K41">
        <f>AVERAGE(C5,H5,M5,R5,W5,AB5,AG5,AL5)</f>
        <v>4.3609374999999995</v>
      </c>
      <c r="O41">
        <f>J42-J40</f>
        <v>-1.3292999999999999</v>
      </c>
      <c r="P41">
        <f>K42-K40</f>
        <v>2.3845125000000014</v>
      </c>
      <c r="R41" s="1">
        <v>0.2</v>
      </c>
      <c r="S41">
        <f>O41/J40*100</f>
        <v>-7.1507580500157681</v>
      </c>
      <c r="T41">
        <f>P41/K40*100</f>
        <v>62.196493722021387</v>
      </c>
    </row>
    <row r="42" spans="9:64" x14ac:dyDescent="0.25">
      <c r="I42" s="1">
        <v>0.2</v>
      </c>
      <c r="J42">
        <f>AVERAGE(B6,G6,L6,Q6,V6,AA6,AF6,AK6)</f>
        <v>17.260337499999999</v>
      </c>
      <c r="K42">
        <f>AVERAGE(C6,H6,M6,R6,W6,AB6,AG6,AL6)</f>
        <v>6.2183500000000009</v>
      </c>
      <c r="O42">
        <f>J43-J40</f>
        <v>1.4229374999999997</v>
      </c>
      <c r="P42">
        <f>K43-K40</f>
        <v>3.5253500000000004</v>
      </c>
      <c r="R42" s="1">
        <v>0.3</v>
      </c>
      <c r="S42">
        <f>O42/J40*100</f>
        <v>7.6544660970392764</v>
      </c>
      <c r="T42">
        <f>P42/K40*100</f>
        <v>91.953558282008586</v>
      </c>
    </row>
    <row r="43" spans="9:64" x14ac:dyDescent="0.25">
      <c r="I43" s="1">
        <v>0.3</v>
      </c>
      <c r="J43">
        <f>AVERAGE(B7,G7,L7,Q7,V7,AA7,AF7,AK7)</f>
        <v>20.012574999999998</v>
      </c>
      <c r="K43">
        <f>AVERAGE(C7,H7,M7,R7,W7,AB7,AG7,AL7)</f>
        <v>7.3591875</v>
      </c>
      <c r="O43">
        <f>J44-J40</f>
        <v>10.5757625</v>
      </c>
      <c r="P43">
        <f>K44-K40</f>
        <v>2.0875374999999998</v>
      </c>
      <c r="R43" s="1">
        <v>0.4</v>
      </c>
      <c r="S43">
        <f>O43/J40*100</f>
        <v>56.890633289648605</v>
      </c>
      <c r="T43">
        <f>P43/K40*100</f>
        <v>54.450338596771509</v>
      </c>
    </row>
    <row r="44" spans="9:64" x14ac:dyDescent="0.25">
      <c r="I44" s="1">
        <v>0.4</v>
      </c>
      <c r="J44">
        <f>AVERAGE(B8,G8,L8,Q8,V8,AA8,AF8,AK8)</f>
        <v>29.165399999999998</v>
      </c>
      <c r="K44">
        <f t="shared" ref="K43:K60" si="0">AVERAGE(C8,H8,M8,R8,W8,AB8,AG8,AL8)</f>
        <v>5.9213749999999994</v>
      </c>
      <c r="O44">
        <f>J45-J40</f>
        <v>1.4381000000000022</v>
      </c>
      <c r="P44">
        <f>K45-K40</f>
        <v>0.95550000000000068</v>
      </c>
      <c r="R44" s="1">
        <v>0.5</v>
      </c>
      <c r="S44">
        <f>O44/J40*100</f>
        <v>7.7360303556215246</v>
      </c>
      <c r="T44">
        <f>P44/K40*100</f>
        <v>24.922809065329471</v>
      </c>
    </row>
    <row r="45" spans="9:64" x14ac:dyDescent="0.25">
      <c r="I45" s="1">
        <v>0.5</v>
      </c>
      <c r="J45">
        <f t="shared" ref="J45:J60" si="1">AVERAGE(B9,G9,L9,Q9,V9,AA9,AF9,AK9)</f>
        <v>20.027737500000001</v>
      </c>
      <c r="K45">
        <f t="shared" si="0"/>
        <v>4.7893375000000002</v>
      </c>
      <c r="O45">
        <f>J46-J40</f>
        <v>-1.3838624999999993</v>
      </c>
      <c r="P45">
        <f>K46-K40</f>
        <v>3.2835125000000005</v>
      </c>
      <c r="R45" s="1">
        <v>0.6</v>
      </c>
      <c r="S45">
        <f>O45/J40*100</f>
        <v>-7.4442683457383154</v>
      </c>
      <c r="T45">
        <f>P45/K40*100</f>
        <v>85.645583569987011</v>
      </c>
    </row>
    <row r="46" spans="9:64" x14ac:dyDescent="0.25">
      <c r="I46" s="1">
        <v>0.6</v>
      </c>
      <c r="J46">
        <f t="shared" si="1"/>
        <v>17.205774999999999</v>
      </c>
      <c r="K46">
        <f t="shared" si="0"/>
        <v>7.1173500000000001</v>
      </c>
      <c r="O46">
        <f>J47-J40</f>
        <v>-0.81482499999999902</v>
      </c>
      <c r="P46">
        <f>K47-K40</f>
        <v>0.61943750000000097</v>
      </c>
      <c r="R46" s="1">
        <v>0.7</v>
      </c>
      <c r="S46">
        <f>O46/J40*100</f>
        <v>-4.3832215663161751</v>
      </c>
      <c r="T46">
        <f>P46/K40*100</f>
        <v>16.157114118686593</v>
      </c>
    </row>
    <row r="47" spans="9:64" x14ac:dyDescent="0.25">
      <c r="I47" s="1">
        <v>0.7</v>
      </c>
      <c r="J47">
        <f t="shared" si="1"/>
        <v>17.774812499999999</v>
      </c>
      <c r="K47">
        <f t="shared" si="0"/>
        <v>4.4532750000000005</v>
      </c>
      <c r="O47">
        <f>J48-J40</f>
        <v>-0.97936249999999703</v>
      </c>
      <c r="P47">
        <f>K48-K40</f>
        <v>-5.373749999999955E-2</v>
      </c>
      <c r="R47" s="1">
        <v>0.8</v>
      </c>
      <c r="S47">
        <f>O47/J40*100</f>
        <v>-5.2683248933713589</v>
      </c>
      <c r="T47">
        <f>P47/K40*100</f>
        <v>-1.4016634768687914</v>
      </c>
    </row>
    <row r="48" spans="9:64" x14ac:dyDescent="0.25">
      <c r="I48" s="1">
        <v>0.8</v>
      </c>
      <c r="J48">
        <f t="shared" si="1"/>
        <v>17.610275000000001</v>
      </c>
      <c r="K48">
        <f t="shared" si="0"/>
        <v>3.7801</v>
      </c>
      <c r="O48">
        <f>J49-J40</f>
        <v>-3.1211499999999983</v>
      </c>
      <c r="P48">
        <f>K49-K40</f>
        <v>0.70955000000000013</v>
      </c>
      <c r="R48" s="1">
        <v>0.9</v>
      </c>
      <c r="S48">
        <f>O48/J40*100</f>
        <v>-16.789730300012568</v>
      </c>
      <c r="T48">
        <f>P48/K40*100</f>
        <v>18.507565852751981</v>
      </c>
    </row>
    <row r="49" spans="1:20" x14ac:dyDescent="0.25">
      <c r="I49" s="1">
        <v>0.9</v>
      </c>
      <c r="J49">
        <f t="shared" si="1"/>
        <v>15.4684875</v>
      </c>
      <c r="K49">
        <f t="shared" si="0"/>
        <v>4.5433874999999997</v>
      </c>
      <c r="O49">
        <f>J50-J40</f>
        <v>-3.1907124999999983</v>
      </c>
      <c r="P49">
        <f>K50-K40</f>
        <v>2.9550000000000853E-2</v>
      </c>
      <c r="R49" s="1">
        <v>1</v>
      </c>
      <c r="S49">
        <f>O49/J40*100</f>
        <v>-17.163930711397672</v>
      </c>
      <c r="T49">
        <f>P49/K40*100</f>
        <v>0.77076819244427697</v>
      </c>
    </row>
    <row r="50" spans="1:20" x14ac:dyDescent="0.25">
      <c r="I50" s="1">
        <v>1</v>
      </c>
      <c r="J50">
        <f t="shared" si="1"/>
        <v>15.398925</v>
      </c>
      <c r="K50">
        <f t="shared" si="0"/>
        <v>3.8633875000000004</v>
      </c>
      <c r="O50">
        <f>J51-J40</f>
        <v>-0.22529999999999717</v>
      </c>
      <c r="P50">
        <f>K51-K40</f>
        <v>8.0275000000000762E-2</v>
      </c>
      <c r="R50" s="1">
        <v>1.1000000000000001</v>
      </c>
      <c r="S50">
        <f>O50/J40*100</f>
        <v>-1.2119655372515854</v>
      </c>
      <c r="T50">
        <f>P50/K40*100</f>
        <v>2.0938550473253175</v>
      </c>
    </row>
    <row r="51" spans="1:20" x14ac:dyDescent="0.25">
      <c r="A51" t="s">
        <v>20</v>
      </c>
      <c r="I51" s="1">
        <v>1.1000000000000001</v>
      </c>
      <c r="J51">
        <f t="shared" si="1"/>
        <v>18.364337500000001</v>
      </c>
      <c r="K51">
        <f t="shared" si="0"/>
        <v>3.9141125000000003</v>
      </c>
      <c r="O51">
        <f>J52-J40</f>
        <v>1.2726000000000042</v>
      </c>
      <c r="P51">
        <f>K52-K40</f>
        <v>0.2853374999999998</v>
      </c>
      <c r="R51" s="1">
        <v>1.2</v>
      </c>
      <c r="S51">
        <f>O51/J40*100</f>
        <v>6.8457494128113279</v>
      </c>
      <c r="T51">
        <f>P51/K40*100</f>
        <v>7.4426080917618407</v>
      </c>
    </row>
    <row r="52" spans="1:20" x14ac:dyDescent="0.25">
      <c r="A52" t="s">
        <v>21</v>
      </c>
      <c r="I52" s="1">
        <v>1.2</v>
      </c>
      <c r="J52">
        <f t="shared" si="1"/>
        <v>19.862237500000003</v>
      </c>
      <c r="K52">
        <f t="shared" si="0"/>
        <v>4.1191749999999994</v>
      </c>
      <c r="O52">
        <f>J53-J40</f>
        <v>4.2308875000000015</v>
      </c>
      <c r="P52">
        <f>K53-K40</f>
        <v>0.79558750000000078</v>
      </c>
      <c r="R52" s="1">
        <v>1.3</v>
      </c>
      <c r="S52">
        <f>O52/J40*100</f>
        <v>22.759386782017678</v>
      </c>
      <c r="T52">
        <f>P52/K40*100</f>
        <v>20.751727218485417</v>
      </c>
    </row>
    <row r="53" spans="1:20" x14ac:dyDescent="0.25">
      <c r="B53" s="1" t="s">
        <v>12</v>
      </c>
      <c r="C53" s="1" t="s">
        <v>13</v>
      </c>
      <c r="I53" s="1">
        <v>1.3</v>
      </c>
      <c r="J53">
        <f t="shared" si="1"/>
        <v>22.820525</v>
      </c>
      <c r="K53">
        <f t="shared" si="0"/>
        <v>4.6294250000000003</v>
      </c>
      <c r="O53">
        <f>J54-J40</f>
        <v>5.2376749999999994</v>
      </c>
      <c r="P53">
        <f>K54-K40</f>
        <v>6.7276375000000002</v>
      </c>
      <c r="R53" s="1">
        <v>1.4</v>
      </c>
      <c r="S53">
        <f>O53/J40*100</f>
        <v>28.175240103525418</v>
      </c>
      <c r="T53">
        <f>P53/K40*100</f>
        <v>175.48050745499779</v>
      </c>
    </row>
    <row r="54" spans="1:20" x14ac:dyDescent="0.25">
      <c r="A54" s="1">
        <v>1</v>
      </c>
      <c r="B54">
        <f>B4</f>
        <v>14.8847</v>
      </c>
      <c r="C54">
        <f>C4</f>
        <v>5.4621000000000004</v>
      </c>
      <c r="I54" s="1">
        <v>1.4</v>
      </c>
      <c r="J54">
        <f t="shared" si="1"/>
        <v>23.827312499999998</v>
      </c>
      <c r="K54">
        <f t="shared" si="0"/>
        <v>10.561475</v>
      </c>
      <c r="O54">
        <f>J55-J40</f>
        <v>6.4530250000000038</v>
      </c>
      <c r="P54">
        <f>K55-K40</f>
        <v>8.3662249999999982</v>
      </c>
      <c r="R54" s="1">
        <v>1.5</v>
      </c>
      <c r="S54">
        <f>O54/J40*100</f>
        <v>34.713022241557987</v>
      </c>
      <c r="T54">
        <f>P54/K40*100</f>
        <v>218.2206470670705</v>
      </c>
    </row>
    <row r="55" spans="1:20" x14ac:dyDescent="0.25">
      <c r="A55" s="1">
        <v>2</v>
      </c>
      <c r="B55">
        <f>G4</f>
        <v>9.5767000000000007</v>
      </c>
      <c r="C55">
        <f>H4</f>
        <v>3.7947000000000002</v>
      </c>
      <c r="I55" s="1">
        <v>1.5</v>
      </c>
      <c r="J55">
        <f t="shared" si="1"/>
        <v>25.042662500000002</v>
      </c>
      <c r="K55">
        <f t="shared" si="0"/>
        <v>12.200062499999998</v>
      </c>
      <c r="O55">
        <f>J56-J40</f>
        <v>2.506987500000001</v>
      </c>
      <c r="P55">
        <f>K56-K40</f>
        <v>8.2635125000000009</v>
      </c>
      <c r="R55" s="1">
        <v>1.6</v>
      </c>
      <c r="S55">
        <f>O55/J40*100</f>
        <v>13.485940755972253</v>
      </c>
      <c r="T55">
        <f>P55/K40*100</f>
        <v>215.54154290577006</v>
      </c>
    </row>
    <row r="56" spans="1:20" x14ac:dyDescent="0.25">
      <c r="A56" s="1">
        <v>3</v>
      </c>
      <c r="B56">
        <f>L4</f>
        <v>15.8477</v>
      </c>
      <c r="C56">
        <f>M4</f>
        <v>4.3872999999999998</v>
      </c>
      <c r="I56" s="1">
        <v>1.6</v>
      </c>
      <c r="J56">
        <f t="shared" si="1"/>
        <v>21.096625</v>
      </c>
      <c r="K56">
        <f t="shared" si="0"/>
        <v>12.09735</v>
      </c>
      <c r="O56">
        <f>J57-J40</f>
        <v>7.5466625000000036</v>
      </c>
      <c r="P56">
        <f>K57-K40</f>
        <v>10.845574999999998</v>
      </c>
      <c r="R56" s="1">
        <v>1.7</v>
      </c>
      <c r="S56">
        <f>O56/J40*100</f>
        <v>40.59607133275194</v>
      </c>
      <c r="T56">
        <f>P56/K40*100</f>
        <v>282.89083718337042</v>
      </c>
    </row>
    <row r="57" spans="1:20" x14ac:dyDescent="0.25">
      <c r="A57" s="1">
        <v>4</v>
      </c>
      <c r="B57">
        <f>Q4</f>
        <v>22.124199999999998</v>
      </c>
      <c r="C57">
        <f>R4</f>
        <v>3.0969000000000002</v>
      </c>
      <c r="I57" s="1">
        <v>1.7</v>
      </c>
      <c r="J57">
        <f t="shared" si="1"/>
        <v>26.136300000000002</v>
      </c>
      <c r="K57">
        <f t="shared" si="0"/>
        <v>14.679412499999998</v>
      </c>
      <c r="O57">
        <f>J58-J40</f>
        <v>2.9367749999999972</v>
      </c>
      <c r="P57">
        <f>K58-K40</f>
        <v>5.5367499999999996</v>
      </c>
      <c r="R57" s="1">
        <v>1.8</v>
      </c>
      <c r="S57">
        <f>O57/J40*100</f>
        <v>15.797914294993637</v>
      </c>
      <c r="T57">
        <f>P57/K40*100</f>
        <v>144.41796242015997</v>
      </c>
    </row>
    <row r="58" spans="1:20" x14ac:dyDescent="0.25">
      <c r="A58" s="1">
        <v>5</v>
      </c>
      <c r="B58">
        <f>V4</f>
        <v>22.746400000000001</v>
      </c>
      <c r="C58">
        <f>W4</f>
        <v>5.0278</v>
      </c>
      <c r="I58" s="1">
        <v>1.8</v>
      </c>
      <c r="J58">
        <f t="shared" si="1"/>
        <v>21.526412499999996</v>
      </c>
      <c r="K58">
        <f t="shared" si="0"/>
        <v>9.3705874999999992</v>
      </c>
      <c r="O58">
        <f>J59-J40</f>
        <v>12.155925</v>
      </c>
      <c r="P58">
        <f>K59-K40</f>
        <v>4.6527875000000005</v>
      </c>
      <c r="R58" s="1">
        <v>1.9</v>
      </c>
      <c r="S58">
        <f>O58/J40*100</f>
        <v>65.390866282357578</v>
      </c>
      <c r="T58">
        <f>P58/K40*100</f>
        <v>121.36110359398387</v>
      </c>
    </row>
    <row r="59" spans="1:20" x14ac:dyDescent="0.25">
      <c r="A59" s="1">
        <v>6</v>
      </c>
      <c r="B59">
        <f>AA4</f>
        <v>20.332999999999998</v>
      </c>
      <c r="C59">
        <f>AB4</f>
        <v>3.6743999999999999</v>
      </c>
      <c r="I59" s="1">
        <v>1.9</v>
      </c>
      <c r="J59">
        <f t="shared" si="1"/>
        <v>30.745562499999998</v>
      </c>
      <c r="K59">
        <f t="shared" si="0"/>
        <v>8.4866250000000001</v>
      </c>
      <c r="O59">
        <f>J60-J40</f>
        <v>12.019637499999998</v>
      </c>
      <c r="P59">
        <f>K60-K40</f>
        <v>4.6839999999999993</v>
      </c>
      <c r="R59" s="1">
        <v>2</v>
      </c>
      <c r="S59">
        <f>O59/J40*100</f>
        <v>64.657729339800198</v>
      </c>
      <c r="T59">
        <f>P59/K40*100</f>
        <v>122.17523564835493</v>
      </c>
    </row>
    <row r="60" spans="1:20" x14ac:dyDescent="0.25">
      <c r="A60" s="1">
        <v>7</v>
      </c>
      <c r="B60">
        <f>AF4</f>
        <v>20.693300000000001</v>
      </c>
      <c r="C60">
        <f>AG4</f>
        <v>2.5708000000000002</v>
      </c>
      <c r="I60" s="1">
        <v>2</v>
      </c>
      <c r="J60">
        <f>AVERAGE(B24,G24,L24,Q24,V24,AA24,AF24,AK24)</f>
        <v>30.609274999999997</v>
      </c>
      <c r="K60">
        <f>AVERAGE(C24,H24,M24,R24,W24,AB24,AG24,AL24)</f>
        <v>8.5178374999999988</v>
      </c>
    </row>
    <row r="61" spans="1:20" x14ac:dyDescent="0.25">
      <c r="A61" s="1">
        <v>8</v>
      </c>
      <c r="B61">
        <f>AK4</f>
        <v>22.511099999999999</v>
      </c>
      <c r="C61">
        <f>AL4</f>
        <v>2.6566999999999998</v>
      </c>
    </row>
    <row r="63" spans="1:20" x14ac:dyDescent="0.25">
      <c r="A63" t="s">
        <v>22</v>
      </c>
      <c r="B63">
        <f>AVERAGE(B54:B61)</f>
        <v>18.589637499999998</v>
      </c>
      <c r="C63">
        <f>AVERAGE(C54:C61)</f>
        <v>3.8338374999999996</v>
      </c>
    </row>
    <row r="64" spans="1:20" x14ac:dyDescent="0.25">
      <c r="A64" t="s">
        <v>8</v>
      </c>
      <c r="B64">
        <f>STDEV(B54:B61)</f>
        <v>4.707019210236532</v>
      </c>
      <c r="C64">
        <f>STDEV(C54:C61)</f>
        <v>1.0646294673164822</v>
      </c>
    </row>
    <row r="65" spans="1:3" x14ac:dyDescent="0.25">
      <c r="A65" t="s">
        <v>23</v>
      </c>
      <c r="B65">
        <f>1.5*B64</f>
        <v>7.0605288153547985</v>
      </c>
      <c r="C65">
        <f>1.5*C64</f>
        <v>1.5969442009747232</v>
      </c>
    </row>
    <row r="66" spans="1:3" x14ac:dyDescent="0.25">
      <c r="A66" t="s">
        <v>9</v>
      </c>
      <c r="B66">
        <f>2*B64</f>
        <v>9.4140384204730641</v>
      </c>
      <c r="C66">
        <f>2*C64</f>
        <v>2.1292589346329645</v>
      </c>
    </row>
    <row r="67" spans="1:3" x14ac:dyDescent="0.25">
      <c r="A67" t="s">
        <v>24</v>
      </c>
      <c r="B67">
        <f>B63+B65</f>
        <v>25.650166315354795</v>
      </c>
      <c r="C67">
        <f>C63+C65</f>
        <v>5.4307817009747232</v>
      </c>
    </row>
    <row r="68" spans="1:3" x14ac:dyDescent="0.25">
      <c r="A68" t="s">
        <v>25</v>
      </c>
      <c r="B68">
        <f>B63+B66</f>
        <v>28.003675920473064</v>
      </c>
      <c r="C68">
        <f>C63+C66</f>
        <v>5.9630964346329645</v>
      </c>
    </row>
  </sheetData>
  <conditionalFormatting sqref="B5:B24">
    <cfRule type="cellIs" dxfId="19" priority="20" operator="greaterThan">
      <formula>$B$29</formula>
    </cfRule>
  </conditionalFormatting>
  <conditionalFormatting sqref="C5:C24">
    <cfRule type="cellIs" dxfId="18" priority="19" operator="greaterThan">
      <formula>$C$29</formula>
    </cfRule>
  </conditionalFormatting>
  <conditionalFormatting sqref="G5:G24">
    <cfRule type="cellIs" dxfId="17" priority="18" operator="greaterThan">
      <formula>$G$29</formula>
    </cfRule>
  </conditionalFormatting>
  <conditionalFormatting sqref="H5:H24">
    <cfRule type="cellIs" dxfId="16" priority="17" operator="greaterThan">
      <formula>$H$29</formula>
    </cfRule>
  </conditionalFormatting>
  <conditionalFormatting sqref="L5:L24">
    <cfRule type="cellIs" dxfId="15" priority="16" operator="greaterThan">
      <formula>$L$29</formula>
    </cfRule>
  </conditionalFormatting>
  <conditionalFormatting sqref="M5:M24">
    <cfRule type="cellIs" dxfId="14" priority="15" operator="greaterThan">
      <formula>$M$29</formula>
    </cfRule>
  </conditionalFormatting>
  <conditionalFormatting sqref="Q5:Q24">
    <cfRule type="cellIs" dxfId="13" priority="14" operator="greaterThan">
      <formula>$Q$29</formula>
    </cfRule>
  </conditionalFormatting>
  <conditionalFormatting sqref="R5:R24">
    <cfRule type="cellIs" dxfId="12" priority="13" operator="greaterThan">
      <formula>$R$29</formula>
    </cfRule>
  </conditionalFormatting>
  <conditionalFormatting sqref="V5:V24">
    <cfRule type="cellIs" dxfId="11" priority="12" operator="greaterThan">
      <formula>$V$29</formula>
    </cfRule>
  </conditionalFormatting>
  <conditionalFormatting sqref="W5:W24">
    <cfRule type="cellIs" dxfId="10" priority="11" operator="greaterThan">
      <formula>$W$29</formula>
    </cfRule>
  </conditionalFormatting>
  <conditionalFormatting sqref="AA5:AA24">
    <cfRule type="cellIs" dxfId="9" priority="10" operator="greaterThan">
      <formula>$AA$29</formula>
    </cfRule>
  </conditionalFormatting>
  <conditionalFormatting sqref="AB5:AB24">
    <cfRule type="cellIs" dxfId="8" priority="9" operator="greaterThan">
      <formula>$AB$29</formula>
    </cfRule>
  </conditionalFormatting>
  <conditionalFormatting sqref="AF5:AF24">
    <cfRule type="cellIs" dxfId="7" priority="8" operator="greaterThan">
      <formula>$AF$29</formula>
    </cfRule>
  </conditionalFormatting>
  <conditionalFormatting sqref="AG5:AG24">
    <cfRule type="cellIs" dxfId="6" priority="7" operator="greaterThan">
      <formula>$AG$29</formula>
    </cfRule>
  </conditionalFormatting>
  <conditionalFormatting sqref="AK5:AK24">
    <cfRule type="cellIs" dxfId="5" priority="6" operator="greaterThan">
      <formula>$AK$29</formula>
    </cfRule>
  </conditionalFormatting>
  <conditionalFormatting sqref="AL5:AL24">
    <cfRule type="cellIs" dxfId="4" priority="5" operator="greaterThan">
      <formula>$AL$29</formula>
    </cfRule>
  </conditionalFormatting>
  <conditionalFormatting sqref="B54:B61">
    <cfRule type="cellIs" dxfId="3" priority="4" operator="greaterThan">
      <formula>$B$67</formula>
    </cfRule>
    <cfRule type="cellIs" dxfId="2" priority="3" operator="greaterThan">
      <formula>$B$68</formula>
    </cfRule>
  </conditionalFormatting>
  <conditionalFormatting sqref="C54:C61">
    <cfRule type="cellIs" dxfId="1" priority="2" operator="greaterThan">
      <formula>$C$67</formula>
    </cfRule>
    <cfRule type="cellIs" dxfId="0" priority="1" operator="greaterThan">
      <formula>$C$68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2014-11-30T22:54:45Z</dcterms:created>
  <dcterms:modified xsi:type="dcterms:W3CDTF">2014-11-30T22:55:28Z</dcterms:modified>
</cp:coreProperties>
</file>