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07"/>
  <workbookPr defaultThemeVersion="124226"/>
  <xr:revisionPtr revIDLastSave="0" documentId="11_13E34E2BF0DE200DD94956DA04A9A987F5C4D5BA" xr6:coauthVersionLast="45" xr6:coauthVersionMax="45" xr10:uidLastSave="{00000000-0000-0000-0000-000000000000}"/>
  <bookViews>
    <workbookView xWindow="360" yWindow="75" windowWidth="21075" windowHeight="10290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C18" i="1" s="1"/>
  <c r="B15" i="1"/>
  <c r="B18" i="1" s="1"/>
  <c r="O26" i="1" l="1"/>
  <c r="R26" i="1" s="1"/>
  <c r="AG26" i="1" s="1"/>
  <c r="O27" i="1"/>
  <c r="R27" i="1" s="1"/>
  <c r="AH26" i="1" s="1"/>
  <c r="O28" i="1"/>
  <c r="R28" i="1" s="1"/>
  <c r="AI26" i="1" s="1"/>
  <c r="O29" i="1"/>
  <c r="R29" i="1" s="1"/>
  <c r="AJ26" i="1" s="1"/>
  <c r="O30" i="1"/>
  <c r="R30" i="1" s="1"/>
  <c r="AK26" i="1" s="1"/>
  <c r="O31" i="1"/>
  <c r="R31" i="1" s="1"/>
  <c r="AL26" i="1" s="1"/>
  <c r="O32" i="1"/>
  <c r="R32" i="1" s="1"/>
  <c r="AM26" i="1" s="1"/>
  <c r="O33" i="1"/>
  <c r="R33" i="1" s="1"/>
  <c r="AN26" i="1" s="1"/>
  <c r="O34" i="1"/>
  <c r="R34" i="1" s="1"/>
  <c r="AO26" i="1" s="1"/>
  <c r="O35" i="1"/>
  <c r="R35" i="1" s="1"/>
  <c r="AP26" i="1" s="1"/>
  <c r="B51" i="1"/>
  <c r="B50" i="1"/>
  <c r="C51" i="1"/>
  <c r="C50" i="1"/>
  <c r="C53" i="1" l="1"/>
  <c r="C55" i="1" s="1"/>
  <c r="C52" i="1"/>
  <c r="C54" i="1" s="1"/>
  <c r="B53" i="1"/>
  <c r="B55" i="1" s="1"/>
  <c r="B52" i="1"/>
  <c r="B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<sst xmlns="http://schemas.openxmlformats.org/spreadsheetml/2006/main" count="48" uniqueCount="22">
  <si>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</si>
  <si>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</si>
  <si>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</si>
  <si>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</si>
  <si>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</si>
  <si>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</si>
  <si>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</si>
  <si>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</si>
  <si>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</si>
  <si>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</si>
  <si>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</si>
  <si>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Averages</t>
  </si>
  <si>
    <t>differences</t>
  </si>
  <si>
    <t>percentage change</t>
  </si>
  <si>
    <t>Spss data</t>
  </si>
  <si>
    <t>BL_brow</t>
  </si>
  <si>
    <t>BL_cheek</t>
  </si>
  <si>
    <t>BL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</si>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</sst>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5"/>
  <sheetViews>
    <sheetView tabSelected="1" workbookViewId="0">
      <selection activeCell="C41" sqref="C41:C48"/>
    </sheetView>
  </sheetViews>
  <sheetFormatPr defaultRowHeight="15"/>
  <sheetData>
    <row r="1" spans="1:31">
      <c r="A1" t="s">
        <v>0</v>
      </c>
      <c r="B1" t="s">
        <v>1</v>
      </c>
      <c r="C1" t="s">
        <v>2</v>
      </c>
    </row>
    <row r="2" spans="1:31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>
      <c r="A3" s="1">
        <v>121</v>
      </c>
      <c r="B3">
        <v>12.0791</v>
      </c>
      <c r="C3">
        <v>20.120899999999999</v>
      </c>
      <c r="E3" s="1">
        <v>121</v>
      </c>
      <c r="F3">
        <v>12.0578</v>
      </c>
      <c r="G3">
        <v>7.226</v>
      </c>
      <c r="I3" s="1">
        <v>121</v>
      </c>
      <c r="J3">
        <v>17.043800000000001</v>
      </c>
      <c r="K3">
        <v>9.2841000000000005</v>
      </c>
      <c r="M3" s="1">
        <v>121</v>
      </c>
      <c r="N3">
        <v>10.3866</v>
      </c>
      <c r="O3">
        <v>9.7897999999999996</v>
      </c>
      <c r="Q3" s="1">
        <v>121</v>
      </c>
      <c r="R3">
        <v>32.051699999999997</v>
      </c>
      <c r="S3">
        <v>29.747199999999999</v>
      </c>
      <c r="U3" s="1">
        <v>121</v>
      </c>
      <c r="V3">
        <v>12.5501</v>
      </c>
      <c r="W3">
        <v>4.0452000000000004</v>
      </c>
      <c r="Y3" s="1">
        <v>121</v>
      </c>
      <c r="Z3">
        <v>5.2584999999999997</v>
      </c>
      <c r="AA3">
        <v>9.42</v>
      </c>
      <c r="AC3" s="1">
        <v>121</v>
      </c>
      <c r="AD3">
        <v>10.8352</v>
      </c>
      <c r="AE3">
        <v>26.475999999999999</v>
      </c>
    </row>
    <row r="4" spans="1:31">
      <c r="A4" s="1">
        <v>0.1</v>
      </c>
      <c r="B4">
        <v>8.9362999999999992</v>
      </c>
      <c r="C4">
        <v>8.3536000000000001</v>
      </c>
      <c r="E4" s="1">
        <v>0.1</v>
      </c>
      <c r="F4">
        <v>13.068099999999999</v>
      </c>
      <c r="G4">
        <v>10.4777</v>
      </c>
      <c r="I4" s="1">
        <v>0.1</v>
      </c>
      <c r="J4">
        <v>9.7570999999999994</v>
      </c>
      <c r="K4">
        <v>10.399800000000001</v>
      </c>
      <c r="M4" s="1">
        <v>0.1</v>
      </c>
      <c r="N4">
        <v>9.5450999999999997</v>
      </c>
      <c r="O4">
        <v>4.4665999999999997</v>
      </c>
      <c r="Q4" s="1">
        <v>0.1</v>
      </c>
      <c r="R4">
        <v>22.492000000000001</v>
      </c>
      <c r="S4">
        <v>21.988800000000001</v>
      </c>
      <c r="U4" s="1">
        <v>0.1</v>
      </c>
      <c r="V4">
        <v>16.029499999999999</v>
      </c>
      <c r="W4">
        <v>4.2218999999999998</v>
      </c>
      <c r="Y4" s="1">
        <v>0.1</v>
      </c>
      <c r="Z4">
        <v>4.5602</v>
      </c>
      <c r="AA4">
        <v>10.073700000000001</v>
      </c>
      <c r="AC4" s="1">
        <v>0.1</v>
      </c>
      <c r="AD4">
        <v>7.1146000000000003</v>
      </c>
      <c r="AE4">
        <v>20.345199999999998</v>
      </c>
    </row>
    <row r="5" spans="1:31">
      <c r="A5" s="1">
        <v>0.2</v>
      </c>
      <c r="B5">
        <v>13.57</v>
      </c>
      <c r="C5">
        <v>13.6433</v>
      </c>
      <c r="E5" s="1">
        <v>0.2</v>
      </c>
      <c r="F5">
        <v>12.176299999999999</v>
      </c>
      <c r="G5">
        <v>4.6254999999999997</v>
      </c>
      <c r="I5" s="1">
        <v>0.2</v>
      </c>
      <c r="J5">
        <v>8.5959000000000003</v>
      </c>
      <c r="K5">
        <v>5.0673000000000004</v>
      </c>
      <c r="M5" s="1">
        <v>0.2</v>
      </c>
      <c r="N5">
        <v>6.5812999999999997</v>
      </c>
      <c r="O5">
        <v>4.5590000000000002</v>
      </c>
      <c r="Q5" s="1">
        <v>0.2</v>
      </c>
      <c r="R5">
        <v>29.130700000000001</v>
      </c>
      <c r="S5">
        <v>51.213999999999999</v>
      </c>
      <c r="U5" s="1">
        <v>0.2</v>
      </c>
      <c r="V5">
        <v>11.904999999999999</v>
      </c>
      <c r="W5">
        <v>3.7378</v>
      </c>
      <c r="Y5" s="1">
        <v>0.2</v>
      </c>
      <c r="Z5">
        <v>5.8761999999999999</v>
      </c>
      <c r="AA5">
        <v>9.2493999999999996</v>
      </c>
      <c r="AC5" s="1">
        <v>0.2</v>
      </c>
      <c r="AD5">
        <v>7.7560000000000002</v>
      </c>
      <c r="AE5">
        <v>17.223700000000001</v>
      </c>
    </row>
    <row r="6" spans="1:31">
      <c r="A6" s="1">
        <v>0.3</v>
      </c>
      <c r="B6">
        <v>14.5345</v>
      </c>
      <c r="C6">
        <v>15.912699999999999</v>
      </c>
      <c r="E6" s="1">
        <v>0.3</v>
      </c>
      <c r="F6">
        <v>11.0419</v>
      </c>
      <c r="G6">
        <v>3.5766</v>
      </c>
      <c r="I6" s="1">
        <v>0.3</v>
      </c>
      <c r="J6">
        <v>11.0379</v>
      </c>
      <c r="K6">
        <v>8.1730999999999998</v>
      </c>
      <c r="M6" s="1">
        <v>0.3</v>
      </c>
      <c r="N6">
        <v>13.344799999999999</v>
      </c>
      <c r="O6">
        <v>5.5773999999999999</v>
      </c>
      <c r="Q6" s="1">
        <v>0.3</v>
      </c>
      <c r="R6">
        <v>82.076499999999996</v>
      </c>
      <c r="S6">
        <v>117.3963</v>
      </c>
      <c r="U6" s="1">
        <v>0.3</v>
      </c>
      <c r="V6">
        <v>11.888199999999999</v>
      </c>
      <c r="W6">
        <v>5.8446999999999996</v>
      </c>
      <c r="Y6" s="1">
        <v>0.3</v>
      </c>
      <c r="Z6">
        <v>5.5228000000000002</v>
      </c>
      <c r="AA6">
        <v>9.1967999999999996</v>
      </c>
      <c r="AC6" s="1">
        <v>0.3</v>
      </c>
      <c r="AD6">
        <v>8.6662999999999997</v>
      </c>
      <c r="AE6">
        <v>17.312799999999999</v>
      </c>
    </row>
    <row r="7" spans="1:31">
      <c r="A7" s="1">
        <v>0.4</v>
      </c>
      <c r="B7">
        <v>14.648300000000001</v>
      </c>
      <c r="C7">
        <v>14.2706</v>
      </c>
      <c r="E7" s="1">
        <v>0.4</v>
      </c>
      <c r="F7">
        <v>13.9277</v>
      </c>
      <c r="G7">
        <v>6.5481999999999996</v>
      </c>
      <c r="I7" s="1">
        <v>0.4</v>
      </c>
      <c r="J7">
        <v>15.949199999999999</v>
      </c>
      <c r="K7">
        <v>11.993600000000001</v>
      </c>
      <c r="M7" s="1">
        <v>0.4</v>
      </c>
      <c r="N7">
        <v>11.171099999999999</v>
      </c>
      <c r="O7">
        <v>5.3605999999999998</v>
      </c>
      <c r="Q7" s="1">
        <v>0.4</v>
      </c>
      <c r="R7">
        <v>46.402099999999997</v>
      </c>
      <c r="S7">
        <v>44.892800000000001</v>
      </c>
      <c r="U7" s="1">
        <v>0.4</v>
      </c>
      <c r="V7">
        <v>12.4345</v>
      </c>
      <c r="W7">
        <v>3.4948000000000001</v>
      </c>
      <c r="Y7" s="1">
        <v>0.4</v>
      </c>
      <c r="Z7">
        <v>4.9253</v>
      </c>
      <c r="AA7">
        <v>12.1228</v>
      </c>
      <c r="AC7" s="1">
        <v>0.4</v>
      </c>
      <c r="AD7">
        <v>10.3437</v>
      </c>
      <c r="AE7">
        <v>12.7942</v>
      </c>
    </row>
    <row r="8" spans="1:31">
      <c r="A8" s="1">
        <v>0.5</v>
      </c>
      <c r="B8">
        <v>29.216799999999999</v>
      </c>
      <c r="C8">
        <v>18.462199999999999</v>
      </c>
      <c r="E8" s="1">
        <v>0.5</v>
      </c>
      <c r="F8">
        <v>14.630800000000001</v>
      </c>
      <c r="G8">
        <v>6.3369</v>
      </c>
      <c r="I8" s="1">
        <v>0.5</v>
      </c>
      <c r="J8">
        <v>11.927099999999999</v>
      </c>
      <c r="K8">
        <v>9.0958000000000006</v>
      </c>
      <c r="M8" s="1">
        <v>0.5</v>
      </c>
      <c r="N8">
        <v>11.397</v>
      </c>
      <c r="O8">
        <v>4.1276999999999999</v>
      </c>
      <c r="Q8" s="1">
        <v>0.5</v>
      </c>
      <c r="R8">
        <v>25.265499999999999</v>
      </c>
      <c r="S8">
        <v>25.073699999999999</v>
      </c>
      <c r="U8" s="1">
        <v>0.5</v>
      </c>
      <c r="V8">
        <v>10.2841</v>
      </c>
      <c r="W8">
        <v>3.3845999999999998</v>
      </c>
      <c r="Y8" s="1">
        <v>0.5</v>
      </c>
      <c r="Z8">
        <v>5.9706999999999999</v>
      </c>
      <c r="AA8">
        <v>8.9880999999999993</v>
      </c>
      <c r="AC8" s="1">
        <v>0.5</v>
      </c>
      <c r="AD8">
        <v>9.7331000000000003</v>
      </c>
      <c r="AE8">
        <v>14.5402</v>
      </c>
    </row>
    <row r="9" spans="1:31">
      <c r="A9" s="1">
        <v>0.6</v>
      </c>
      <c r="B9">
        <v>73.116</v>
      </c>
      <c r="C9">
        <v>99.674599999999998</v>
      </c>
      <c r="E9" s="1">
        <v>0.6</v>
      </c>
      <c r="F9">
        <v>12.3154</v>
      </c>
      <c r="G9">
        <v>5.6916000000000002</v>
      </c>
      <c r="I9" s="1">
        <v>0.6</v>
      </c>
      <c r="J9">
        <v>12.9023</v>
      </c>
      <c r="K9">
        <v>5.4535</v>
      </c>
      <c r="M9" s="1">
        <v>0.6</v>
      </c>
      <c r="N9">
        <v>11.004099999999999</v>
      </c>
      <c r="O9">
        <v>7.2298999999999998</v>
      </c>
      <c r="Q9" s="1">
        <v>0.6</v>
      </c>
      <c r="R9">
        <v>21.032699999999998</v>
      </c>
      <c r="S9">
        <v>14.616300000000001</v>
      </c>
      <c r="U9" s="1">
        <v>0.6</v>
      </c>
      <c r="V9">
        <v>13.3263</v>
      </c>
      <c r="W9">
        <v>3.1916000000000002</v>
      </c>
      <c r="Y9" s="1">
        <v>0.6</v>
      </c>
      <c r="Z9">
        <v>4.9949000000000003</v>
      </c>
      <c r="AA9">
        <v>8.2535000000000007</v>
      </c>
      <c r="AC9" s="1">
        <v>0.6</v>
      </c>
      <c r="AD9">
        <v>8.0696999999999992</v>
      </c>
      <c r="AE9">
        <v>14.259499999999999</v>
      </c>
    </row>
    <row r="10" spans="1:31">
      <c r="A10" s="1">
        <v>0.7</v>
      </c>
      <c r="B10">
        <v>55.326900000000002</v>
      </c>
      <c r="C10">
        <v>111.8698</v>
      </c>
      <c r="E10" s="1">
        <v>0.7</v>
      </c>
      <c r="F10">
        <v>14.732200000000001</v>
      </c>
      <c r="G10">
        <v>6.4316000000000004</v>
      </c>
      <c r="I10" s="1">
        <v>0.7</v>
      </c>
      <c r="J10">
        <v>13.077500000000001</v>
      </c>
      <c r="K10">
        <v>5.8935000000000004</v>
      </c>
      <c r="M10" s="1">
        <v>0.7</v>
      </c>
      <c r="N10">
        <v>13.3888</v>
      </c>
      <c r="O10">
        <v>6.9831000000000003</v>
      </c>
      <c r="Q10" s="1">
        <v>0.7</v>
      </c>
      <c r="R10">
        <v>9.6300000000000008</v>
      </c>
      <c r="S10">
        <v>7.4264999999999999</v>
      </c>
      <c r="U10" s="1">
        <v>0.7</v>
      </c>
      <c r="V10">
        <v>10.5067</v>
      </c>
      <c r="W10">
        <v>3.4411999999999998</v>
      </c>
      <c r="Y10" s="1">
        <v>0.7</v>
      </c>
      <c r="Z10">
        <v>4.4082999999999997</v>
      </c>
      <c r="AA10">
        <v>8.4144000000000005</v>
      </c>
      <c r="AC10" s="1">
        <v>0.7</v>
      </c>
      <c r="AD10">
        <v>8.8115000000000006</v>
      </c>
      <c r="AE10">
        <v>14.3581</v>
      </c>
    </row>
    <row r="11" spans="1:31">
      <c r="A11" s="1">
        <v>0.8</v>
      </c>
      <c r="B11">
        <v>30.587900000000001</v>
      </c>
      <c r="C11">
        <v>33.251800000000003</v>
      </c>
      <c r="E11" s="1">
        <v>0.8</v>
      </c>
      <c r="F11">
        <v>13.746499999999999</v>
      </c>
      <c r="G11">
        <v>4.3190999999999997</v>
      </c>
      <c r="I11" s="1">
        <v>0.8</v>
      </c>
      <c r="J11">
        <v>15.526</v>
      </c>
      <c r="K11">
        <v>5.1445999999999996</v>
      </c>
      <c r="M11" s="1">
        <v>0.8</v>
      </c>
      <c r="N11">
        <v>8.282</v>
      </c>
      <c r="O11">
        <v>5.1430999999999996</v>
      </c>
      <c r="Q11" s="1">
        <v>0.8</v>
      </c>
      <c r="R11">
        <v>11.1015</v>
      </c>
      <c r="S11">
        <v>6.0294999999999996</v>
      </c>
      <c r="U11" s="1">
        <v>0.8</v>
      </c>
      <c r="V11">
        <v>15.0512</v>
      </c>
      <c r="W11">
        <v>4.0317999999999996</v>
      </c>
      <c r="Y11" s="1">
        <v>0.8</v>
      </c>
      <c r="Z11">
        <v>6.2887000000000004</v>
      </c>
      <c r="AA11">
        <v>10.710599999999999</v>
      </c>
      <c r="AC11" s="1">
        <v>0.8</v>
      </c>
      <c r="AD11">
        <v>9.1373999999999995</v>
      </c>
      <c r="AE11">
        <v>16.995200000000001</v>
      </c>
    </row>
    <row r="12" spans="1:31">
      <c r="A12" s="1">
        <v>0.9</v>
      </c>
      <c r="B12">
        <v>29.156300000000002</v>
      </c>
      <c r="C12">
        <v>32.3277</v>
      </c>
      <c r="E12" s="1">
        <v>0.9</v>
      </c>
      <c r="F12">
        <v>10.927300000000001</v>
      </c>
      <c r="G12">
        <v>7.9824999999999999</v>
      </c>
      <c r="I12" s="1">
        <v>0.9</v>
      </c>
      <c r="J12">
        <v>15.899100000000001</v>
      </c>
      <c r="K12">
        <v>16.604399999999998</v>
      </c>
      <c r="M12" s="1">
        <v>0.9</v>
      </c>
      <c r="N12">
        <v>5.8932000000000002</v>
      </c>
      <c r="O12">
        <v>4.7306999999999997</v>
      </c>
      <c r="Q12" s="1">
        <v>0.9</v>
      </c>
      <c r="R12">
        <v>15.4351</v>
      </c>
      <c r="S12">
        <v>5.9150999999999998</v>
      </c>
      <c r="U12" s="1">
        <v>0.9</v>
      </c>
      <c r="V12">
        <v>12.545999999999999</v>
      </c>
      <c r="W12">
        <v>3.2746</v>
      </c>
      <c r="Y12" s="1">
        <v>0.9</v>
      </c>
      <c r="Z12">
        <v>6.4669999999999996</v>
      </c>
      <c r="AA12">
        <v>9.0422999999999991</v>
      </c>
      <c r="AC12" s="1">
        <v>0.9</v>
      </c>
      <c r="AD12">
        <v>8.3530999999999995</v>
      </c>
      <c r="AE12">
        <v>17.6614</v>
      </c>
    </row>
    <row r="13" spans="1:31">
      <c r="A13" s="1">
        <v>1</v>
      </c>
      <c r="B13">
        <v>35.764800000000001</v>
      </c>
      <c r="C13">
        <v>50.2194</v>
      </c>
      <c r="E13" s="1">
        <v>1</v>
      </c>
      <c r="F13">
        <v>10.9793</v>
      </c>
      <c r="G13">
        <v>4.5460000000000003</v>
      </c>
      <c r="I13" s="1">
        <v>1</v>
      </c>
      <c r="J13">
        <v>33.319400000000002</v>
      </c>
      <c r="K13">
        <v>35.030700000000003</v>
      </c>
      <c r="M13" s="1">
        <v>1</v>
      </c>
      <c r="N13">
        <v>8.1440999999999999</v>
      </c>
      <c r="O13">
        <v>4.3879999999999999</v>
      </c>
      <c r="Q13" s="1">
        <v>1</v>
      </c>
      <c r="R13">
        <v>53.128700000000002</v>
      </c>
      <c r="S13">
        <v>20.677800000000001</v>
      </c>
      <c r="U13" s="1">
        <v>1</v>
      </c>
      <c r="V13">
        <v>9.5374999999999996</v>
      </c>
      <c r="W13">
        <v>4.0194000000000001</v>
      </c>
      <c r="Y13" s="1">
        <v>1</v>
      </c>
      <c r="Z13">
        <v>3.97</v>
      </c>
      <c r="AA13">
        <v>10.232900000000001</v>
      </c>
      <c r="AC13" s="1">
        <v>1</v>
      </c>
      <c r="AD13">
        <v>8.9438999999999993</v>
      </c>
      <c r="AE13">
        <v>11.208399999999999</v>
      </c>
    </row>
    <row r="15" spans="1:31">
      <c r="A15" t="s">
        <v>7</v>
      </c>
      <c r="B15">
        <f>AVERAGE(B4:B13)</f>
        <v>30.485779999999998</v>
      </c>
      <c r="C15">
        <f>AVERAGE(C4:C13)</f>
        <v>39.798569999999998</v>
      </c>
      <c r="F15">
        <f>AVERAGE(F4:F13)</f>
        <v>12.754549999999998</v>
      </c>
      <c r="G15">
        <f>AVERAGE(G4:G13)</f>
        <v>6.0535700000000006</v>
      </c>
      <c r="J15">
        <f>AVERAGE(J4:J13)</f>
        <v>14.799150000000001</v>
      </c>
      <c r="K15">
        <f>AVERAGE(K4:K13)</f>
        <v>11.285630000000001</v>
      </c>
      <c r="N15">
        <f>AVERAGE(N4:N13)</f>
        <v>9.8751499999999979</v>
      </c>
      <c r="O15">
        <f>AVERAGE(O4:O13)</f>
        <v>5.2566099999999993</v>
      </c>
      <c r="R15">
        <f>AVERAGE(R4:R13)</f>
        <v>31.569479999999992</v>
      </c>
      <c r="S15">
        <f>AVERAGE(S4:S13)</f>
        <v>31.523079999999993</v>
      </c>
      <c r="V15">
        <f>AVERAGE(V4:V13)</f>
        <v>12.350899999999999</v>
      </c>
      <c r="W15">
        <f>AVERAGE(W4:W13)</f>
        <v>3.8642399999999997</v>
      </c>
      <c r="Z15">
        <f>AVERAGE(Z4:Z13)</f>
        <v>5.2984099999999996</v>
      </c>
      <c r="AA15">
        <f>AVERAGE(AA4:AA13)</f>
        <v>9.6284499999999991</v>
      </c>
      <c r="AD15">
        <f>AVERAGE(AD4:AD13)</f>
        <v>8.6929300000000005</v>
      </c>
      <c r="AE15">
        <f>AVERAGE(AE4:AE13)</f>
        <v>15.66987</v>
      </c>
    </row>
    <row r="16" spans="1:31">
      <c r="A16" t="s">
        <v>8</v>
      </c>
      <c r="B16">
        <f>STDEV(B4:B13)</f>
        <v>20.334606560508284</v>
      </c>
      <c r="C16">
        <f>STDEV(C4:C13)</f>
        <v>37.024025181826943</v>
      </c>
      <c r="F16">
        <f>STDEV(F4:F13)</f>
        <v>1.4847642478409535</v>
      </c>
      <c r="G16">
        <f>STDEV(G4:G13)</f>
        <v>2.0371133902057452</v>
      </c>
      <c r="J16">
        <f>STDEV(J4:J13)</f>
        <v>6.9834792837970268</v>
      </c>
      <c r="K16">
        <f>STDEV(K4:K13)</f>
        <v>9.1126009342436252</v>
      </c>
      <c r="N16">
        <f>STDEV(N4:N13)</f>
        <v>2.6247373842179269</v>
      </c>
      <c r="O16">
        <f>STDEV(O4:O13)</f>
        <v>1.0758729669435922</v>
      </c>
      <c r="R16">
        <f>STDEV(R4:R13)</f>
        <v>22.694774351858587</v>
      </c>
      <c r="S16">
        <f>STDEV(S4:S13)</f>
        <v>33.932914848166064</v>
      </c>
      <c r="V16">
        <f>STDEV(V4:V13)</f>
        <v>2.0499606966422137</v>
      </c>
      <c r="W16">
        <f>STDEV(W4:W13)</f>
        <v>0.77916648655969634</v>
      </c>
      <c r="Z16">
        <f>STDEV(Z4:Z13)</f>
        <v>0.85086199488127312</v>
      </c>
      <c r="AA16">
        <f>STDEV(AA4:AA13)</f>
        <v>1.1739990244648599</v>
      </c>
      <c r="AD16">
        <f>STDEV(AD4:AD13)</f>
        <v>0.94016347402401401</v>
      </c>
      <c r="AE16">
        <f>STDEV(AE4:AE13)</f>
        <v>2.705041373702898</v>
      </c>
    </row>
    <row r="17" spans="1:42">
      <c r="A17" t="s">
        <v>9</v>
      </c>
      <c r="B17">
        <f>2*B16</f>
        <v>40.669213121016568</v>
      </c>
      <c r="C17">
        <f>2*C16</f>
        <v>74.048050363653886</v>
      </c>
      <c r="F17">
        <f>2*F16</f>
        <v>2.969528495681907</v>
      </c>
      <c r="G17">
        <f>2*G16</f>
        <v>4.0742267804114904</v>
      </c>
      <c r="J17">
        <f>2*J16</f>
        <v>13.966958567594054</v>
      </c>
      <c r="K17">
        <f>2*K16</f>
        <v>18.22520186848725</v>
      </c>
      <c r="N17">
        <f>2*N16</f>
        <v>5.2494747684358538</v>
      </c>
      <c r="O17">
        <f>2*O16</f>
        <v>2.1517459338871845</v>
      </c>
      <c r="R17">
        <f>2*R16</f>
        <v>45.389548703717175</v>
      </c>
      <c r="S17">
        <f>2*S16</f>
        <v>67.865829696332128</v>
      </c>
      <c r="V17">
        <f>2*V16</f>
        <v>4.0999213932844274</v>
      </c>
      <c r="W17">
        <f>2*W16</f>
        <v>1.5583329731193927</v>
      </c>
      <c r="Z17">
        <f>2*Z16</f>
        <v>1.7017239897625462</v>
      </c>
      <c r="AA17">
        <f>2*AA16</f>
        <v>2.3479980489297199</v>
      </c>
      <c r="AD17">
        <f>2*AD16</f>
        <v>1.880326948048028</v>
      </c>
      <c r="AE17">
        <f>2*AE16</f>
        <v>5.410082747405796</v>
      </c>
    </row>
    <row r="18" spans="1:42">
      <c r="A18" t="s">
        <v>10</v>
      </c>
      <c r="B18">
        <f>B15+B17</f>
        <v>71.15499312101656</v>
      </c>
      <c r="C18">
        <f>C15+C17</f>
        <v>113.84662036365388</v>
      </c>
      <c r="F18">
        <f>F15+F17</f>
        <v>15.724078495681905</v>
      </c>
      <c r="G18">
        <f>G15+G17</f>
        <v>10.12779678041149</v>
      </c>
      <c r="J18">
        <f>J15+J17</f>
        <v>28.766108567594053</v>
      </c>
      <c r="K18">
        <f>K15+K17</f>
        <v>29.510831868487251</v>
      </c>
      <c r="N18">
        <f>N15+N17</f>
        <v>15.124624768435851</v>
      </c>
      <c r="O18">
        <f>O15+O17</f>
        <v>7.4083559338871838</v>
      </c>
      <c r="R18">
        <f>R15+R17</f>
        <v>76.959028703717166</v>
      </c>
      <c r="S18">
        <f>S15+S17</f>
        <v>99.388909696332121</v>
      </c>
      <c r="V18">
        <f>V15+V17</f>
        <v>16.450821393284428</v>
      </c>
      <c r="W18">
        <f>W15+W17</f>
        <v>5.4225729731193919</v>
      </c>
      <c r="Z18">
        <f>Z15+Z17</f>
        <v>7.0001339897625456</v>
      </c>
      <c r="AA18">
        <f>AA15+AA17</f>
        <v>11.976448048929718</v>
      </c>
      <c r="AD18">
        <f>AD15+AD17</f>
        <v>10.573256948048028</v>
      </c>
      <c r="AE18">
        <f>AE15+AE17</f>
        <v>21.079952747405795</v>
      </c>
    </row>
    <row r="24" spans="1:42">
      <c r="J24" t="s">
        <v>11</v>
      </c>
      <c r="N24" t="s">
        <v>12</v>
      </c>
      <c r="Q24" t="s">
        <v>13</v>
      </c>
      <c r="U24" t="s">
        <v>14</v>
      </c>
    </row>
    <row r="25" spans="1:42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15</v>
      </c>
      <c r="V25" t="s">
        <v>16</v>
      </c>
      <c r="W25" t="s">
        <v>5</v>
      </c>
      <c r="AG25" t="s">
        <v>6</v>
      </c>
    </row>
    <row r="26" spans="1:42">
      <c r="I26" s="1" t="s">
        <v>17</v>
      </c>
      <c r="J26">
        <f>AVERAGE(B3,F3,J3,N3,R3,V3,Z3,AD3)</f>
        <v>14.03285</v>
      </c>
      <c r="K26">
        <f>AVERAGE(C3,G3,K3,O3,S3,W3,AA3,AE3)</f>
        <v>14.51365</v>
      </c>
      <c r="N26">
        <f>J27-J26</f>
        <v>-2.594987500000002</v>
      </c>
      <c r="O26">
        <f>K27-K26</f>
        <v>-3.2227375000000027</v>
      </c>
      <c r="P26" s="1">
        <v>0.1</v>
      </c>
      <c r="Q26">
        <f>N26/J26*100</f>
        <v>-18.492234293105124</v>
      </c>
      <c r="R26">
        <f>O26/K26*100</f>
        <v>-22.204872654363324</v>
      </c>
      <c r="U26">
        <f>J26</f>
        <v>14.03285</v>
      </c>
      <c r="V26">
        <f>K26</f>
        <v>14.51365</v>
      </c>
      <c r="W26">
        <f>Q26</f>
        <v>-18.492234293105124</v>
      </c>
      <c r="X26">
        <f>Q27</f>
        <v>-14.850333325019513</v>
      </c>
      <c r="Y26">
        <f>Q28</f>
        <v>40.841757020134892</v>
      </c>
      <c r="Z26">
        <f>Q29</f>
        <v>15.623251869719995</v>
      </c>
      <c r="AA26">
        <f>Q30</f>
        <v>5.4891736176186479</v>
      </c>
      <c r="AB26">
        <f>Q31</f>
        <v>39.637885390351933</v>
      </c>
      <c r="AC26">
        <f>Q32</f>
        <v>15.694513231453341</v>
      </c>
      <c r="AD26">
        <f>Q33</f>
        <v>-2.2639734622688925</v>
      </c>
      <c r="AE26">
        <f>Q34</f>
        <v>-6.7570913962594927</v>
      </c>
      <c r="AF26">
        <f>Q35</f>
        <v>45.896681714690864</v>
      </c>
      <c r="AG26">
        <f>R26</f>
        <v>-22.204872654363324</v>
      </c>
      <c r="AH26">
        <f>R27</f>
        <v>-5.8472541366231168</v>
      </c>
      <c r="AI26">
        <f>R28</f>
        <v>57.601981582854755</v>
      </c>
      <c r="AJ26">
        <f>R29</f>
        <v>-3.9890034553678828</v>
      </c>
      <c r="AK26">
        <f>R30</f>
        <v>-22.478838886151998</v>
      </c>
      <c r="AL26">
        <f>R31</f>
        <v>36.397890950932386</v>
      </c>
      <c r="AM26">
        <f>R32</f>
        <v>41.951025414006828</v>
      </c>
      <c r="AN26">
        <f>R33</f>
        <v>-26.254164183372225</v>
      </c>
      <c r="AO26">
        <f>R34</f>
        <v>-15.993995307865349</v>
      </c>
      <c r="AP26">
        <f>R35</f>
        <v>20.853989175707024</v>
      </c>
    </row>
    <row r="27" spans="1:42">
      <c r="I27" s="1">
        <v>0.1</v>
      </c>
      <c r="J27">
        <f>AVERAGE(B4,F4,J4,N4,R4,V4,Z4,AD4)</f>
        <v>11.437862499999998</v>
      </c>
      <c r="K27">
        <f>AVERAGE(C4,G4,K4,O4,S4,W4,AA4,AE4)</f>
        <v>11.290912499999997</v>
      </c>
      <c r="N27">
        <f>J28-J26</f>
        <v>-2.0839250000000007</v>
      </c>
      <c r="O27">
        <f>K28-K26</f>
        <v>-0.84865000000000101</v>
      </c>
      <c r="P27" s="1">
        <v>0.2</v>
      </c>
      <c r="Q27">
        <f>N27/J26*100</f>
        <v>-14.850333325019513</v>
      </c>
      <c r="R27">
        <f>O27/K26*100</f>
        <v>-5.8472541366231168</v>
      </c>
    </row>
    <row r="28" spans="1:42">
      <c r="I28" s="1">
        <v>0.2</v>
      </c>
      <c r="J28">
        <f>AVERAGE(B5,F5,J5,N5,R5,V5,Z5,AD5)</f>
        <v>11.948924999999999</v>
      </c>
      <c r="K28">
        <f>AVERAGE(C5,G5,K5,O5,S5,W5,AA5,AE5)</f>
        <v>13.664999999999999</v>
      </c>
      <c r="N28">
        <f>J29-J26</f>
        <v>5.7312624999999997</v>
      </c>
      <c r="O28">
        <f>K29-K26</f>
        <v>8.3601499999999991</v>
      </c>
      <c r="P28" s="1">
        <v>0.3</v>
      </c>
      <c r="Q28">
        <f>N28/J26*100</f>
        <v>40.841757020134892</v>
      </c>
      <c r="R28">
        <f>O28/K26*100</f>
        <v>57.601981582854755</v>
      </c>
    </row>
    <row r="29" spans="1:42">
      <c r="I29" s="1">
        <v>0.3</v>
      </c>
      <c r="J29">
        <f>AVERAGE(B6,F6,J6,N6,R6,V6,Z6,AD6)</f>
        <v>19.7641125</v>
      </c>
      <c r="K29">
        <f>AVERAGE(C6,G6,K6,O6,S6,W6,AA6,AE6)</f>
        <v>22.873799999999999</v>
      </c>
      <c r="N29">
        <f>J30-J26</f>
        <v>2.1923875000000024</v>
      </c>
      <c r="O29">
        <f>K30-K26</f>
        <v>-0.57895000000000074</v>
      </c>
      <c r="P29" s="1">
        <v>0.4</v>
      </c>
      <c r="Q29">
        <f>N29/J26*100</f>
        <v>15.623251869719995</v>
      </c>
      <c r="R29">
        <f>O29/K26*100</f>
        <v>-3.9890034553678828</v>
      </c>
    </row>
    <row r="30" spans="1:42">
      <c r="I30" s="1">
        <v>0.4</v>
      </c>
      <c r="J30">
        <f>AVERAGE(B7,F7,J7,N7,R7,V7,Z7,AD7)</f>
        <v>16.225237500000002</v>
      </c>
      <c r="K30">
        <f>AVERAGE(C7,G7,K7,O7,S7,W7,AA7,AE7)</f>
        <v>13.934699999999999</v>
      </c>
      <c r="N30">
        <f>J31-J26</f>
        <v>0.77028749999999846</v>
      </c>
      <c r="O30">
        <f>K31-K26</f>
        <v>-3.2624999999999993</v>
      </c>
      <c r="P30" s="1">
        <v>0.5</v>
      </c>
      <c r="Q30">
        <f>N30/J26*100</f>
        <v>5.4891736176186479</v>
      </c>
      <c r="R30">
        <f>O30/K26*100</f>
        <v>-22.478838886151998</v>
      </c>
    </row>
    <row r="31" spans="1:42">
      <c r="I31" s="1">
        <v>0.5</v>
      </c>
      <c r="J31">
        <f>AVERAGE(B8,F8,J8,N8,R8,V8,Z8,AD8)</f>
        <v>14.803137499999998</v>
      </c>
      <c r="K31">
        <f>AVERAGE(C8,G8,K8,O8,S8,W8,AA8,AE8)</f>
        <v>11.251150000000001</v>
      </c>
      <c r="N31">
        <f>J32-J26</f>
        <v>5.5623250000000013</v>
      </c>
      <c r="O31">
        <f>K32-K26</f>
        <v>5.2826624999999989</v>
      </c>
      <c r="P31" s="1">
        <v>0.6</v>
      </c>
      <c r="Q31">
        <f>N31/J26*100</f>
        <v>39.637885390351933</v>
      </c>
      <c r="R31">
        <f>O31/K26*100</f>
        <v>36.397890950932386</v>
      </c>
    </row>
    <row r="32" spans="1:42">
      <c r="I32" s="1">
        <v>0.6</v>
      </c>
      <c r="J32">
        <f>AVERAGE(B9,F9,J9,N9,R9,V9,Z9,AD9)</f>
        <v>19.595175000000001</v>
      </c>
      <c r="K32">
        <f>AVERAGE(C9,G9,K9,O9,S9,W9,AA9,AE9)</f>
        <v>19.796312499999999</v>
      </c>
      <c r="N32">
        <f>J33-J26</f>
        <v>2.2023875000000004</v>
      </c>
      <c r="O32">
        <f>K33-K26</f>
        <v>6.0886250000000022</v>
      </c>
      <c r="P32" s="1">
        <v>0.7</v>
      </c>
      <c r="Q32">
        <f>N32/J26*100</f>
        <v>15.694513231453341</v>
      </c>
      <c r="R32">
        <f>O32/K26*100</f>
        <v>41.951025414006828</v>
      </c>
    </row>
    <row r="33" spans="1:18">
      <c r="I33" s="1">
        <v>0.7</v>
      </c>
      <c r="J33">
        <f>AVERAGE(B10,F10,J10,N10,R10,V10,Z10,AD10)</f>
        <v>16.2352375</v>
      </c>
      <c r="K33">
        <f>AVERAGE(C10,G10,K10,O10,S10,W10,AA10,AE10)</f>
        <v>20.602275000000002</v>
      </c>
      <c r="N33">
        <f>J34-J26</f>
        <v>-0.31770000000000032</v>
      </c>
      <c r="O33">
        <f>K34-K26</f>
        <v>-3.8104375000000026</v>
      </c>
      <c r="P33" s="1">
        <v>0.8</v>
      </c>
      <c r="Q33">
        <f>N33/J26*100</f>
        <v>-2.2639734622688925</v>
      </c>
      <c r="R33">
        <f>O33/K26*100</f>
        <v>-26.254164183372225</v>
      </c>
    </row>
    <row r="34" spans="1:18">
      <c r="I34" s="1">
        <v>0.8</v>
      </c>
      <c r="J34">
        <f>AVERAGE(B11,F11,J11,N11,R11,V11,Z11,AD11)</f>
        <v>13.71515</v>
      </c>
      <c r="K34">
        <f>AVERAGE(C11,G11,K11,O11,S11,W11,AA11,AE11)</f>
        <v>10.703212499999998</v>
      </c>
      <c r="N34">
        <f>J35-J26</f>
        <v>-0.94821250000000035</v>
      </c>
      <c r="O34">
        <f>K35-K26</f>
        <v>-2.3213124999999994</v>
      </c>
      <c r="P34" s="1">
        <v>0.9</v>
      </c>
      <c r="Q34">
        <f>N34/J26*100</f>
        <v>-6.7570913962594927</v>
      </c>
      <c r="R34">
        <f>O34/K26*100</f>
        <v>-15.993995307865349</v>
      </c>
    </row>
    <row r="35" spans="1:18">
      <c r="I35" s="1">
        <v>0.9</v>
      </c>
      <c r="J35">
        <f>AVERAGE(B12,F12,J12,N12,R12,V12,Z12,AD12)</f>
        <v>13.084637499999999</v>
      </c>
      <c r="K35">
        <f>AVERAGE(C12,G12,K12,O12,S12,W12,AA12,AE12)</f>
        <v>12.192337500000001</v>
      </c>
      <c r="N35">
        <f>J36-J26</f>
        <v>6.4406124999999967</v>
      </c>
      <c r="O35">
        <f>K36-K26</f>
        <v>3.0266750000000027</v>
      </c>
      <c r="P35" s="1">
        <v>1</v>
      </c>
      <c r="Q35">
        <f>N35/J26*100</f>
        <v>45.896681714690864</v>
      </c>
      <c r="R35">
        <f>O35/K26*100</f>
        <v>20.853989175707024</v>
      </c>
    </row>
    <row r="36" spans="1:18">
      <c r="I36" s="1">
        <v>1</v>
      </c>
      <c r="J36">
        <f>AVERAGE(B13,F13,J13,N13,R13,V13,Z13,AD13)</f>
        <v>20.473462499999997</v>
      </c>
      <c r="K36">
        <f>AVERAGE(C13,G13,K13,O13,S13,W13,AA13,AE13)</f>
        <v>17.540325000000003</v>
      </c>
    </row>
    <row r="39" spans="1:18">
      <c r="B39" s="1" t="s">
        <v>5</v>
      </c>
      <c r="C39" s="1" t="s">
        <v>6</v>
      </c>
    </row>
    <row r="40" spans="1:18">
      <c r="A40" s="1" t="s">
        <v>18</v>
      </c>
    </row>
    <row r="41" spans="1:18">
      <c r="A41" s="1">
        <v>1</v>
      </c>
      <c r="B41">
        <f>B3</f>
        <v>12.0791</v>
      </c>
      <c r="C41">
        <f>C3</f>
        <v>20.120899999999999</v>
      </c>
    </row>
    <row r="42" spans="1:18">
      <c r="A42" s="1">
        <v>2</v>
      </c>
      <c r="B42">
        <f>F3</f>
        <v>12.0578</v>
      </c>
      <c r="C42">
        <f>G3</f>
        <v>7.226</v>
      </c>
    </row>
    <row r="43" spans="1:18">
      <c r="A43" s="1">
        <v>3</v>
      </c>
      <c r="B43">
        <f>J3</f>
        <v>17.043800000000001</v>
      </c>
      <c r="C43">
        <f>K3</f>
        <v>9.2841000000000005</v>
      </c>
    </row>
    <row r="44" spans="1:18">
      <c r="A44" s="1">
        <v>4</v>
      </c>
      <c r="B44">
        <f>N3</f>
        <v>10.3866</v>
      </c>
      <c r="C44">
        <f>O3</f>
        <v>9.7897999999999996</v>
      </c>
    </row>
    <row r="45" spans="1:18">
      <c r="A45" s="1">
        <v>5</v>
      </c>
      <c r="B45">
        <f>R3</f>
        <v>32.051699999999997</v>
      </c>
      <c r="C45">
        <f>S3</f>
        <v>29.747199999999999</v>
      </c>
    </row>
    <row r="46" spans="1:18">
      <c r="A46" s="1">
        <v>6</v>
      </c>
      <c r="B46">
        <f>V3</f>
        <v>12.5501</v>
      </c>
      <c r="C46">
        <f>W3</f>
        <v>4.0452000000000004</v>
      </c>
    </row>
    <row r="47" spans="1:18">
      <c r="A47" s="1">
        <v>7</v>
      </c>
      <c r="B47">
        <f>Z3</f>
        <v>5.2584999999999997</v>
      </c>
      <c r="C47">
        <f>AA3</f>
        <v>9.42</v>
      </c>
    </row>
    <row r="48" spans="1:18">
      <c r="A48" s="1">
        <v>8</v>
      </c>
      <c r="B48">
        <f>AD3</f>
        <v>10.8352</v>
      </c>
      <c r="C48">
        <f>AE3</f>
        <v>26.475999999999999</v>
      </c>
    </row>
    <row r="50" spans="1:3">
      <c r="A50" t="s">
        <v>19</v>
      </c>
      <c r="B50">
        <f>AVERAGE(B41:B48)</f>
        <v>14.03285</v>
      </c>
      <c r="C50">
        <f>AVERAGE(C41:C48)</f>
        <v>14.51365</v>
      </c>
    </row>
    <row r="51" spans="1:3">
      <c r="A51" t="s">
        <v>8</v>
      </c>
      <c r="B51">
        <f>STDEV(B41:B48)</f>
        <v>7.9657356118027671</v>
      </c>
      <c r="C51">
        <f>STDEV(C41:C48)</f>
        <v>9.5984122642385845</v>
      </c>
    </row>
    <row r="52" spans="1:3">
      <c r="A52" t="s">
        <v>20</v>
      </c>
      <c r="B52">
        <f>1.5*B51</f>
        <v>11.948603417704151</v>
      </c>
      <c r="C52">
        <f>1.5*C51</f>
        <v>14.397618396357878</v>
      </c>
    </row>
    <row r="53" spans="1:3">
      <c r="A53" t="s">
        <v>9</v>
      </c>
      <c r="B53">
        <f>2*B51</f>
        <v>15.931471223605534</v>
      </c>
      <c r="C53">
        <f>2*C51</f>
        <v>19.196824528477169</v>
      </c>
    </row>
    <row r="54" spans="1:3">
      <c r="A54" t="s">
        <v>21</v>
      </c>
      <c r="B54">
        <f>B50+B52</f>
        <v>25.981453417704152</v>
      </c>
      <c r="C54">
        <f>C50+C52</f>
        <v>28.911268396357876</v>
      </c>
    </row>
    <row r="55" spans="1:3">
      <c r="A55" t="s">
        <v>10</v>
      </c>
      <c r="B55">
        <f>B50+B53</f>
        <v>29.964321223605534</v>
      </c>
      <c r="C55">
        <f>C50+C53</f>
        <v>33.710474528477171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New South Wales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School of Psychology</dc:creator>
  <cp:keywords/>
  <dc:description/>
  <cp:lastModifiedBy>Jenny Richmond</cp:lastModifiedBy>
  <cp:revision/>
  <dcterms:created xsi:type="dcterms:W3CDTF">2015-05-13T00:30:32Z</dcterms:created>
  <dcterms:modified xsi:type="dcterms:W3CDTF">2020-05-13T01:46:52Z</dcterms:modified>
  <cp:category/>
  <cp:contentStatus/>
</cp:coreProperties>
</file>