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9040" windowHeight="1351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5" i="1" l="1"/>
  <c r="B55" i="1"/>
  <c r="C54" i="1"/>
  <c r="B54" i="1"/>
  <c r="C53" i="1"/>
  <c r="B53" i="1"/>
  <c r="C52" i="1"/>
  <c r="B52" i="1"/>
  <c r="C51" i="1"/>
  <c r="B51" i="1"/>
  <c r="C50" i="1"/>
  <c r="B50" i="1"/>
  <c r="C48" i="1"/>
  <c r="B48" i="1"/>
  <c r="C47" i="1"/>
  <c r="B47" i="1"/>
  <c r="C46" i="1"/>
  <c r="B46" i="1"/>
  <c r="C45" i="1"/>
  <c r="B45" i="1"/>
  <c r="C44" i="1"/>
  <c r="B44" i="1"/>
  <c r="C43" i="1"/>
  <c r="B43" i="1"/>
  <c r="C42" i="1"/>
  <c r="B42" i="1"/>
  <c r="C41" i="1"/>
  <c r="B41" i="1"/>
  <c r="AP26" i="1"/>
  <c r="AO26" i="1"/>
  <c r="AN26" i="1"/>
  <c r="AM26" i="1"/>
  <c r="AL26" i="1"/>
  <c r="AK26" i="1"/>
  <c r="AJ26" i="1"/>
  <c r="AI26" i="1"/>
  <c r="AH26" i="1"/>
  <c r="AG26" i="1"/>
  <c r="AF26" i="1"/>
  <c r="AE26" i="1"/>
  <c r="AD26" i="1"/>
  <c r="AC26" i="1"/>
  <c r="AB26" i="1"/>
  <c r="AA26" i="1"/>
  <c r="Z26" i="1"/>
  <c r="Y26" i="1"/>
  <c r="X26" i="1"/>
  <c r="W26" i="1"/>
  <c r="V26" i="1"/>
  <c r="U26" i="1"/>
  <c r="R35" i="1"/>
  <c r="R34" i="1"/>
  <c r="R33" i="1"/>
  <c r="R32" i="1"/>
  <c r="R31" i="1"/>
  <c r="R30" i="1"/>
  <c r="R29" i="1"/>
  <c r="R28" i="1"/>
  <c r="R27" i="1"/>
  <c r="R26" i="1"/>
  <c r="Q35" i="1"/>
  <c r="Q34" i="1"/>
  <c r="Q33" i="1"/>
  <c r="Q32" i="1"/>
  <c r="Q31" i="1"/>
  <c r="Q30" i="1"/>
  <c r="Q29" i="1"/>
  <c r="Q28" i="1"/>
  <c r="Q27" i="1"/>
  <c r="Q26" i="1"/>
  <c r="O35" i="1"/>
  <c r="O34" i="1"/>
  <c r="O33" i="1"/>
  <c r="O32" i="1"/>
  <c r="O31" i="1"/>
  <c r="O30" i="1"/>
  <c r="O29" i="1"/>
  <c r="O28" i="1"/>
  <c r="O27" i="1"/>
  <c r="O26" i="1"/>
  <c r="N35" i="1"/>
  <c r="N34" i="1"/>
  <c r="N33" i="1"/>
  <c r="N32" i="1"/>
  <c r="N31" i="1"/>
  <c r="N30" i="1"/>
  <c r="N29" i="1"/>
  <c r="N28" i="1"/>
  <c r="N27" i="1"/>
  <c r="N26" i="1"/>
  <c r="K36" i="1"/>
  <c r="K35" i="1"/>
  <c r="K34" i="1"/>
  <c r="K33" i="1"/>
  <c r="K32" i="1"/>
  <c r="K31" i="1"/>
  <c r="K30" i="1"/>
  <c r="K29" i="1"/>
  <c r="K28" i="1"/>
  <c r="K27" i="1"/>
  <c r="K26" i="1"/>
  <c r="J26" i="1"/>
  <c r="J36" i="1"/>
  <c r="J35" i="1"/>
  <c r="J34" i="1"/>
  <c r="J33" i="1"/>
  <c r="J32" i="1"/>
  <c r="J31" i="1"/>
  <c r="J30" i="1"/>
  <c r="J29" i="1"/>
  <c r="J28" i="1"/>
  <c r="J27" i="1"/>
  <c r="AE18" i="1"/>
  <c r="AD18" i="1"/>
  <c r="AE17" i="1"/>
  <c r="AD17" i="1"/>
  <c r="AE16" i="1"/>
  <c r="AD16" i="1"/>
  <c r="AE15" i="1"/>
  <c r="AD15" i="1"/>
  <c r="AA18" i="1"/>
  <c r="Z18" i="1"/>
  <c r="AA17" i="1"/>
  <c r="Z17" i="1"/>
  <c r="AA16" i="1"/>
  <c r="Z16" i="1"/>
  <c r="AA15" i="1"/>
  <c r="Z15" i="1"/>
  <c r="W18" i="1"/>
  <c r="V18" i="1"/>
  <c r="W17" i="1"/>
  <c r="V17" i="1"/>
  <c r="W16" i="1"/>
  <c r="V16" i="1"/>
  <c r="W15" i="1"/>
  <c r="V15" i="1"/>
  <c r="S18" i="1"/>
  <c r="R18" i="1"/>
  <c r="S17" i="1"/>
  <c r="R17" i="1"/>
  <c r="S16" i="1"/>
  <c r="R16" i="1"/>
  <c r="S15" i="1"/>
  <c r="R15" i="1"/>
  <c r="O18" i="1"/>
  <c r="N18" i="1"/>
  <c r="O17" i="1"/>
  <c r="N17" i="1"/>
  <c r="O16" i="1"/>
  <c r="N16" i="1"/>
  <c r="O15" i="1"/>
  <c r="N15" i="1"/>
  <c r="K18" i="1"/>
  <c r="J18" i="1"/>
  <c r="K17" i="1"/>
  <c r="J17" i="1"/>
  <c r="K16" i="1"/>
  <c r="J16" i="1"/>
  <c r="K15" i="1"/>
  <c r="J15" i="1"/>
  <c r="G18" i="1"/>
  <c r="F18" i="1"/>
  <c r="G17" i="1"/>
  <c r="F17" i="1"/>
  <c r="G16" i="1"/>
  <c r="F16" i="1"/>
  <c r="G15" i="1"/>
  <c r="F15" i="1"/>
  <c r="C18" i="1"/>
  <c r="B18" i="1"/>
  <c r="C17" i="1"/>
  <c r="B17" i="1"/>
  <c r="C16" i="1"/>
  <c r="B16" i="1"/>
  <c r="C15" i="1"/>
  <c r="B15" i="1"/>
</calcChain>
</file>

<file path=xl/sharedStrings.xml><?xml version="1.0" encoding="utf-8"?>
<sst xmlns="http://schemas.openxmlformats.org/spreadsheetml/2006/main" count="48" uniqueCount="22">
  <si>
    <t>BROW</t>
  </si>
  <si>
    <t>BROW_DF</t>
  </si>
  <si>
    <t>CHEEK_DF</t>
  </si>
  <si>
    <t>Cmt Text</t>
  </si>
  <si>
    <t>RMS</t>
  </si>
  <si>
    <t>Brow</t>
  </si>
  <si>
    <t>Cheek</t>
  </si>
  <si>
    <t>mean</t>
  </si>
  <si>
    <t>SD</t>
  </si>
  <si>
    <t>2SD</t>
  </si>
  <si>
    <t>mean+2SD</t>
  </si>
  <si>
    <t>BL</t>
  </si>
  <si>
    <t>Averages</t>
  </si>
  <si>
    <t>differences</t>
  </si>
  <si>
    <t>percentage change</t>
  </si>
  <si>
    <t>Spss data</t>
  </si>
  <si>
    <t>BL_cheek</t>
  </si>
  <si>
    <t>BL_brow</t>
  </si>
  <si>
    <t>Trial</t>
  </si>
  <si>
    <t>Mean</t>
  </si>
  <si>
    <t>1.5SD</t>
  </si>
  <si>
    <t>mean+1.5SD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</si>
</sst>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1"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5"/>
  <sheetViews>
    <sheetView tabSelected="1" topLeftCell="A34" workbookViewId="0">
      <selection activeCell="C41" sqref="C41:C48"/>
    </sheetView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2</v>
      </c>
    </row>
    <row r="2" spans="1:31" x14ac:dyDescent="0.25">
      <c r="A2" t="s">
        <v>3</v>
      </c>
      <c r="B2" t="s">
        <v>4</v>
      </c>
      <c r="C2" t="s">
        <v>4</v>
      </c>
      <c r="F2" s="1" t="s">
        <v>5</v>
      </c>
      <c r="G2" s="1" t="s">
        <v>6</v>
      </c>
      <c r="H2" s="1"/>
      <c r="I2" s="1"/>
      <c r="J2" s="1" t="s">
        <v>5</v>
      </c>
      <c r="K2" s="1" t="s">
        <v>6</v>
      </c>
      <c r="L2" s="1"/>
      <c r="M2" s="1"/>
      <c r="N2" s="1" t="s">
        <v>5</v>
      </c>
      <c r="O2" s="1" t="s">
        <v>6</v>
      </c>
      <c r="P2" s="1"/>
      <c r="Q2" s="1"/>
      <c r="R2" s="1" t="s">
        <v>5</v>
      </c>
      <c r="S2" s="1" t="s">
        <v>6</v>
      </c>
      <c r="T2" s="1"/>
      <c r="U2" s="1"/>
      <c r="V2" s="1" t="s">
        <v>5</v>
      </c>
      <c r="W2" s="1" t="s">
        <v>6</v>
      </c>
      <c r="X2" s="1"/>
      <c r="Y2" s="1"/>
      <c r="Z2" s="1" t="s">
        <v>5</v>
      </c>
      <c r="AA2" s="1" t="s">
        <v>6</v>
      </c>
      <c r="AB2" s="1"/>
      <c r="AC2" s="1"/>
      <c r="AD2" s="1" t="s">
        <v>5</v>
      </c>
      <c r="AE2" s="1" t="s">
        <v>6</v>
      </c>
    </row>
    <row r="3" spans="1:31" x14ac:dyDescent="0.25">
      <c r="A3" s="1">
        <v>323</v>
      </c>
      <c r="B3">
        <v>4.5378999999999996</v>
      </c>
      <c r="C3">
        <v>6.4097</v>
      </c>
      <c r="E3" s="1">
        <v>323</v>
      </c>
      <c r="F3">
        <v>7.9009</v>
      </c>
      <c r="G3">
        <v>6.9943999999999997</v>
      </c>
      <c r="I3" s="1">
        <v>323</v>
      </c>
      <c r="J3">
        <v>7.3013000000000003</v>
      </c>
      <c r="K3">
        <v>12.513500000000001</v>
      </c>
      <c r="M3" s="1">
        <v>323</v>
      </c>
      <c r="N3">
        <v>5.5025000000000004</v>
      </c>
      <c r="O3">
        <v>3.9558</v>
      </c>
      <c r="Q3" s="1">
        <v>323</v>
      </c>
      <c r="R3">
        <v>32.465699999999998</v>
      </c>
      <c r="S3">
        <v>55.835099999999997</v>
      </c>
      <c r="U3" s="1">
        <v>323</v>
      </c>
      <c r="V3">
        <v>5.1803999999999997</v>
      </c>
      <c r="W3">
        <v>14.0426</v>
      </c>
      <c r="Y3" s="1">
        <v>323</v>
      </c>
      <c r="Z3">
        <v>4.7271000000000001</v>
      </c>
      <c r="AA3">
        <v>4.8105000000000002</v>
      </c>
      <c r="AC3" s="1">
        <v>323</v>
      </c>
      <c r="AD3">
        <v>6.6778000000000004</v>
      </c>
      <c r="AE3">
        <v>6.1582999999999997</v>
      </c>
    </row>
    <row r="4" spans="1:31" x14ac:dyDescent="0.25">
      <c r="A4" s="1">
        <v>0.1</v>
      </c>
      <c r="B4">
        <v>4.8201000000000001</v>
      </c>
      <c r="C4">
        <v>4.0091000000000001</v>
      </c>
      <c r="E4" s="1">
        <v>0.1</v>
      </c>
      <c r="F4">
        <v>12.2285</v>
      </c>
      <c r="G4">
        <v>5.6993</v>
      </c>
      <c r="I4" s="1">
        <v>0.1</v>
      </c>
      <c r="J4">
        <v>8.2943999999999996</v>
      </c>
      <c r="K4">
        <v>9.0137</v>
      </c>
      <c r="M4" s="1">
        <v>0.1</v>
      </c>
      <c r="N4">
        <v>5.6666999999999996</v>
      </c>
      <c r="O4">
        <v>4.3560999999999996</v>
      </c>
      <c r="Q4" s="1">
        <v>0.1</v>
      </c>
      <c r="R4">
        <v>13.537100000000001</v>
      </c>
      <c r="S4">
        <v>16.0185</v>
      </c>
      <c r="U4" s="1">
        <v>0.1</v>
      </c>
      <c r="V4">
        <v>8.2241999999999997</v>
      </c>
      <c r="W4">
        <v>23.8856</v>
      </c>
      <c r="Y4" s="1">
        <v>0.1</v>
      </c>
      <c r="Z4">
        <v>5.1521999999999997</v>
      </c>
      <c r="AA4">
        <v>5.2480000000000002</v>
      </c>
      <c r="AC4" s="1">
        <v>0.1</v>
      </c>
      <c r="AD4">
        <v>5.1704999999999997</v>
      </c>
      <c r="AE4">
        <v>6.8097000000000003</v>
      </c>
    </row>
    <row r="5" spans="1:31" x14ac:dyDescent="0.25">
      <c r="A5" s="1">
        <v>0.2</v>
      </c>
      <c r="B5">
        <v>4.9352999999999998</v>
      </c>
      <c r="C5">
        <v>7.6478000000000002</v>
      </c>
      <c r="E5" s="1">
        <v>0.2</v>
      </c>
      <c r="F5">
        <v>8.3980999999999995</v>
      </c>
      <c r="G5">
        <v>4.4545000000000003</v>
      </c>
      <c r="I5" s="1">
        <v>0.2</v>
      </c>
      <c r="J5">
        <v>7.7225000000000001</v>
      </c>
      <c r="K5">
        <v>12.5481</v>
      </c>
      <c r="M5" s="1">
        <v>0.2</v>
      </c>
      <c r="N5">
        <v>5.1951999999999998</v>
      </c>
      <c r="O5">
        <v>3.8843999999999999</v>
      </c>
      <c r="Q5" s="1">
        <v>0.2</v>
      </c>
      <c r="R5">
        <v>6.3981000000000003</v>
      </c>
      <c r="S5">
        <v>15.1288</v>
      </c>
      <c r="U5" s="1">
        <v>0.2</v>
      </c>
      <c r="V5">
        <v>8.5917999999999992</v>
      </c>
      <c r="W5">
        <v>42.578600000000002</v>
      </c>
      <c r="Y5" s="1">
        <v>0.2</v>
      </c>
      <c r="Z5">
        <v>3.4226999999999999</v>
      </c>
      <c r="AA5">
        <v>6.6872999999999996</v>
      </c>
      <c r="AC5" s="1">
        <v>0.2</v>
      </c>
      <c r="AD5">
        <v>5.7606999999999999</v>
      </c>
      <c r="AE5">
        <v>7.5225</v>
      </c>
    </row>
    <row r="6" spans="1:31" x14ac:dyDescent="0.25">
      <c r="A6" s="1">
        <v>0.3</v>
      </c>
      <c r="B6">
        <v>6.1718000000000002</v>
      </c>
      <c r="C6">
        <v>4.6976000000000004</v>
      </c>
      <c r="E6" s="1">
        <v>0.3</v>
      </c>
      <c r="F6">
        <v>6.9962999999999997</v>
      </c>
      <c r="G6">
        <v>4.2591999999999999</v>
      </c>
      <c r="I6" s="1">
        <v>0.3</v>
      </c>
      <c r="J6">
        <v>5.5395000000000003</v>
      </c>
      <c r="K6">
        <v>7.4286000000000003</v>
      </c>
      <c r="M6" s="1">
        <v>0.3</v>
      </c>
      <c r="N6">
        <v>3.7867999999999999</v>
      </c>
      <c r="O6">
        <v>3.0754999999999999</v>
      </c>
      <c r="Q6" s="1">
        <v>0.3</v>
      </c>
      <c r="R6">
        <v>7.8887</v>
      </c>
      <c r="S6">
        <v>21.008800000000001</v>
      </c>
      <c r="U6" s="1">
        <v>0.3</v>
      </c>
      <c r="V6">
        <v>26.024999999999999</v>
      </c>
      <c r="W6">
        <v>66.2804</v>
      </c>
      <c r="Y6" s="1">
        <v>0.3</v>
      </c>
      <c r="Z6">
        <v>4.2805</v>
      </c>
      <c r="AA6">
        <v>5.95</v>
      </c>
      <c r="AC6" s="1">
        <v>0.3</v>
      </c>
      <c r="AD6">
        <v>4.4203000000000001</v>
      </c>
      <c r="AE6">
        <v>5.0785</v>
      </c>
    </row>
    <row r="7" spans="1:31" x14ac:dyDescent="0.25">
      <c r="A7" s="1">
        <v>0.4</v>
      </c>
      <c r="B7">
        <v>4.1691000000000003</v>
      </c>
      <c r="C7">
        <v>4.7419000000000002</v>
      </c>
      <c r="E7" s="1">
        <v>0.4</v>
      </c>
      <c r="F7">
        <v>8.2714999999999996</v>
      </c>
      <c r="G7">
        <v>4.6116999999999999</v>
      </c>
      <c r="I7" s="1">
        <v>0.4</v>
      </c>
      <c r="J7">
        <v>6.5018000000000002</v>
      </c>
      <c r="K7">
        <v>6.0621999999999998</v>
      </c>
      <c r="M7" s="1">
        <v>0.4</v>
      </c>
      <c r="N7">
        <v>5.6487999999999996</v>
      </c>
      <c r="O7">
        <v>3.2134</v>
      </c>
      <c r="Q7" s="1">
        <v>0.4</v>
      </c>
      <c r="R7">
        <v>5.7201000000000004</v>
      </c>
      <c r="S7">
        <v>54.545900000000003</v>
      </c>
      <c r="U7" s="1">
        <v>0.4</v>
      </c>
      <c r="V7">
        <v>17.797899999999998</v>
      </c>
      <c r="W7">
        <v>54.436900000000001</v>
      </c>
      <c r="Y7" s="1">
        <v>0.4</v>
      </c>
      <c r="Z7">
        <v>4.2450999999999999</v>
      </c>
      <c r="AA7">
        <v>3.0488</v>
      </c>
      <c r="AC7" s="1">
        <v>0.4</v>
      </c>
      <c r="AD7">
        <v>6.1417000000000002</v>
      </c>
      <c r="AE7">
        <v>4.6566999999999998</v>
      </c>
    </row>
    <row r="8" spans="1:31" x14ac:dyDescent="0.25">
      <c r="A8" s="1">
        <v>0.5</v>
      </c>
      <c r="B8">
        <v>4.1208999999999998</v>
      </c>
      <c r="C8">
        <v>5.2701000000000002</v>
      </c>
      <c r="E8" s="1">
        <v>0.5</v>
      </c>
      <c r="F8">
        <v>6.6368999999999998</v>
      </c>
      <c r="G8">
        <v>3.8239999999999998</v>
      </c>
      <c r="I8" s="1">
        <v>0.5</v>
      </c>
      <c r="J8">
        <v>15.317399999999999</v>
      </c>
      <c r="K8">
        <v>7.2679</v>
      </c>
      <c r="M8" s="1">
        <v>0.5</v>
      </c>
      <c r="N8">
        <v>5.1249000000000002</v>
      </c>
      <c r="O8">
        <v>5.1969000000000003</v>
      </c>
      <c r="Q8" s="1">
        <v>0.5</v>
      </c>
      <c r="R8">
        <v>7.3460000000000001</v>
      </c>
      <c r="S8">
        <v>30.6798</v>
      </c>
      <c r="U8" s="1">
        <v>0.5</v>
      </c>
      <c r="V8">
        <v>16.3857</v>
      </c>
      <c r="W8">
        <v>31.151199999999999</v>
      </c>
      <c r="Y8" s="1">
        <v>0.5</v>
      </c>
      <c r="Z8">
        <v>9.5314999999999994</v>
      </c>
      <c r="AA8">
        <v>3.8447</v>
      </c>
      <c r="AC8" s="1">
        <v>0.5</v>
      </c>
      <c r="AD8">
        <v>7.8296999999999999</v>
      </c>
      <c r="AE8">
        <v>6.2446000000000002</v>
      </c>
    </row>
    <row r="9" spans="1:31" x14ac:dyDescent="0.25">
      <c r="A9" s="1">
        <v>0.6</v>
      </c>
      <c r="B9">
        <v>6.0185000000000004</v>
      </c>
      <c r="C9">
        <v>6.5734000000000004</v>
      </c>
      <c r="E9" s="1">
        <v>0.6</v>
      </c>
      <c r="F9">
        <v>5.5334000000000003</v>
      </c>
      <c r="G9">
        <v>5.2106000000000003</v>
      </c>
      <c r="I9" s="1">
        <v>0.6</v>
      </c>
      <c r="J9">
        <v>7.2746000000000004</v>
      </c>
      <c r="K9">
        <v>7.9493999999999998</v>
      </c>
      <c r="M9" s="1">
        <v>0.6</v>
      </c>
      <c r="N9">
        <v>5.1738999999999997</v>
      </c>
      <c r="O9">
        <v>4.0144000000000002</v>
      </c>
      <c r="Q9" s="1">
        <v>0.6</v>
      </c>
      <c r="R9">
        <v>29.054300000000001</v>
      </c>
      <c r="S9">
        <v>39.528500000000001</v>
      </c>
      <c r="U9" s="1">
        <v>0.6</v>
      </c>
      <c r="V9">
        <v>7.0228999999999999</v>
      </c>
      <c r="W9">
        <v>24.602699999999999</v>
      </c>
      <c r="Y9" s="1">
        <v>0.6</v>
      </c>
      <c r="Z9">
        <v>11.459</v>
      </c>
      <c r="AA9">
        <v>10.418900000000001</v>
      </c>
      <c r="AC9" s="1">
        <v>0.6</v>
      </c>
      <c r="AD9">
        <v>5.8411</v>
      </c>
      <c r="AE9">
        <v>5.0884999999999998</v>
      </c>
    </row>
    <row r="10" spans="1:31" x14ac:dyDescent="0.25">
      <c r="A10" s="1">
        <v>0.7</v>
      </c>
      <c r="B10">
        <v>4.1905000000000001</v>
      </c>
      <c r="C10">
        <v>5.7694000000000001</v>
      </c>
      <c r="E10" s="1">
        <v>0.7</v>
      </c>
      <c r="F10">
        <v>4.5911999999999997</v>
      </c>
      <c r="G10">
        <v>4.1967999999999996</v>
      </c>
      <c r="I10" s="1">
        <v>0.7</v>
      </c>
      <c r="J10">
        <v>9.4097000000000008</v>
      </c>
      <c r="K10">
        <v>6.5465</v>
      </c>
      <c r="M10" s="1">
        <v>0.7</v>
      </c>
      <c r="N10">
        <v>5.1196999999999999</v>
      </c>
      <c r="O10">
        <v>3.3462000000000001</v>
      </c>
      <c r="Q10" s="1">
        <v>0.7</v>
      </c>
      <c r="R10">
        <v>12.157500000000001</v>
      </c>
      <c r="S10">
        <v>29.062000000000001</v>
      </c>
      <c r="U10" s="1">
        <v>0.7</v>
      </c>
      <c r="V10">
        <v>6.5986000000000002</v>
      </c>
      <c r="W10">
        <v>37.570900000000002</v>
      </c>
      <c r="Y10" s="1">
        <v>0.7</v>
      </c>
      <c r="Z10">
        <v>8.6057000000000006</v>
      </c>
      <c r="AA10">
        <v>6.62</v>
      </c>
      <c r="AC10" s="1">
        <v>0.7</v>
      </c>
      <c r="AD10">
        <v>5.9767000000000001</v>
      </c>
      <c r="AE10">
        <v>5.5711000000000004</v>
      </c>
    </row>
    <row r="11" spans="1:31" x14ac:dyDescent="0.25">
      <c r="A11" s="1">
        <v>0.8</v>
      </c>
      <c r="B11">
        <v>10.433999999999999</v>
      </c>
      <c r="C11">
        <v>3.9695</v>
      </c>
      <c r="E11" s="1">
        <v>0.8</v>
      </c>
      <c r="F11">
        <v>3.4763000000000002</v>
      </c>
      <c r="G11">
        <v>4.3326000000000002</v>
      </c>
      <c r="I11" s="1">
        <v>0.8</v>
      </c>
      <c r="J11">
        <v>7.6776</v>
      </c>
      <c r="K11">
        <v>5.1466000000000003</v>
      </c>
      <c r="M11" s="1">
        <v>0.8</v>
      </c>
      <c r="N11">
        <v>4.5042</v>
      </c>
      <c r="O11">
        <v>3.2921</v>
      </c>
      <c r="Q11" s="1">
        <v>0.8</v>
      </c>
      <c r="R11">
        <v>22.092199999999998</v>
      </c>
      <c r="S11">
        <v>26.6571</v>
      </c>
      <c r="U11" s="1">
        <v>0.8</v>
      </c>
      <c r="V11">
        <v>6.9884000000000004</v>
      </c>
      <c r="W11">
        <v>19.5686</v>
      </c>
      <c r="Y11" s="1">
        <v>0.8</v>
      </c>
      <c r="Z11">
        <v>6.1265999999999998</v>
      </c>
      <c r="AA11">
        <v>13.516500000000001</v>
      </c>
      <c r="AC11" s="1">
        <v>0.8</v>
      </c>
      <c r="AD11">
        <v>6.4790999999999999</v>
      </c>
      <c r="AE11">
        <v>4.8562000000000003</v>
      </c>
    </row>
    <row r="12" spans="1:31" x14ac:dyDescent="0.25">
      <c r="A12" s="1">
        <v>0.9</v>
      </c>
      <c r="B12">
        <v>5.1852</v>
      </c>
      <c r="C12">
        <v>4.7058</v>
      </c>
      <c r="E12" s="1">
        <v>0.9</v>
      </c>
      <c r="F12">
        <v>5.8445</v>
      </c>
      <c r="G12">
        <v>4.0338000000000003</v>
      </c>
      <c r="I12" s="1">
        <v>0.9</v>
      </c>
      <c r="J12">
        <v>4.4162999999999997</v>
      </c>
      <c r="K12">
        <v>5.9950000000000001</v>
      </c>
      <c r="M12" s="1">
        <v>0.9</v>
      </c>
      <c r="N12">
        <v>4.6936</v>
      </c>
      <c r="O12">
        <v>4.2488000000000001</v>
      </c>
      <c r="Q12" s="1">
        <v>0.9</v>
      </c>
      <c r="R12">
        <v>11.7287</v>
      </c>
      <c r="S12">
        <v>31.835799999999999</v>
      </c>
      <c r="U12" s="1">
        <v>0.9</v>
      </c>
      <c r="V12">
        <v>12.632</v>
      </c>
      <c r="W12">
        <v>27.175799999999999</v>
      </c>
      <c r="Y12" s="1">
        <v>0.9</v>
      </c>
      <c r="Z12">
        <v>6.1223000000000001</v>
      </c>
      <c r="AA12">
        <v>7.9229000000000003</v>
      </c>
      <c r="AC12" s="1">
        <v>0.9</v>
      </c>
      <c r="AD12">
        <v>5.1306000000000003</v>
      </c>
      <c r="AE12">
        <v>5.9279999999999999</v>
      </c>
    </row>
    <row r="13" spans="1:31" x14ac:dyDescent="0.25">
      <c r="A13" s="1">
        <v>1</v>
      </c>
      <c r="B13">
        <v>5.8026</v>
      </c>
      <c r="C13">
        <v>2.8538000000000001</v>
      </c>
      <c r="E13" s="1">
        <v>1</v>
      </c>
      <c r="F13">
        <v>10.2943</v>
      </c>
      <c r="G13">
        <v>4.5956000000000001</v>
      </c>
      <c r="I13" s="1">
        <v>1</v>
      </c>
      <c r="J13">
        <v>5.0045999999999999</v>
      </c>
      <c r="K13">
        <v>6.2365000000000004</v>
      </c>
      <c r="M13" s="1">
        <v>1</v>
      </c>
      <c r="N13">
        <v>3.3262999999999998</v>
      </c>
      <c r="O13">
        <v>5.3489000000000004</v>
      </c>
      <c r="Q13" s="1">
        <v>1</v>
      </c>
      <c r="R13">
        <v>3.6675</v>
      </c>
      <c r="S13">
        <v>10.2737</v>
      </c>
      <c r="U13" s="1">
        <v>1</v>
      </c>
      <c r="V13">
        <v>21.6265</v>
      </c>
      <c r="W13">
        <v>76.463700000000003</v>
      </c>
      <c r="Y13" s="1">
        <v>1</v>
      </c>
      <c r="Z13">
        <v>5.3905000000000003</v>
      </c>
      <c r="AA13">
        <v>6.4732000000000003</v>
      </c>
      <c r="AC13" s="1">
        <v>1</v>
      </c>
      <c r="AD13">
        <v>3.9157999999999999</v>
      </c>
      <c r="AE13">
        <v>6.2866</v>
      </c>
    </row>
    <row r="15" spans="1:31" x14ac:dyDescent="0.25">
      <c r="A15" t="s">
        <v>7</v>
      </c>
      <c r="B15">
        <f>AVERAGE(B4:B13)</f>
        <v>5.5847999999999995</v>
      </c>
      <c r="C15">
        <f>AVERAGE(C4:C13)</f>
        <v>5.023839999999999</v>
      </c>
      <c r="F15">
        <f>AVERAGE(F4:F13)</f>
        <v>7.2271000000000019</v>
      </c>
      <c r="G15">
        <f>AVERAGE(G4:G13)</f>
        <v>4.5218100000000003</v>
      </c>
      <c r="J15">
        <f>AVERAGE(J4:J13)</f>
        <v>7.7158399999999983</v>
      </c>
      <c r="K15">
        <f>AVERAGE(K4:K13)</f>
        <v>7.4194500000000003</v>
      </c>
      <c r="N15">
        <f>AVERAGE(N4:N13)</f>
        <v>4.8240099999999995</v>
      </c>
      <c r="O15">
        <f>AVERAGE(O4:O13)</f>
        <v>3.9976700000000003</v>
      </c>
      <c r="R15">
        <f>AVERAGE(R4:R13)</f>
        <v>11.959019999999999</v>
      </c>
      <c r="S15">
        <f>AVERAGE(S4:S13)</f>
        <v>27.473890000000004</v>
      </c>
      <c r="V15">
        <f>AVERAGE(V4:V13)</f>
        <v>13.189299999999999</v>
      </c>
      <c r="W15">
        <f>AVERAGE(W4:W13)</f>
        <v>40.37144</v>
      </c>
      <c r="Z15">
        <f>AVERAGE(Z4:Z13)</f>
        <v>6.4336099999999989</v>
      </c>
      <c r="AA15">
        <f>AVERAGE(AA4:AA13)</f>
        <v>6.9730299999999996</v>
      </c>
      <c r="AD15">
        <f>AVERAGE(AD4:AD13)</f>
        <v>5.66662</v>
      </c>
      <c r="AE15">
        <f>AVERAGE(AE4:AE13)</f>
        <v>5.8042399999999992</v>
      </c>
    </row>
    <row r="16" spans="1:31" x14ac:dyDescent="0.25">
      <c r="A16" t="s">
        <v>8</v>
      </c>
      <c r="B16">
        <f>STDEV(B4:B13)</f>
        <v>1.8664410833931484</v>
      </c>
      <c r="C16">
        <f>STDEV(C4:C13)</f>
        <v>1.3759958746708234</v>
      </c>
      <c r="F16">
        <f>STDEV(F4:F13)</f>
        <v>2.6474727307377455</v>
      </c>
      <c r="G16">
        <f>STDEV(G4:G13)</f>
        <v>0.55921161458690161</v>
      </c>
      <c r="J16">
        <f>STDEV(J4:J13)</f>
        <v>3.0845842987345962</v>
      </c>
      <c r="K16">
        <f>STDEV(K4:K13)</f>
        <v>2.117310319590505</v>
      </c>
      <c r="N16">
        <f>STDEV(N4:N13)</f>
        <v>0.76498383490546429</v>
      </c>
      <c r="O16">
        <f>STDEV(O4:O13)</f>
        <v>0.8066627108029738</v>
      </c>
      <c r="R16">
        <f>STDEV(R4:R13)</f>
        <v>7.9858028862058301</v>
      </c>
      <c r="S16">
        <f>STDEV(S4:S13)</f>
        <v>13.046803936635197</v>
      </c>
      <c r="V16">
        <f>STDEV(V4:V13)</f>
        <v>6.9395043775954655</v>
      </c>
      <c r="W16">
        <f>STDEV(W4:W13)</f>
        <v>19.427383763886823</v>
      </c>
      <c r="Z16">
        <f>STDEV(Z4:Z13)</f>
        <v>2.6030268472811953</v>
      </c>
      <c r="AA16">
        <f>STDEV(AA4:AA13)</f>
        <v>3.0778369590960764</v>
      </c>
      <c r="AD16">
        <f>STDEV(AD4:AD13)</f>
        <v>1.0980953447775903</v>
      </c>
      <c r="AE16">
        <f>STDEV(AE4:AE13)</f>
        <v>0.9258171360119346</v>
      </c>
    </row>
    <row r="17" spans="1:42" x14ac:dyDescent="0.25">
      <c r="A17" t="s">
        <v>9</v>
      </c>
      <c r="B17">
        <f>2*B16</f>
        <v>3.7328821667862968</v>
      </c>
      <c r="C17">
        <f>2*C16</f>
        <v>2.7519917493416468</v>
      </c>
      <c r="F17">
        <f>2*F16</f>
        <v>5.2949454614754909</v>
      </c>
      <c r="G17">
        <f>2*G16</f>
        <v>1.1184232291738032</v>
      </c>
      <c r="J17">
        <f>2*J16</f>
        <v>6.1691685974691923</v>
      </c>
      <c r="K17">
        <f>2*K16</f>
        <v>4.2346206391810099</v>
      </c>
      <c r="N17">
        <f>2*N16</f>
        <v>1.5299676698109286</v>
      </c>
      <c r="O17">
        <f>2*O16</f>
        <v>1.6133254216059476</v>
      </c>
      <c r="R17">
        <f>2*R16</f>
        <v>15.97160577241166</v>
      </c>
      <c r="S17">
        <f>2*S16</f>
        <v>26.093607873270393</v>
      </c>
      <c r="V17">
        <f>2*V16</f>
        <v>13.879008755190931</v>
      </c>
      <c r="W17">
        <f>2*W16</f>
        <v>38.854767527773646</v>
      </c>
      <c r="Z17">
        <f>2*Z16</f>
        <v>5.2060536945623905</v>
      </c>
      <c r="AA17">
        <f>2*AA16</f>
        <v>6.1556739181921527</v>
      </c>
      <c r="AD17">
        <f>2*AD16</f>
        <v>2.1961906895551806</v>
      </c>
      <c r="AE17">
        <f>2*AE16</f>
        <v>1.8516342720238692</v>
      </c>
    </row>
    <row r="18" spans="1:42" x14ac:dyDescent="0.25">
      <c r="A18" t="s">
        <v>10</v>
      </c>
      <c r="B18">
        <f>B15+B17</f>
        <v>9.3176821667862963</v>
      </c>
      <c r="C18">
        <f>C15+C17</f>
        <v>7.7758317493416458</v>
      </c>
      <c r="F18">
        <f>F15+F17</f>
        <v>12.522045461475493</v>
      </c>
      <c r="G18">
        <f>G15+G17</f>
        <v>5.6402332291738038</v>
      </c>
      <c r="J18">
        <f>J15+J17</f>
        <v>13.885008597469191</v>
      </c>
      <c r="K18">
        <f>K15+K17</f>
        <v>11.654070639181011</v>
      </c>
      <c r="N18">
        <f>N15+N17</f>
        <v>6.353977669810928</v>
      </c>
      <c r="O18">
        <f>O15+O17</f>
        <v>5.6109954216059474</v>
      </c>
      <c r="R18">
        <f>R15+R17</f>
        <v>27.930625772411659</v>
      </c>
      <c r="S18">
        <f>S15+S17</f>
        <v>53.567497873270398</v>
      </c>
      <c r="V18">
        <f>V15+V17</f>
        <v>27.06830875519093</v>
      </c>
      <c r="W18">
        <f>W15+W17</f>
        <v>79.226207527773653</v>
      </c>
      <c r="Z18">
        <f>Z15+Z17</f>
        <v>11.63966369456239</v>
      </c>
      <c r="AA18">
        <f>AA15+AA17</f>
        <v>13.128703918192151</v>
      </c>
      <c r="AD18">
        <f>AD15+AD17</f>
        <v>7.8628106895551806</v>
      </c>
      <c r="AE18">
        <f>AE15+AE17</f>
        <v>7.6558742720238682</v>
      </c>
    </row>
    <row r="24" spans="1:42" x14ac:dyDescent="0.25">
      <c r="J24" t="s">
        <v>12</v>
      </c>
      <c r="N24" t="s">
        <v>13</v>
      </c>
      <c r="Q24" t="s">
        <v>14</v>
      </c>
      <c r="U24" t="s">
        <v>15</v>
      </c>
    </row>
    <row r="25" spans="1:42" x14ac:dyDescent="0.25">
      <c r="J25" t="s">
        <v>5</v>
      </c>
      <c r="K25" t="s">
        <v>6</v>
      </c>
      <c r="N25" s="1" t="s">
        <v>5</v>
      </c>
      <c r="O25" s="1" t="s">
        <v>6</v>
      </c>
      <c r="Q25" s="1" t="s">
        <v>5</v>
      </c>
      <c r="R25" s="1" t="s">
        <v>6</v>
      </c>
      <c r="U25" t="s">
        <v>17</v>
      </c>
      <c r="V25" t="s">
        <v>16</v>
      </c>
      <c r="W25" t="s">
        <v>5</v>
      </c>
      <c r="AG25" t="s">
        <v>6</v>
      </c>
    </row>
    <row r="26" spans="1:42" x14ac:dyDescent="0.25">
      <c r="I26" s="1" t="s">
        <v>11</v>
      </c>
      <c r="J26">
        <f>AVERAGE(B3,F3,J3,N3,R3,V3,Z3,AD3)</f>
        <v>9.2867000000000015</v>
      </c>
      <c r="K26">
        <f>AVERAGE(C3,G3,K3,O3,S3,W3,AA3,AE3)</f>
        <v>13.839987500000001</v>
      </c>
      <c r="N26">
        <f>J27-J26</f>
        <v>-1.3999875000000017</v>
      </c>
      <c r="O26">
        <f>K27-K26</f>
        <v>-4.4599875000000004</v>
      </c>
      <c r="P26" s="1">
        <v>0.1</v>
      </c>
      <c r="Q26">
        <f>N26/J26*100</f>
        <v>-15.07518817233249</v>
      </c>
      <c r="R26">
        <f>O26/K26*100</f>
        <v>-32.225372313378173</v>
      </c>
      <c r="U26">
        <f>J26</f>
        <v>9.2867000000000015</v>
      </c>
      <c r="V26">
        <f>K26</f>
        <v>13.839987500000001</v>
      </c>
      <c r="W26">
        <f>Q26</f>
        <v>-15.07518817233249</v>
      </c>
      <c r="X26">
        <f>Q27</f>
        <v>-32.128204852100325</v>
      </c>
      <c r="Y26">
        <f>Q28</f>
        <v>-12.362706881884872</v>
      </c>
      <c r="Z26">
        <f>Q29</f>
        <v>-21.263742771921144</v>
      </c>
      <c r="AA26">
        <f>Q30</f>
        <v>-2.692829530403722</v>
      </c>
      <c r="AB26">
        <f>Q31</f>
        <v>4.151232407636698</v>
      </c>
      <c r="AC26">
        <f>Q32</f>
        <v>-23.749017411997816</v>
      </c>
      <c r="AD26">
        <f>Q33</f>
        <v>-8.7695306190573898</v>
      </c>
      <c r="AE26">
        <f>Q34</f>
        <v>-24.955581638256866</v>
      </c>
      <c r="AF26">
        <f>Q35</f>
        <v>-20.547530339087093</v>
      </c>
      <c r="AG26">
        <f>R26</f>
        <v>-32.225372313378173</v>
      </c>
      <c r="AH26">
        <f>R27</f>
        <v>-9.2737619885856333</v>
      </c>
      <c r="AI26">
        <f>R28</f>
        <v>6.3752767117744868</v>
      </c>
      <c r="AJ26">
        <f>R29</f>
        <v>22.216060527511299</v>
      </c>
      <c r="AK26">
        <f>R30</f>
        <v>-15.571455537803052</v>
      </c>
      <c r="AL26">
        <f>R31</f>
        <v>-6.6234705775565308</v>
      </c>
      <c r="AM26">
        <f>R32</f>
        <v>-10.871577738057919</v>
      </c>
      <c r="AN26">
        <f>R33</f>
        <v>-26.536060816528916</v>
      </c>
      <c r="AO26">
        <f>R34</f>
        <v>-17.046619442394746</v>
      </c>
      <c r="AP26">
        <f>R35</f>
        <v>7.0557325286601591</v>
      </c>
    </row>
    <row r="27" spans="1:42" x14ac:dyDescent="0.25">
      <c r="I27" s="1">
        <v>0.1</v>
      </c>
      <c r="J27">
        <f>AVERAGE(B4,F4,J4,N4,R4,V4,Z4,AD4)</f>
        <v>7.8867124999999998</v>
      </c>
      <c r="K27">
        <f>AVERAGE(C4,G4,K4,O4,S4,W4,AA4,AE4)</f>
        <v>9.3800000000000008</v>
      </c>
      <c r="N27">
        <f>J28-J26</f>
        <v>-2.9836500000000017</v>
      </c>
      <c r="O27">
        <f>K28-K26</f>
        <v>-1.2834875000000032</v>
      </c>
      <c r="P27" s="1">
        <v>0.2</v>
      </c>
      <c r="Q27">
        <f>N27/J26*100</f>
        <v>-32.128204852100325</v>
      </c>
      <c r="R27">
        <f>O27/K26*100</f>
        <v>-9.2737619885856333</v>
      </c>
    </row>
    <row r="28" spans="1:42" x14ac:dyDescent="0.25">
      <c r="I28" s="1">
        <v>0.2</v>
      </c>
      <c r="J28">
        <f>AVERAGE(B5,F5,J5,N5,R5,V5,Z5,AD5)</f>
        <v>6.3030499999999998</v>
      </c>
      <c r="K28">
        <f>AVERAGE(C5,G5,K5,O5,S5,W5,AA5,AE5)</f>
        <v>12.556499999999998</v>
      </c>
      <c r="N28">
        <f>J29-J26</f>
        <v>-1.1480875000000026</v>
      </c>
      <c r="O28">
        <f>K29-K26</f>
        <v>0.88233750000000022</v>
      </c>
      <c r="P28" s="1">
        <v>0.3</v>
      </c>
      <c r="Q28">
        <f>N28/J26*100</f>
        <v>-12.362706881884872</v>
      </c>
      <c r="R28">
        <f>O28/K26*100</f>
        <v>6.3752767117744868</v>
      </c>
    </row>
    <row r="29" spans="1:42" x14ac:dyDescent="0.25">
      <c r="I29" s="1">
        <v>0.3</v>
      </c>
      <c r="J29">
        <f>AVERAGE(B6,F6,J6,N6,R6,V6,Z6,AD6)</f>
        <v>8.1386124999999989</v>
      </c>
      <c r="K29">
        <f>AVERAGE(C6,G6,K6,O6,S6,W6,AA6,AE6)</f>
        <v>14.722325000000001</v>
      </c>
      <c r="N29">
        <f>J30-J26</f>
        <v>-1.9747000000000012</v>
      </c>
      <c r="O29">
        <f>K30-K26</f>
        <v>3.0746999999999982</v>
      </c>
      <c r="P29" s="1">
        <v>0.4</v>
      </c>
      <c r="Q29">
        <f>N29/J26*100</f>
        <v>-21.263742771921144</v>
      </c>
      <c r="R29">
        <f>O29/K26*100</f>
        <v>22.216060527511299</v>
      </c>
    </row>
    <row r="30" spans="1:42" x14ac:dyDescent="0.25">
      <c r="I30" s="1">
        <v>0.4</v>
      </c>
      <c r="J30">
        <f>AVERAGE(B7,F7,J7,N7,R7,V7,Z7,AD7)</f>
        <v>7.3120000000000003</v>
      </c>
      <c r="K30">
        <f>AVERAGE(C7,G7,K7,O7,S7,W7,AA7,AE7)</f>
        <v>16.914687499999999</v>
      </c>
      <c r="N30">
        <f>J31-J26</f>
        <v>-0.25007500000000249</v>
      </c>
      <c r="O30">
        <f>K31-K26</f>
        <v>-2.1550875000000005</v>
      </c>
      <c r="P30" s="1">
        <v>0.5</v>
      </c>
      <c r="Q30">
        <f>N30/J26*100</f>
        <v>-2.692829530403722</v>
      </c>
      <c r="R30">
        <f>O30/K26*100</f>
        <v>-15.571455537803052</v>
      </c>
    </row>
    <row r="31" spans="1:42" x14ac:dyDescent="0.25">
      <c r="I31" s="1">
        <v>0.5</v>
      </c>
      <c r="J31">
        <f>AVERAGE(B8,F8,J8,N8,R8,V8,Z8,AD8)</f>
        <v>9.036624999999999</v>
      </c>
      <c r="K31">
        <f>AVERAGE(C8,G8,K8,O8,S8,W8,AA8,AE8)</f>
        <v>11.684900000000001</v>
      </c>
      <c r="N31">
        <f>J32-J26</f>
        <v>0.38551249999999726</v>
      </c>
      <c r="O31">
        <f>K32-K26</f>
        <v>-0.91668750000000188</v>
      </c>
      <c r="P31" s="1">
        <v>0.6</v>
      </c>
      <c r="Q31">
        <f>N31/J26*100</f>
        <v>4.151232407636698</v>
      </c>
      <c r="R31">
        <f>O31/K26*100</f>
        <v>-6.6234705775565308</v>
      </c>
    </row>
    <row r="32" spans="1:42" x14ac:dyDescent="0.25">
      <c r="I32" s="1">
        <v>0.6</v>
      </c>
      <c r="J32">
        <f>AVERAGE(B9,F9,J9,N9,R9,V9,Z9,AD9)</f>
        <v>9.6722124999999988</v>
      </c>
      <c r="K32">
        <f>AVERAGE(C9,G9,K9,O9,S9,W9,AA9,AE9)</f>
        <v>12.923299999999999</v>
      </c>
      <c r="N32">
        <f>J33-J26</f>
        <v>-2.2055000000000016</v>
      </c>
      <c r="O32">
        <f>K33-K26</f>
        <v>-1.504624999999999</v>
      </c>
      <c r="P32" s="1">
        <v>0.7</v>
      </c>
      <c r="Q32">
        <f>N32/J26*100</f>
        <v>-23.749017411997816</v>
      </c>
      <c r="R32">
        <f>O32/K26*100</f>
        <v>-10.871577738057919</v>
      </c>
    </row>
    <row r="33" spans="1:18" x14ac:dyDescent="0.25">
      <c r="I33" s="1">
        <v>0.7</v>
      </c>
      <c r="J33">
        <f>AVERAGE(B10,F10,J10,N10,R10,V10,Z10,AD10)</f>
        <v>7.0811999999999999</v>
      </c>
      <c r="K33">
        <f>AVERAGE(C10,G10,K10,O10,S10,W10,AA10,AE10)</f>
        <v>12.335362500000002</v>
      </c>
      <c r="N33">
        <f>J34-J26</f>
        <v>-0.81440000000000268</v>
      </c>
      <c r="O33">
        <f>K34-K26</f>
        <v>-3.6725875000000006</v>
      </c>
      <c r="P33" s="1">
        <v>0.8</v>
      </c>
      <c r="Q33">
        <f>N33/J26*100</f>
        <v>-8.7695306190573898</v>
      </c>
      <c r="R33">
        <f>O33/K26*100</f>
        <v>-26.536060816528916</v>
      </c>
    </row>
    <row r="34" spans="1:18" x14ac:dyDescent="0.25">
      <c r="I34" s="1">
        <v>0.8</v>
      </c>
      <c r="J34">
        <f>AVERAGE(B11,F11,J11,N11,R11,V11,Z11,AD11)</f>
        <v>8.4722999999999988</v>
      </c>
      <c r="K34">
        <f>AVERAGE(C11,G11,K11,O11,S11,W11,AA11,AE11)</f>
        <v>10.167400000000001</v>
      </c>
      <c r="N34">
        <f>J35-J26</f>
        <v>-2.3175500000000007</v>
      </c>
      <c r="O34">
        <f>K35-K26</f>
        <v>-2.359250000000003</v>
      </c>
      <c r="P34" s="1">
        <v>0.9</v>
      </c>
      <c r="Q34">
        <f>N34/J26*100</f>
        <v>-24.955581638256866</v>
      </c>
      <c r="R34">
        <f>O34/K26*100</f>
        <v>-17.046619442394746</v>
      </c>
    </row>
    <row r="35" spans="1:18" x14ac:dyDescent="0.25">
      <c r="I35" s="1">
        <v>0.9</v>
      </c>
      <c r="J35">
        <f>AVERAGE(B12,F12,J12,N12,R12,V12,Z12,AD12)</f>
        <v>6.9691500000000008</v>
      </c>
      <c r="K35">
        <f>AVERAGE(C12,G12,K12,O12,S12,W12,AA12,AE12)</f>
        <v>11.480737499999998</v>
      </c>
      <c r="N35">
        <f>J36-J26</f>
        <v>-1.9081875000000013</v>
      </c>
      <c r="O35">
        <f>K36-K26</f>
        <v>0.97651250000000012</v>
      </c>
      <c r="P35" s="1">
        <v>1</v>
      </c>
      <c r="Q35">
        <f>N35/J26*100</f>
        <v>-20.547530339087093</v>
      </c>
      <c r="R35">
        <f>O35/K26*100</f>
        <v>7.0557325286601591</v>
      </c>
    </row>
    <row r="36" spans="1:18" x14ac:dyDescent="0.25">
      <c r="I36" s="1">
        <v>1</v>
      </c>
      <c r="J36">
        <f>AVERAGE(B13,F13,J13,N13,R13,V13,Z13,AD13)</f>
        <v>7.3785125000000003</v>
      </c>
      <c r="K36">
        <f>AVERAGE(C13,G13,K13,O13,S13,W13,AA13,AE13)</f>
        <v>14.816500000000001</v>
      </c>
    </row>
    <row r="39" spans="1:18" x14ac:dyDescent="0.25">
      <c r="B39" s="1" t="s">
        <v>5</v>
      </c>
      <c r="C39" s="1" t="s">
        <v>6</v>
      </c>
    </row>
    <row r="40" spans="1:18" x14ac:dyDescent="0.25">
      <c r="A40" s="1" t="s">
        <v>18</v>
      </c>
    </row>
    <row r="41" spans="1:18" x14ac:dyDescent="0.25">
      <c r="A41" s="1">
        <v>1</v>
      </c>
      <c r="B41">
        <f>B3</f>
        <v>4.5378999999999996</v>
      </c>
      <c r="C41">
        <f>C3</f>
        <v>6.4097</v>
      </c>
    </row>
    <row r="42" spans="1:18" x14ac:dyDescent="0.25">
      <c r="A42" s="1">
        <v>2</v>
      </c>
      <c r="B42">
        <f>F3</f>
        <v>7.9009</v>
      </c>
      <c r="C42">
        <f>G3</f>
        <v>6.9943999999999997</v>
      </c>
    </row>
    <row r="43" spans="1:18" x14ac:dyDescent="0.25">
      <c r="A43" s="1">
        <v>3</v>
      </c>
      <c r="B43">
        <f>J3</f>
        <v>7.3013000000000003</v>
      </c>
      <c r="C43">
        <f>K3</f>
        <v>12.513500000000001</v>
      </c>
    </row>
    <row r="44" spans="1:18" x14ac:dyDescent="0.25">
      <c r="A44" s="1">
        <v>4</v>
      </c>
      <c r="B44">
        <f>N3</f>
        <v>5.5025000000000004</v>
      </c>
      <c r="C44">
        <f>O3</f>
        <v>3.9558</v>
      </c>
    </row>
    <row r="45" spans="1:18" x14ac:dyDescent="0.25">
      <c r="A45" s="1">
        <v>5</v>
      </c>
      <c r="B45">
        <f>R3</f>
        <v>32.465699999999998</v>
      </c>
      <c r="C45">
        <f>S3</f>
        <v>55.835099999999997</v>
      </c>
    </row>
    <row r="46" spans="1:18" x14ac:dyDescent="0.25">
      <c r="A46" s="1">
        <v>6</v>
      </c>
      <c r="B46">
        <f>V3</f>
        <v>5.1803999999999997</v>
      </c>
      <c r="C46">
        <f>W3</f>
        <v>14.0426</v>
      </c>
    </row>
    <row r="47" spans="1:18" x14ac:dyDescent="0.25">
      <c r="A47" s="1">
        <v>7</v>
      </c>
      <c r="B47">
        <f>Z3</f>
        <v>4.7271000000000001</v>
      </c>
      <c r="C47">
        <f>AA3</f>
        <v>4.8105000000000002</v>
      </c>
    </row>
    <row r="48" spans="1:18" x14ac:dyDescent="0.25">
      <c r="A48" s="1">
        <v>8</v>
      </c>
      <c r="B48">
        <f>AD3</f>
        <v>6.6778000000000004</v>
      </c>
      <c r="C48">
        <f>AE3</f>
        <v>6.1582999999999997</v>
      </c>
    </row>
    <row r="50" spans="1:3" x14ac:dyDescent="0.25">
      <c r="A50" t="s">
        <v>19</v>
      </c>
      <c r="B50">
        <f>AVERAGE(B41:B48)</f>
        <v>9.2867000000000015</v>
      </c>
      <c r="C50">
        <f>AVERAGE(C41:C48)</f>
        <v>13.839987500000001</v>
      </c>
    </row>
    <row r="51" spans="1:3" x14ac:dyDescent="0.25">
      <c r="A51" t="s">
        <v>8</v>
      </c>
      <c r="B51">
        <f>STDEV(B41:B48)</f>
        <v>9.4450106098405193</v>
      </c>
      <c r="C51">
        <f>STDEV(C41:C48)</f>
        <v>17.343992229706146</v>
      </c>
    </row>
    <row r="52" spans="1:3" x14ac:dyDescent="0.25">
      <c r="A52" t="s">
        <v>20</v>
      </c>
      <c r="B52">
        <f>1.5*B51</f>
        <v>14.167515914760779</v>
      </c>
      <c r="C52">
        <f>1.5*C51</f>
        <v>26.015988344559219</v>
      </c>
    </row>
    <row r="53" spans="1:3" x14ac:dyDescent="0.25">
      <c r="A53" t="s">
        <v>9</v>
      </c>
      <c r="B53">
        <f>2*B51</f>
        <v>18.890021219681039</v>
      </c>
      <c r="C53">
        <f>2*C51</f>
        <v>34.687984459412291</v>
      </c>
    </row>
    <row r="54" spans="1:3" x14ac:dyDescent="0.25">
      <c r="A54" t="s">
        <v>21</v>
      </c>
      <c r="B54">
        <f>B50+B52</f>
        <v>23.45421591476078</v>
      </c>
      <c r="C54">
        <f>C50+C52</f>
        <v>39.855975844559218</v>
      </c>
    </row>
    <row r="55" spans="1:3" x14ac:dyDescent="0.25">
      <c r="A55" t="s">
        <v>10</v>
      </c>
      <c r="B55">
        <f>B50+B53</f>
        <v>28.176721219681042</v>
      </c>
      <c r="C55">
        <f>C50+C53</f>
        <v>48.527971959412291</v>
      </c>
    </row>
  </sheetData>
  <conditionalFormatting sqref="B3:B13">
    <cfRule type="cellIs" dxfId="20" priority="21" operator="greaterThan">
      <formula>$B$18</formula>
    </cfRule>
  </conditionalFormatting>
  <conditionalFormatting sqref="B4:B13">
    <cfRule type="cellIs" dxfId="19" priority="20" operator="greaterThan">
      <formula>$B$18</formula>
    </cfRule>
  </conditionalFormatting>
  <conditionalFormatting sqref="C4:C13">
    <cfRule type="cellIs" dxfId="18" priority="19" operator="greaterThan">
      <formula>$C$18</formula>
    </cfRule>
  </conditionalFormatting>
  <conditionalFormatting sqref="F4:F13">
    <cfRule type="cellIs" dxfId="17" priority="18" operator="greaterThan">
      <formula>$F$18</formula>
    </cfRule>
  </conditionalFormatting>
  <conditionalFormatting sqref="G4:G13">
    <cfRule type="cellIs" dxfId="16" priority="17" operator="greaterThan">
      <formula>$G$18</formula>
    </cfRule>
  </conditionalFormatting>
  <conditionalFormatting sqref="J4:J13">
    <cfRule type="cellIs" dxfId="15" priority="16" operator="greaterThan">
      <formula>$J$18</formula>
    </cfRule>
  </conditionalFormatting>
  <conditionalFormatting sqref="K4:K13">
    <cfRule type="cellIs" dxfId="14" priority="15" operator="greaterThan">
      <formula>$K$18</formula>
    </cfRule>
  </conditionalFormatting>
  <conditionalFormatting sqref="N4:N13">
    <cfRule type="cellIs" dxfId="13" priority="14" operator="greaterThan">
      <formula>$N$18</formula>
    </cfRule>
  </conditionalFormatting>
  <conditionalFormatting sqref="O4:O13">
    <cfRule type="cellIs" dxfId="12" priority="13" operator="greaterThan">
      <formula>$O$18</formula>
    </cfRule>
  </conditionalFormatting>
  <conditionalFormatting sqref="R4:R13">
    <cfRule type="cellIs" dxfId="11" priority="12" operator="greaterThan">
      <formula>$R$18</formula>
    </cfRule>
  </conditionalFormatting>
  <conditionalFormatting sqref="S4:S13">
    <cfRule type="cellIs" dxfId="10" priority="11" operator="greaterThan">
      <formula>$S$18</formula>
    </cfRule>
  </conditionalFormatting>
  <conditionalFormatting sqref="V4:V13">
    <cfRule type="cellIs" dxfId="9" priority="10" operator="greaterThan">
      <formula>$V$18</formula>
    </cfRule>
  </conditionalFormatting>
  <conditionalFormatting sqref="W4:W13">
    <cfRule type="cellIs" dxfId="8" priority="9" operator="greaterThan">
      <formula>$W$18</formula>
    </cfRule>
  </conditionalFormatting>
  <conditionalFormatting sqref="Z4:Z13">
    <cfRule type="cellIs" dxfId="7" priority="8" operator="greaterThan">
      <formula>$Z$18</formula>
    </cfRule>
  </conditionalFormatting>
  <conditionalFormatting sqref="AA4:AA13">
    <cfRule type="cellIs" dxfId="6" priority="7" operator="greaterThan">
      <formula>$AA$18</formula>
    </cfRule>
  </conditionalFormatting>
  <conditionalFormatting sqref="AD4:AD13">
    <cfRule type="cellIs" dxfId="5" priority="6" operator="greaterThan">
      <formula>$AD$18</formula>
    </cfRule>
  </conditionalFormatting>
  <conditionalFormatting sqref="AE4:AE13">
    <cfRule type="cellIs" dxfId="4" priority="5" operator="greaterThan">
      <formula>$AE$18</formula>
    </cfRule>
  </conditionalFormatting>
  <conditionalFormatting sqref="B41:B48">
    <cfRule type="cellIs" dxfId="3" priority="4" operator="greaterThan">
      <formula>$B$54</formula>
    </cfRule>
    <cfRule type="cellIs" dxfId="2" priority="2" operator="greaterThan">
      <formula>$B$55</formula>
    </cfRule>
  </conditionalFormatting>
  <conditionalFormatting sqref="C41:C48">
    <cfRule type="cellIs" dxfId="1" priority="3" operator="greaterThan">
      <formula>$C$54</formula>
    </cfRule>
    <cfRule type="cellIs" dxfId="0" priority="1" operator="greaterThan">
      <formula>$C$55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2015-05-25T01:54:06Z</dcterms:created>
  <dcterms:modified xsi:type="dcterms:W3CDTF">2015-06-15T05:54:30Z</dcterms:modified>
</cp:coreProperties>
</file>