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9040" windowHeight="1351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5" i="1" l="1"/>
  <c r="B55" i="1"/>
  <c r="C54" i="1"/>
  <c r="B54" i="1"/>
  <c r="C53" i="1"/>
  <c r="B53" i="1"/>
  <c r="C52" i="1"/>
  <c r="B52" i="1"/>
  <c r="C51" i="1"/>
  <c r="B51" i="1"/>
  <c r="C50" i="1"/>
  <c r="B50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R35" i="1"/>
  <c r="R34" i="1"/>
  <c r="R33" i="1"/>
  <c r="R32" i="1"/>
  <c r="R31" i="1"/>
  <c r="R30" i="1"/>
  <c r="R29" i="1"/>
  <c r="R28" i="1"/>
  <c r="R27" i="1"/>
  <c r="R26" i="1"/>
  <c r="Q35" i="1"/>
  <c r="Q34" i="1"/>
  <c r="Q33" i="1"/>
  <c r="Q32" i="1"/>
  <c r="Q31" i="1"/>
  <c r="Q30" i="1"/>
  <c r="Q29" i="1"/>
  <c r="Q28" i="1"/>
  <c r="Q27" i="1"/>
  <c r="Q26" i="1"/>
  <c r="O35" i="1"/>
  <c r="O34" i="1"/>
  <c r="O33" i="1"/>
  <c r="O32" i="1"/>
  <c r="O31" i="1"/>
  <c r="O30" i="1"/>
  <c r="O29" i="1"/>
  <c r="O28" i="1"/>
  <c r="O27" i="1"/>
  <c r="O26" i="1"/>
  <c r="N35" i="1"/>
  <c r="N34" i="1"/>
  <c r="N33" i="1"/>
  <c r="N32" i="1"/>
  <c r="N31" i="1"/>
  <c r="N30" i="1"/>
  <c r="N29" i="1"/>
  <c r="N28" i="1"/>
  <c r="N27" i="1"/>
  <c r="N26" i="1"/>
  <c r="K36" i="1"/>
  <c r="K35" i="1"/>
  <c r="K34" i="1"/>
  <c r="K33" i="1"/>
  <c r="K32" i="1"/>
  <c r="K31" i="1"/>
  <c r="K30" i="1"/>
  <c r="K29" i="1"/>
  <c r="K28" i="1"/>
  <c r="K27" i="1"/>
  <c r="K26" i="1"/>
  <c r="J26" i="1"/>
  <c r="J36" i="1"/>
  <c r="J35" i="1"/>
  <c r="J34" i="1"/>
  <c r="J33" i="1"/>
  <c r="J32" i="1"/>
  <c r="J31" i="1"/>
  <c r="J30" i="1"/>
  <c r="J29" i="1"/>
  <c r="J28" i="1"/>
  <c r="J27" i="1"/>
  <c r="AE18" i="1"/>
  <c r="AD18" i="1"/>
  <c r="AE17" i="1"/>
  <c r="AD17" i="1"/>
  <c r="AE16" i="1"/>
  <c r="AD16" i="1"/>
  <c r="AE15" i="1"/>
  <c r="AD15" i="1"/>
  <c r="AA18" i="1"/>
  <c r="Z18" i="1"/>
  <c r="AA17" i="1"/>
  <c r="Z17" i="1"/>
  <c r="AA16" i="1"/>
  <c r="Z16" i="1"/>
  <c r="AA15" i="1"/>
  <c r="Z15" i="1"/>
  <c r="W18" i="1"/>
  <c r="V18" i="1"/>
  <c r="W17" i="1"/>
  <c r="V17" i="1"/>
  <c r="W16" i="1"/>
  <c r="V16" i="1"/>
  <c r="W15" i="1"/>
  <c r="V15" i="1"/>
  <c r="S18" i="1"/>
  <c r="R18" i="1"/>
  <c r="S17" i="1"/>
  <c r="R17" i="1"/>
  <c r="S16" i="1"/>
  <c r="R16" i="1"/>
  <c r="S15" i="1"/>
  <c r="R15" i="1"/>
  <c r="O18" i="1"/>
  <c r="N18" i="1"/>
  <c r="O17" i="1"/>
  <c r="N17" i="1"/>
  <c r="O16" i="1"/>
  <c r="N16" i="1"/>
  <c r="O15" i="1"/>
  <c r="N15" i="1"/>
  <c r="K18" i="1"/>
  <c r="J18" i="1"/>
  <c r="K17" i="1"/>
  <c r="J17" i="1"/>
  <c r="K16" i="1"/>
  <c r="J16" i="1"/>
  <c r="K15" i="1"/>
  <c r="J15" i="1"/>
  <c r="G18" i="1"/>
  <c r="F18" i="1"/>
  <c r="G17" i="1"/>
  <c r="F17" i="1"/>
  <c r="G16" i="1"/>
  <c r="F16" i="1"/>
  <c r="G15" i="1"/>
  <c r="F15" i="1"/>
  <c r="C18" i="1"/>
  <c r="B18" i="1"/>
  <c r="C17" i="1"/>
  <c r="B17" i="1"/>
  <c r="C16" i="1"/>
  <c r="B16" i="1"/>
  <c r="C15" i="1"/>
  <c r="B15" i="1"/>
</calcChain>
</file>

<file path=xl/sharedStrings.xml><?xml version="1.0" encoding="utf-8"?>
<sst xmlns="http://schemas.openxmlformats.org/spreadsheetml/2006/main" count="48" uniqueCount="22">
  <si>
    <t>BROW</t>
  </si>
  <si>
    <t>BROW_DF</t>
  </si>
  <si>
    <t>CHEEK_DF</t>
  </si>
  <si>
    <t>Cmt Text</t>
  </si>
  <si>
    <t>RMS</t>
  </si>
  <si>
    <t>Brow</t>
  </si>
  <si>
    <t>Cheek</t>
  </si>
  <si>
    <t>mean</t>
  </si>
  <si>
    <t>SD</t>
  </si>
  <si>
    <t>2SD</t>
  </si>
  <si>
    <t>mean+2SD</t>
  </si>
  <si>
    <t>BL</t>
  </si>
  <si>
    <t>Averages</t>
  </si>
  <si>
    <t>differences</t>
  </si>
  <si>
    <t>percentage change</t>
  </si>
  <si>
    <t>Spss data</t>
  </si>
  <si>
    <t>BL_cheek</t>
  </si>
  <si>
    <t>BL_brow</t>
  </si>
  <si>
    <t>Trial</t>
  </si>
  <si>
    <t>Mean</t>
  </si>
  <si>
    <t>1.5SD</t>
  </si>
  <si>
    <t>mean+1.5SD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</si>
</sst>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21"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6500"/>
      </font>
      <fill>
        <patternFill>
          <fgColor indexed="64"/>
          <bgColor rgb="FFFFEB9C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5"/>
  <sheetViews>
    <sheetView tabSelected="1" topLeftCell="A21" workbookViewId="0">
      <selection activeCell="C41" sqref="C41:C48"/>
    </sheetView>
  </sheetViews>
  <sheetFormatPr defaultRowHeight="15" x14ac:dyDescent="0.25"/>
  <sheetData>
    <row r="1" spans="1:31" x14ac:dyDescent="0.25">
      <c r="A1" t="s">
        <v>0</v>
      </c>
      <c r="B1" t="s">
        <v>1</v>
      </c>
      <c r="C1" t="s">
        <v>2</v>
      </c>
    </row>
    <row r="2" spans="1:31" x14ac:dyDescent="0.25">
      <c r="A2" t="s">
        <v>3</v>
      </c>
      <c r="B2" t="s">
        <v>4</v>
      </c>
      <c r="C2" t="s">
        <v>4</v>
      </c>
      <c r="F2" s="1" t="s">
        <v>5</v>
      </c>
      <c r="G2" s="1" t="s">
        <v>6</v>
      </c>
      <c r="H2" s="1"/>
      <c r="I2" s="1"/>
      <c r="J2" s="1" t="s">
        <v>5</v>
      </c>
      <c r="K2" s="1" t="s">
        <v>6</v>
      </c>
      <c r="L2" s="1"/>
      <c r="M2" s="1"/>
      <c r="N2" s="1" t="s">
        <v>5</v>
      </c>
      <c r="O2" s="1" t="s">
        <v>6</v>
      </c>
      <c r="P2" s="1"/>
      <c r="Q2" s="1"/>
      <c r="R2" s="1" t="s">
        <v>5</v>
      </c>
      <c r="S2" s="1" t="s">
        <v>6</v>
      </c>
      <c r="T2" s="1"/>
      <c r="U2" s="1"/>
      <c r="V2" s="1" t="s">
        <v>5</v>
      </c>
      <c r="W2" s="1" t="s">
        <v>6</v>
      </c>
      <c r="X2" s="1"/>
      <c r="Y2" s="1"/>
      <c r="Z2" s="1" t="s">
        <v>5</v>
      </c>
      <c r="AA2" s="1" t="s">
        <v>6</v>
      </c>
      <c r="AB2" s="1"/>
      <c r="AC2" s="1"/>
      <c r="AD2" s="1" t="s">
        <v>5</v>
      </c>
      <c r="AE2" s="1" t="s">
        <v>6</v>
      </c>
    </row>
    <row r="3" spans="1:31" x14ac:dyDescent="0.25">
      <c r="A3" s="1">
        <v>424</v>
      </c>
      <c r="B3">
        <v>15.292299999999999</v>
      </c>
      <c r="C3">
        <v>4.1451000000000002</v>
      </c>
      <c r="E3" s="1">
        <v>424</v>
      </c>
      <c r="F3">
        <v>6.4519000000000002</v>
      </c>
      <c r="G3">
        <v>3.9243000000000001</v>
      </c>
      <c r="I3" s="1">
        <v>424</v>
      </c>
      <c r="J3">
        <v>13.678900000000001</v>
      </c>
      <c r="K3">
        <v>8.9511000000000003</v>
      </c>
      <c r="M3" s="1">
        <v>424</v>
      </c>
      <c r="N3">
        <v>10.1412</v>
      </c>
      <c r="O3">
        <v>4.1424000000000003</v>
      </c>
      <c r="Q3" s="1">
        <v>424</v>
      </c>
      <c r="R3">
        <v>13.8249</v>
      </c>
      <c r="S3">
        <v>4.7858000000000001</v>
      </c>
      <c r="U3" s="1">
        <v>424</v>
      </c>
      <c r="V3">
        <v>8.6152999999999995</v>
      </c>
      <c r="W3">
        <v>4.0012999999999996</v>
      </c>
      <c r="Y3" s="1">
        <v>424</v>
      </c>
      <c r="Z3">
        <v>8.9131999999999998</v>
      </c>
      <c r="AA3">
        <v>4.6502999999999997</v>
      </c>
      <c r="AC3" s="1">
        <v>424</v>
      </c>
      <c r="AD3">
        <v>18.7758</v>
      </c>
      <c r="AE3">
        <v>4.2582000000000004</v>
      </c>
    </row>
    <row r="4" spans="1:31" x14ac:dyDescent="0.25">
      <c r="A4" s="1">
        <v>0.1</v>
      </c>
      <c r="B4">
        <v>11.4376</v>
      </c>
      <c r="C4">
        <v>4.2601000000000004</v>
      </c>
      <c r="E4" s="1">
        <v>0.1</v>
      </c>
      <c r="F4">
        <v>9.3261000000000003</v>
      </c>
      <c r="G4">
        <v>4.0423999999999998</v>
      </c>
      <c r="I4" s="1">
        <v>0.1</v>
      </c>
      <c r="J4">
        <v>8.8481000000000005</v>
      </c>
      <c r="K4">
        <v>7.0035999999999996</v>
      </c>
      <c r="M4" s="1">
        <v>0.1</v>
      </c>
      <c r="N4">
        <v>8.8120999999999992</v>
      </c>
      <c r="O4">
        <v>4.1717000000000004</v>
      </c>
      <c r="Q4" s="1">
        <v>0.1</v>
      </c>
      <c r="R4">
        <v>30.2653</v>
      </c>
      <c r="S4">
        <v>7.8452000000000002</v>
      </c>
      <c r="U4" s="1">
        <v>0.1</v>
      </c>
      <c r="V4">
        <v>8.4510000000000005</v>
      </c>
      <c r="W4">
        <v>5.3522999999999996</v>
      </c>
      <c r="Y4" s="1">
        <v>0.1</v>
      </c>
      <c r="Z4">
        <v>7.9485999999999999</v>
      </c>
      <c r="AA4">
        <v>3.1863000000000001</v>
      </c>
      <c r="AC4" s="1">
        <v>0.1</v>
      </c>
      <c r="AD4">
        <v>8.8774999999999995</v>
      </c>
      <c r="AE4">
        <v>3.5794999999999999</v>
      </c>
    </row>
    <row r="5" spans="1:31" x14ac:dyDescent="0.25">
      <c r="A5" s="1">
        <v>0.2</v>
      </c>
      <c r="B5">
        <v>12.3398</v>
      </c>
      <c r="C5">
        <v>5.0881999999999996</v>
      </c>
      <c r="E5" s="1">
        <v>0.2</v>
      </c>
      <c r="F5">
        <v>15.7326</v>
      </c>
      <c r="G5">
        <v>5.5373999999999999</v>
      </c>
      <c r="I5" s="1">
        <v>0.2</v>
      </c>
      <c r="J5">
        <v>13.0329</v>
      </c>
      <c r="K5">
        <v>11.189299999999999</v>
      </c>
      <c r="M5" s="1">
        <v>0.2</v>
      </c>
      <c r="N5">
        <v>8.4164999999999992</v>
      </c>
      <c r="O5">
        <v>4.9112999999999998</v>
      </c>
      <c r="Q5" s="1">
        <v>0.2</v>
      </c>
      <c r="R5">
        <v>9.2575000000000003</v>
      </c>
      <c r="S5">
        <v>4.6893000000000002</v>
      </c>
      <c r="U5" s="1">
        <v>0.2</v>
      </c>
      <c r="V5">
        <v>7.9154</v>
      </c>
      <c r="W5">
        <v>4.2271000000000001</v>
      </c>
      <c r="Y5" s="1">
        <v>0.2</v>
      </c>
      <c r="Z5">
        <v>13.3993</v>
      </c>
      <c r="AA5">
        <v>3.8060999999999998</v>
      </c>
      <c r="AC5" s="1">
        <v>0.2</v>
      </c>
      <c r="AD5">
        <v>9.8169000000000004</v>
      </c>
      <c r="AE5">
        <v>4.5697999999999999</v>
      </c>
    </row>
    <row r="6" spans="1:31" x14ac:dyDescent="0.25">
      <c r="A6" s="1">
        <v>0.3</v>
      </c>
      <c r="B6">
        <v>10.1587</v>
      </c>
      <c r="C6">
        <v>4.1050000000000004</v>
      </c>
      <c r="E6" s="1">
        <v>0.3</v>
      </c>
      <c r="F6">
        <v>8.4160000000000004</v>
      </c>
      <c r="G6">
        <v>3.3607999999999998</v>
      </c>
      <c r="I6" s="1">
        <v>0.3</v>
      </c>
      <c r="J6">
        <v>19.660699999999999</v>
      </c>
      <c r="K6">
        <v>14.2774</v>
      </c>
      <c r="M6" s="1">
        <v>0.3</v>
      </c>
      <c r="N6">
        <v>10.971</v>
      </c>
      <c r="O6">
        <v>5.4322999999999997</v>
      </c>
      <c r="Q6" s="1">
        <v>0.3</v>
      </c>
      <c r="R6">
        <v>7.4955999999999996</v>
      </c>
      <c r="S6">
        <v>4.6715</v>
      </c>
      <c r="U6" s="1">
        <v>0.3</v>
      </c>
      <c r="V6">
        <v>7.0446</v>
      </c>
      <c r="W6">
        <v>4.8254999999999999</v>
      </c>
      <c r="Y6" s="1">
        <v>0.3</v>
      </c>
      <c r="Z6">
        <v>7.2416999999999998</v>
      </c>
      <c r="AA6">
        <v>3.8123999999999998</v>
      </c>
      <c r="AC6" s="1">
        <v>0.3</v>
      </c>
      <c r="AD6">
        <v>7.9043000000000001</v>
      </c>
      <c r="AE6">
        <v>5.4006999999999996</v>
      </c>
    </row>
    <row r="7" spans="1:31" x14ac:dyDescent="0.25">
      <c r="A7" s="1">
        <v>0.4</v>
      </c>
      <c r="B7">
        <v>7.5894000000000004</v>
      </c>
      <c r="C7">
        <v>2.8552</v>
      </c>
      <c r="E7" s="1">
        <v>0.4</v>
      </c>
      <c r="F7">
        <v>7.6387999999999998</v>
      </c>
      <c r="G7">
        <v>3.7785000000000002</v>
      </c>
      <c r="I7" s="1">
        <v>0.4</v>
      </c>
      <c r="J7">
        <v>8.5490999999999993</v>
      </c>
      <c r="K7">
        <v>7.2282999999999999</v>
      </c>
      <c r="M7" s="1">
        <v>0.4</v>
      </c>
      <c r="N7">
        <v>8.8072999999999997</v>
      </c>
      <c r="O7">
        <v>3.6818</v>
      </c>
      <c r="Q7" s="1">
        <v>0.4</v>
      </c>
      <c r="R7">
        <v>8.7151999999999994</v>
      </c>
      <c r="S7">
        <v>5.6359000000000004</v>
      </c>
      <c r="U7" s="1">
        <v>0.4</v>
      </c>
      <c r="V7">
        <v>8.6300000000000008</v>
      </c>
      <c r="W7">
        <v>3.8109999999999999</v>
      </c>
      <c r="Y7" s="1">
        <v>0.4</v>
      </c>
      <c r="Z7">
        <v>9.2820999999999998</v>
      </c>
      <c r="AA7">
        <v>4.5460000000000003</v>
      </c>
      <c r="AC7" s="1">
        <v>0.4</v>
      </c>
      <c r="AD7">
        <v>7.6043000000000003</v>
      </c>
      <c r="AE7">
        <v>3.9214000000000002</v>
      </c>
    </row>
    <row r="8" spans="1:31" x14ac:dyDescent="0.25">
      <c r="A8" s="1">
        <v>0.5</v>
      </c>
      <c r="B8">
        <v>7.2291999999999996</v>
      </c>
      <c r="C8">
        <v>4.6516000000000002</v>
      </c>
      <c r="E8" s="1">
        <v>0.5</v>
      </c>
      <c r="F8">
        <v>5.1971999999999996</v>
      </c>
      <c r="G8">
        <v>4.5747999999999998</v>
      </c>
      <c r="I8" s="1">
        <v>0.5</v>
      </c>
      <c r="J8">
        <v>5.2918000000000003</v>
      </c>
      <c r="K8">
        <v>5.1048</v>
      </c>
      <c r="M8" s="1">
        <v>0.5</v>
      </c>
      <c r="N8">
        <v>8.6181000000000001</v>
      </c>
      <c r="O8">
        <v>4.0637999999999996</v>
      </c>
      <c r="Q8" s="1">
        <v>0.5</v>
      </c>
      <c r="R8">
        <v>7.9572000000000003</v>
      </c>
      <c r="S8">
        <v>4.2065999999999999</v>
      </c>
      <c r="U8" s="1">
        <v>0.5</v>
      </c>
      <c r="V8">
        <v>9.0776000000000003</v>
      </c>
      <c r="W8">
        <v>5.0655999999999999</v>
      </c>
      <c r="Y8" s="1">
        <v>0.5</v>
      </c>
      <c r="Z8">
        <v>7.2439999999999998</v>
      </c>
      <c r="AA8">
        <v>5.2713000000000001</v>
      </c>
      <c r="AC8" s="1">
        <v>0.5</v>
      </c>
      <c r="AD8">
        <v>8.9069000000000003</v>
      </c>
      <c r="AE8">
        <v>3.8096999999999999</v>
      </c>
    </row>
    <row r="9" spans="1:31" x14ac:dyDescent="0.25">
      <c r="A9" s="1">
        <v>0.6</v>
      </c>
      <c r="B9">
        <v>7.0475000000000003</v>
      </c>
      <c r="C9">
        <v>4.3886000000000003</v>
      </c>
      <c r="E9" s="1">
        <v>0.6</v>
      </c>
      <c r="F9">
        <v>4.6439000000000004</v>
      </c>
      <c r="G9">
        <v>4.3452000000000002</v>
      </c>
      <c r="I9" s="1">
        <v>0.6</v>
      </c>
      <c r="J9">
        <v>11.625299999999999</v>
      </c>
      <c r="K9">
        <v>7.4474</v>
      </c>
      <c r="M9" s="1">
        <v>0.6</v>
      </c>
      <c r="N9">
        <v>6.1897000000000002</v>
      </c>
      <c r="O9">
        <v>4.3875000000000002</v>
      </c>
      <c r="Q9" s="1">
        <v>0.6</v>
      </c>
      <c r="R9">
        <v>10.1028</v>
      </c>
      <c r="S9">
        <v>4.7975000000000003</v>
      </c>
      <c r="U9" s="1">
        <v>0.6</v>
      </c>
      <c r="V9">
        <v>7.8620000000000001</v>
      </c>
      <c r="W9">
        <v>4.8452999999999999</v>
      </c>
      <c r="Y9" s="1">
        <v>0.6</v>
      </c>
      <c r="Z9">
        <v>7.6718000000000002</v>
      </c>
      <c r="AA9">
        <v>4.9089</v>
      </c>
      <c r="AC9" s="1">
        <v>0.6</v>
      </c>
      <c r="AD9">
        <v>7.1959999999999997</v>
      </c>
      <c r="AE9">
        <v>4.7004000000000001</v>
      </c>
    </row>
    <row r="10" spans="1:31" x14ac:dyDescent="0.25">
      <c r="A10" s="1">
        <v>0.7</v>
      </c>
      <c r="B10">
        <v>7.2535999999999996</v>
      </c>
      <c r="C10">
        <v>3.1</v>
      </c>
      <c r="E10" s="1">
        <v>0.7</v>
      </c>
      <c r="F10">
        <v>4.4385000000000003</v>
      </c>
      <c r="G10">
        <v>5.0697000000000001</v>
      </c>
      <c r="I10" s="1">
        <v>0.7</v>
      </c>
      <c r="J10">
        <v>12.06</v>
      </c>
      <c r="K10">
        <v>9.2795000000000005</v>
      </c>
      <c r="M10" s="1">
        <v>0.7</v>
      </c>
      <c r="N10">
        <v>6.8129999999999997</v>
      </c>
      <c r="O10">
        <v>4.8327</v>
      </c>
      <c r="Q10" s="1">
        <v>0.7</v>
      </c>
      <c r="R10">
        <v>8.8798999999999992</v>
      </c>
      <c r="S10">
        <v>4.9494999999999996</v>
      </c>
      <c r="U10" s="1">
        <v>0.7</v>
      </c>
      <c r="V10">
        <v>7.1696999999999997</v>
      </c>
      <c r="W10">
        <v>6.27</v>
      </c>
      <c r="Y10" s="1">
        <v>0.7</v>
      </c>
      <c r="Z10">
        <v>6.9894999999999996</v>
      </c>
      <c r="AA10">
        <v>3.9563000000000001</v>
      </c>
      <c r="AC10" s="1">
        <v>0.7</v>
      </c>
      <c r="AD10">
        <v>6.9699</v>
      </c>
      <c r="AE10">
        <v>4.6193</v>
      </c>
    </row>
    <row r="11" spans="1:31" x14ac:dyDescent="0.25">
      <c r="A11" s="1">
        <v>0.8</v>
      </c>
      <c r="B11">
        <v>7.2290000000000001</v>
      </c>
      <c r="C11">
        <v>4.2153</v>
      </c>
      <c r="E11" s="1">
        <v>0.8</v>
      </c>
      <c r="F11">
        <v>6.1456999999999997</v>
      </c>
      <c r="G11">
        <v>3.2425999999999999</v>
      </c>
      <c r="I11" s="1">
        <v>0.8</v>
      </c>
      <c r="J11">
        <v>12.241</v>
      </c>
      <c r="K11">
        <v>8.7516999999999996</v>
      </c>
      <c r="M11" s="1">
        <v>0.8</v>
      </c>
      <c r="N11">
        <v>8.6013999999999999</v>
      </c>
      <c r="O11">
        <v>4.6375000000000002</v>
      </c>
      <c r="Q11" s="1">
        <v>0.8</v>
      </c>
      <c r="R11">
        <v>6.9452999999999996</v>
      </c>
      <c r="S11">
        <v>5.5018000000000002</v>
      </c>
      <c r="U11" s="1">
        <v>0.8</v>
      </c>
      <c r="V11">
        <v>7.2939999999999996</v>
      </c>
      <c r="W11">
        <v>5.1783999999999999</v>
      </c>
      <c r="Y11" s="1">
        <v>0.8</v>
      </c>
      <c r="Z11">
        <v>9.6450999999999993</v>
      </c>
      <c r="AA11">
        <v>4.8579999999999997</v>
      </c>
      <c r="AC11" s="1">
        <v>0.8</v>
      </c>
      <c r="AD11">
        <v>8.0920000000000005</v>
      </c>
      <c r="AE11">
        <v>4.3559000000000001</v>
      </c>
    </row>
    <row r="12" spans="1:31" x14ac:dyDescent="0.25">
      <c r="A12" s="1">
        <v>0.9</v>
      </c>
      <c r="B12">
        <v>5.9276999999999997</v>
      </c>
      <c r="C12">
        <v>2.7543000000000002</v>
      </c>
      <c r="E12" s="1">
        <v>0.9</v>
      </c>
      <c r="F12">
        <v>4.4805999999999999</v>
      </c>
      <c r="G12">
        <v>3.4098000000000002</v>
      </c>
      <c r="I12" s="1">
        <v>0.9</v>
      </c>
      <c r="J12">
        <v>9.9044000000000008</v>
      </c>
      <c r="K12">
        <v>8.6161999999999992</v>
      </c>
      <c r="M12" s="1">
        <v>0.9</v>
      </c>
      <c r="N12">
        <v>6.8159999999999998</v>
      </c>
      <c r="O12">
        <v>3.8334999999999999</v>
      </c>
      <c r="Q12" s="1">
        <v>0.9</v>
      </c>
      <c r="R12">
        <v>9.0181000000000004</v>
      </c>
      <c r="S12">
        <v>5.4973999999999998</v>
      </c>
      <c r="U12" s="1">
        <v>0.9</v>
      </c>
      <c r="V12">
        <v>9.8902000000000001</v>
      </c>
      <c r="W12">
        <v>7.3940999999999999</v>
      </c>
      <c r="Y12" s="1">
        <v>0.9</v>
      </c>
      <c r="Z12">
        <v>5.4118000000000004</v>
      </c>
      <c r="AA12">
        <v>3.698</v>
      </c>
      <c r="AC12" s="1">
        <v>0.9</v>
      </c>
      <c r="AD12">
        <v>7.7910000000000004</v>
      </c>
      <c r="AE12">
        <v>3.6606000000000001</v>
      </c>
    </row>
    <row r="13" spans="1:31" x14ac:dyDescent="0.25">
      <c r="A13" s="1">
        <v>1</v>
      </c>
      <c r="B13">
        <v>6.7286000000000001</v>
      </c>
      <c r="C13">
        <v>3.1654</v>
      </c>
      <c r="E13" s="1">
        <v>1</v>
      </c>
      <c r="F13">
        <v>4.3799000000000001</v>
      </c>
      <c r="G13">
        <v>3.8290000000000002</v>
      </c>
      <c r="I13" s="1">
        <v>1</v>
      </c>
      <c r="J13">
        <v>9.2208000000000006</v>
      </c>
      <c r="K13">
        <v>8.8772000000000002</v>
      </c>
      <c r="M13" s="1">
        <v>1</v>
      </c>
      <c r="N13">
        <v>8.0701000000000001</v>
      </c>
      <c r="O13">
        <v>4.4385000000000003</v>
      </c>
      <c r="Q13" s="1">
        <v>1</v>
      </c>
      <c r="R13">
        <v>9.0868000000000002</v>
      </c>
      <c r="S13">
        <v>5.1714000000000002</v>
      </c>
      <c r="U13" s="1">
        <v>1</v>
      </c>
      <c r="V13">
        <v>11.299300000000001</v>
      </c>
      <c r="W13">
        <v>6.9499000000000004</v>
      </c>
      <c r="Y13" s="1">
        <v>1</v>
      </c>
      <c r="Z13">
        <v>7.7670000000000003</v>
      </c>
      <c r="AA13">
        <v>5.7260999999999997</v>
      </c>
      <c r="AC13" s="1">
        <v>1</v>
      </c>
      <c r="AD13">
        <v>9.8301999999999996</v>
      </c>
      <c r="AE13">
        <v>4.7371999999999996</v>
      </c>
    </row>
    <row r="15" spans="1:31" x14ac:dyDescent="0.25">
      <c r="A15" t="s">
        <v>7</v>
      </c>
      <c r="B15">
        <f>AVERAGE(B4:B13)</f>
        <v>8.2941099999999999</v>
      </c>
      <c r="C15">
        <f>AVERAGE(C4:C13)</f>
        <v>3.8583700000000007</v>
      </c>
      <c r="F15">
        <f>AVERAGE(F4:F13)</f>
        <v>7.0399300000000009</v>
      </c>
      <c r="G15">
        <f>AVERAGE(G4:G13)</f>
        <v>4.1190199999999999</v>
      </c>
      <c r="J15">
        <f>AVERAGE(J4:J13)</f>
        <v>11.04341</v>
      </c>
      <c r="K15">
        <f>AVERAGE(K4:K13)</f>
        <v>8.7775399999999983</v>
      </c>
      <c r="N15">
        <f>AVERAGE(N4:N13)</f>
        <v>8.2115200000000002</v>
      </c>
      <c r="O15">
        <f>AVERAGE(O4:O13)</f>
        <v>4.4390599999999996</v>
      </c>
      <c r="R15">
        <f>AVERAGE(R4:R13)</f>
        <v>10.772369999999999</v>
      </c>
      <c r="S15">
        <f>AVERAGE(S4:S13)</f>
        <v>5.2966100000000003</v>
      </c>
      <c r="V15">
        <f>AVERAGE(V4:V13)</f>
        <v>8.463379999999999</v>
      </c>
      <c r="W15">
        <f>AVERAGE(W4:W13)</f>
        <v>5.3919199999999998</v>
      </c>
      <c r="Z15">
        <f>AVERAGE(Z4:Z13)</f>
        <v>8.2600899999999999</v>
      </c>
      <c r="AA15">
        <f>AVERAGE(AA4:AA13)</f>
        <v>4.3769399999999994</v>
      </c>
      <c r="AD15">
        <f>AVERAGE(AD4:AD13)</f>
        <v>8.2988999999999997</v>
      </c>
      <c r="AE15">
        <f>AVERAGE(AE4:AE13)</f>
        <v>4.3354500000000007</v>
      </c>
    </row>
    <row r="16" spans="1:31" x14ac:dyDescent="0.25">
      <c r="A16" t="s">
        <v>8</v>
      </c>
      <c r="B16">
        <f>STDEV(B4:B13)</f>
        <v>2.1903413490696946</v>
      </c>
      <c r="C16">
        <f>STDEV(C4:C13)</f>
        <v>0.82010195714381151</v>
      </c>
      <c r="F16">
        <f>STDEV(F4:F13)</f>
        <v>3.5491928271869848</v>
      </c>
      <c r="G16">
        <f>STDEV(G4:G13)</f>
        <v>0.76204591404397182</v>
      </c>
      <c r="J16">
        <f>STDEV(J4:J13)</f>
        <v>3.7971227026233665</v>
      </c>
      <c r="K16">
        <f>STDEV(K4:K13)</f>
        <v>2.5201177177972487</v>
      </c>
      <c r="N16">
        <f>STDEV(N4:N13)</f>
        <v>1.3622204306857923</v>
      </c>
      <c r="O16">
        <f>STDEV(O4:O13)</f>
        <v>0.53322634385200551</v>
      </c>
      <c r="R16">
        <f>STDEV(R4:R13)</f>
        <v>6.9102045652386055</v>
      </c>
      <c r="S16">
        <f>STDEV(S4:S13)</f>
        <v>1.0014340655613148</v>
      </c>
      <c r="V16">
        <f>STDEV(V4:V13)</f>
        <v>1.3416148418976332</v>
      </c>
      <c r="W16">
        <f>STDEV(W4:W13)</f>
        <v>1.1468040090229545</v>
      </c>
      <c r="Z16">
        <f>STDEV(Z4:Z13)</f>
        <v>2.1565712861185755</v>
      </c>
      <c r="AA16">
        <f>STDEV(AA4:AA13)</f>
        <v>0.8071333928030624</v>
      </c>
      <c r="AD16">
        <f>STDEV(AD4:AD13)</f>
        <v>1.0151750478502639</v>
      </c>
      <c r="AE16">
        <f>STDEV(AE4:AE13)</f>
        <v>0.58118570994514007</v>
      </c>
    </row>
    <row r="17" spans="1:42" x14ac:dyDescent="0.25">
      <c r="A17" t="s">
        <v>9</v>
      </c>
      <c r="B17">
        <f>2*B16</f>
        <v>4.3806826981393892</v>
      </c>
      <c r="C17">
        <f>2*C16</f>
        <v>1.640203914287623</v>
      </c>
      <c r="F17">
        <f>2*F16</f>
        <v>7.0983856543739696</v>
      </c>
      <c r="G17">
        <f>2*G16</f>
        <v>1.5240918280879436</v>
      </c>
      <c r="J17">
        <f>2*J16</f>
        <v>7.594245405246733</v>
      </c>
      <c r="K17">
        <f>2*K16</f>
        <v>5.0402354355944974</v>
      </c>
      <c r="N17">
        <f>2*N16</f>
        <v>2.7244408613715847</v>
      </c>
      <c r="O17">
        <f>2*O16</f>
        <v>1.066452687704011</v>
      </c>
      <c r="R17">
        <f>2*R16</f>
        <v>13.820409130477211</v>
      </c>
      <c r="S17">
        <f>2*S16</f>
        <v>2.0028681311226295</v>
      </c>
      <c r="V17">
        <f>2*V16</f>
        <v>2.6832296837952665</v>
      </c>
      <c r="W17">
        <f>2*W16</f>
        <v>2.2936080180459091</v>
      </c>
      <c r="Z17">
        <f>2*Z16</f>
        <v>4.313142572237151</v>
      </c>
      <c r="AA17">
        <f>2*AA16</f>
        <v>1.6142667856061248</v>
      </c>
      <c r="AD17">
        <f>2*AD16</f>
        <v>2.0303500957005278</v>
      </c>
      <c r="AE17">
        <f>2*AE16</f>
        <v>1.1623714198902801</v>
      </c>
    </row>
    <row r="18" spans="1:42" x14ac:dyDescent="0.25">
      <c r="A18" t="s">
        <v>10</v>
      </c>
      <c r="B18">
        <f>B15+B17</f>
        <v>12.674792698139388</v>
      </c>
      <c r="C18">
        <f>C15+C17</f>
        <v>5.4985739142876238</v>
      </c>
      <c r="F18">
        <f>F15+F17</f>
        <v>14.138315654373971</v>
      </c>
      <c r="G18">
        <f>G15+G17</f>
        <v>5.6431118280879433</v>
      </c>
      <c r="J18">
        <f>J15+J17</f>
        <v>18.637655405246733</v>
      </c>
      <c r="K18">
        <f>K15+K17</f>
        <v>13.817775435594495</v>
      </c>
      <c r="N18">
        <f>N15+N17</f>
        <v>10.935960861371585</v>
      </c>
      <c r="O18">
        <f>O15+O17</f>
        <v>5.5055126877040106</v>
      </c>
      <c r="R18">
        <f>R15+R17</f>
        <v>24.592779130477211</v>
      </c>
      <c r="S18">
        <f>S15+S17</f>
        <v>7.2994781311226298</v>
      </c>
      <c r="V18">
        <f>V15+V17</f>
        <v>11.146609683795266</v>
      </c>
      <c r="W18">
        <f>W15+W17</f>
        <v>7.6855280180459093</v>
      </c>
      <c r="Z18">
        <f>Z15+Z17</f>
        <v>12.573232572237151</v>
      </c>
      <c r="AA18">
        <f>AA15+AA17</f>
        <v>5.9912067856061242</v>
      </c>
      <c r="AD18">
        <f>AD15+AD17</f>
        <v>10.329250095700527</v>
      </c>
      <c r="AE18">
        <f>AE15+AE17</f>
        <v>5.4978214198902808</v>
      </c>
    </row>
    <row r="24" spans="1:42" x14ac:dyDescent="0.25">
      <c r="J24" t="s">
        <v>12</v>
      </c>
      <c r="N24" t="s">
        <v>13</v>
      </c>
      <c r="Q24" t="s">
        <v>14</v>
      </c>
      <c r="U24" t="s">
        <v>15</v>
      </c>
    </row>
    <row r="25" spans="1:42" x14ac:dyDescent="0.25">
      <c r="J25" t="s">
        <v>5</v>
      </c>
      <c r="K25" t="s">
        <v>6</v>
      </c>
      <c r="N25" s="1" t="s">
        <v>5</v>
      </c>
      <c r="O25" s="1" t="s">
        <v>6</v>
      </c>
      <c r="Q25" s="1" t="s">
        <v>5</v>
      </c>
      <c r="R25" s="1" t="s">
        <v>6</v>
      </c>
      <c r="U25" t="s">
        <v>17</v>
      </c>
      <c r="V25" t="s">
        <v>16</v>
      </c>
      <c r="W25" t="s">
        <v>5</v>
      </c>
      <c r="AG25" t="s">
        <v>6</v>
      </c>
    </row>
    <row r="26" spans="1:42" x14ac:dyDescent="0.25">
      <c r="I26" s="1" t="s">
        <v>11</v>
      </c>
      <c r="J26">
        <f>AVERAGE(B3,F3,J3,N3,R3,V3,Z3,AD3)</f>
        <v>11.9616875</v>
      </c>
      <c r="K26">
        <f>AVERAGE(C3,G3,K3,O3,S3,W3,AA3,AE3)</f>
        <v>4.8573125000000008</v>
      </c>
      <c r="N26">
        <f>J27-J26</f>
        <v>-0.21590000000000131</v>
      </c>
      <c r="O26">
        <f>K27-K26</f>
        <v>7.2824999999999918E-2</v>
      </c>
      <c r="P26" s="1">
        <v>0.1</v>
      </c>
      <c r="Q26">
        <f>N26/J26*100</f>
        <v>-1.8049292794181531</v>
      </c>
      <c r="R26">
        <f>O26/K26*100</f>
        <v>1.4992858705302552</v>
      </c>
      <c r="U26">
        <f>J26</f>
        <v>11.9616875</v>
      </c>
      <c r="V26">
        <f>K26</f>
        <v>4.8573125000000008</v>
      </c>
      <c r="W26">
        <f>Q26</f>
        <v>-1.8049292794181531</v>
      </c>
      <c r="X26">
        <f>Q27</f>
        <v>-6.0428346752914273</v>
      </c>
      <c r="Y26">
        <f>Q28</f>
        <v>-17.556991854201172</v>
      </c>
      <c r="Z26">
        <f>Q29</f>
        <v>-30.176866767335287</v>
      </c>
      <c r="AA26">
        <f>Q30</f>
        <v>-37.799328063034586</v>
      </c>
      <c r="AB26">
        <f>Q31</f>
        <v>-34.855554452496776</v>
      </c>
      <c r="AC26">
        <f>Q32</f>
        <v>-36.699880347150021</v>
      </c>
      <c r="AD26">
        <f>Q33</f>
        <v>-30.827590170701246</v>
      </c>
      <c r="AE26">
        <f>Q34</f>
        <v>-38.094227925616678</v>
      </c>
      <c r="AF26">
        <f>Q35</f>
        <v>-30.629875592386107</v>
      </c>
      <c r="AG26">
        <f>R26</f>
        <v>1.4992858705302552</v>
      </c>
      <c r="AH26">
        <f>R27</f>
        <v>13.278947977919877</v>
      </c>
      <c r="AI26">
        <f>R28</f>
        <v>18.083816925511766</v>
      </c>
      <c r="AJ26">
        <f>R29</f>
        <v>-8.7507237798679931</v>
      </c>
      <c r="AK26">
        <f>R30</f>
        <v>-5.4307294414349734</v>
      </c>
      <c r="AL26">
        <f>R31</f>
        <v>2.4764208603008324</v>
      </c>
      <c r="AM26">
        <f>R32</f>
        <v>8.2826151292509955</v>
      </c>
      <c r="AN26">
        <f>R33</f>
        <v>4.8450146042693172</v>
      </c>
      <c r="AO26">
        <f>R34</f>
        <v>1.3896573465250894E-2</v>
      </c>
      <c r="AP26">
        <f>R35</f>
        <v>10.386916633426406</v>
      </c>
    </row>
    <row r="27" spans="1:42" x14ac:dyDescent="0.25">
      <c r="I27" s="1">
        <v>0.1</v>
      </c>
      <c r="J27">
        <f>AVERAGE(B4,F4,J4,N4,R4,V4,Z4,AD4)</f>
        <v>11.745787499999999</v>
      </c>
      <c r="K27">
        <f>AVERAGE(C4,G4,K4,O4,S4,W4,AA4,AE4)</f>
        <v>4.9301375000000007</v>
      </c>
      <c r="N27">
        <f>J28-J26</f>
        <v>-0.72282500000000027</v>
      </c>
      <c r="O27">
        <f>K28-K26</f>
        <v>0.64499999999999957</v>
      </c>
      <c r="P27" s="1">
        <v>0.2</v>
      </c>
      <c r="Q27">
        <f>N27/J26*100</f>
        <v>-6.0428346752914273</v>
      </c>
      <c r="R27">
        <f>O27/K26*100</f>
        <v>13.278947977919877</v>
      </c>
    </row>
    <row r="28" spans="1:42" x14ac:dyDescent="0.25">
      <c r="I28" s="1">
        <v>0.2</v>
      </c>
      <c r="J28">
        <f>AVERAGE(B5,F5,J5,N5,R5,V5,Z5,AD5)</f>
        <v>11.2388625</v>
      </c>
      <c r="K28">
        <f>AVERAGE(C5,G5,K5,O5,S5,W5,AA5,AE5)</f>
        <v>5.5023125000000004</v>
      </c>
      <c r="N28">
        <f>J29-J26</f>
        <v>-2.1001124999999998</v>
      </c>
      <c r="O28">
        <f>K29-K26</f>
        <v>0.87838749999999877</v>
      </c>
      <c r="P28" s="1">
        <v>0.3</v>
      </c>
      <c r="Q28">
        <f>N28/J26*100</f>
        <v>-17.556991854201172</v>
      </c>
      <c r="R28">
        <f>O28/K26*100</f>
        <v>18.083816925511766</v>
      </c>
    </row>
    <row r="29" spans="1:42" x14ac:dyDescent="0.25">
      <c r="I29" s="1">
        <v>0.3</v>
      </c>
      <c r="J29">
        <f>AVERAGE(B6,F6,J6,N6,R6,V6,Z6,AD6)</f>
        <v>9.8615750000000002</v>
      </c>
      <c r="K29">
        <f>AVERAGE(C6,G6,K6,O6,S6,W6,AA6,AE6)</f>
        <v>5.7356999999999996</v>
      </c>
      <c r="N29">
        <f>J30-J26</f>
        <v>-3.6096624999999989</v>
      </c>
      <c r="O29">
        <f>K30-K26</f>
        <v>-0.42505000000000059</v>
      </c>
      <c r="P29" s="1">
        <v>0.4</v>
      </c>
      <c r="Q29">
        <f>N29/J26*100</f>
        <v>-30.176866767335287</v>
      </c>
      <c r="R29">
        <f>O29/K26*100</f>
        <v>-8.7507237798679931</v>
      </c>
    </row>
    <row r="30" spans="1:42" x14ac:dyDescent="0.25">
      <c r="I30" s="1">
        <v>0.4</v>
      </c>
      <c r="J30">
        <f>AVERAGE(B7,F7,J7,N7,R7,V7,Z7,AD7)</f>
        <v>8.3520250000000011</v>
      </c>
      <c r="K30">
        <f>AVERAGE(C7,G7,K7,O7,S7,W7,AA7,AE7)</f>
        <v>4.4322625000000002</v>
      </c>
      <c r="N30">
        <f>J31-J26</f>
        <v>-4.5214375000000002</v>
      </c>
      <c r="O30">
        <f>K31-K26</f>
        <v>-0.26378750000000117</v>
      </c>
      <c r="P30" s="1">
        <v>0.5</v>
      </c>
      <c r="Q30">
        <f>N30/J26*100</f>
        <v>-37.799328063034586</v>
      </c>
      <c r="R30">
        <f>O30/K26*100</f>
        <v>-5.4307294414349734</v>
      </c>
    </row>
    <row r="31" spans="1:42" x14ac:dyDescent="0.25">
      <c r="I31" s="1">
        <v>0.5</v>
      </c>
      <c r="J31">
        <f>AVERAGE(B8,F8,J8,N8,R8,V8,Z8,AD8)</f>
        <v>7.4402499999999998</v>
      </c>
      <c r="K31">
        <f>AVERAGE(C8,G8,K8,O8,S8,W8,AA8,AE8)</f>
        <v>4.5935249999999996</v>
      </c>
      <c r="N31">
        <f>J32-J26</f>
        <v>-4.1693125000000002</v>
      </c>
      <c r="O31">
        <f>K32-K26</f>
        <v>0.12028749999999988</v>
      </c>
      <c r="P31" s="1">
        <v>0.6</v>
      </c>
      <c r="Q31">
        <f>N31/J26*100</f>
        <v>-34.855554452496776</v>
      </c>
      <c r="R31">
        <f>O31/K26*100</f>
        <v>2.4764208603008324</v>
      </c>
    </row>
    <row r="32" spans="1:42" x14ac:dyDescent="0.25">
      <c r="I32" s="1">
        <v>0.6</v>
      </c>
      <c r="J32">
        <f>AVERAGE(B9,F9,J9,N9,R9,V9,Z9,AD9)</f>
        <v>7.7923749999999998</v>
      </c>
      <c r="K32">
        <f>AVERAGE(C9,G9,K9,O9,S9,W9,AA9,AE9)</f>
        <v>4.9776000000000007</v>
      </c>
      <c r="N32">
        <f>J33-J26</f>
        <v>-4.3899250000000007</v>
      </c>
      <c r="O32">
        <f>K33-K26</f>
        <v>0.40231249999999985</v>
      </c>
      <c r="P32" s="1">
        <v>0.7</v>
      </c>
      <c r="Q32">
        <f>N32/J26*100</f>
        <v>-36.699880347150021</v>
      </c>
      <c r="R32">
        <f>O32/K26*100</f>
        <v>8.2826151292509955</v>
      </c>
    </row>
    <row r="33" spans="1:18" x14ac:dyDescent="0.25">
      <c r="I33" s="1">
        <v>0.7</v>
      </c>
      <c r="J33">
        <f>AVERAGE(B10,F10,J10,N10,R10,V10,Z10,AD10)</f>
        <v>7.5717624999999993</v>
      </c>
      <c r="K33">
        <f>AVERAGE(C10,G10,K10,O10,S10,W10,AA10,AE10)</f>
        <v>5.2596250000000007</v>
      </c>
      <c r="N33">
        <f>J34-J26</f>
        <v>-3.6875</v>
      </c>
      <c r="O33">
        <f>K34-K26</f>
        <v>0.23533749999999909</v>
      </c>
      <c r="P33" s="1">
        <v>0.8</v>
      </c>
      <c r="Q33">
        <f>N33/J26*100</f>
        <v>-30.827590170701246</v>
      </c>
      <c r="R33">
        <f>O33/K26*100</f>
        <v>4.8450146042693172</v>
      </c>
    </row>
    <row r="34" spans="1:18" x14ac:dyDescent="0.25">
      <c r="I34" s="1">
        <v>0.8</v>
      </c>
      <c r="J34">
        <f>AVERAGE(B11,F11,J11,N11,R11,V11,Z11,AD11)</f>
        <v>8.2741875</v>
      </c>
      <c r="K34">
        <f>AVERAGE(C11,G11,K11,O11,S11,W11,AA11,AE11)</f>
        <v>5.0926499999999999</v>
      </c>
      <c r="N34">
        <f>J35-J26</f>
        <v>-4.5567124999999997</v>
      </c>
      <c r="O34">
        <f>K35-K26</f>
        <v>6.7499999999931504E-4</v>
      </c>
      <c r="P34" s="1">
        <v>0.9</v>
      </c>
      <c r="Q34">
        <f>N34/J26*100</f>
        <v>-38.094227925616678</v>
      </c>
      <c r="R34">
        <f>O34/K26*100</f>
        <v>1.3896573465250894E-2</v>
      </c>
    </row>
    <row r="35" spans="1:18" x14ac:dyDescent="0.25">
      <c r="I35" s="1">
        <v>0.9</v>
      </c>
      <c r="J35">
        <f>AVERAGE(B12,F12,J12,N12,R12,V12,Z12,AD12)</f>
        <v>7.4049750000000003</v>
      </c>
      <c r="K35">
        <f>AVERAGE(C12,G12,K12,O12,S12,W12,AA12,AE12)</f>
        <v>4.8579875000000001</v>
      </c>
      <c r="N35">
        <f>J36-J26</f>
        <v>-3.6638500000000001</v>
      </c>
      <c r="O35">
        <f>K36-K26</f>
        <v>0.50452500000000011</v>
      </c>
      <c r="P35" s="1">
        <v>1</v>
      </c>
      <c r="Q35">
        <f>N35/J26*100</f>
        <v>-30.629875592386107</v>
      </c>
      <c r="R35">
        <f>O35/K26*100</f>
        <v>10.386916633426406</v>
      </c>
    </row>
    <row r="36" spans="1:18" x14ac:dyDescent="0.25">
      <c r="I36" s="1">
        <v>1</v>
      </c>
      <c r="J36">
        <f>AVERAGE(B13,F13,J13,N13,R13,V13,Z13,AD13)</f>
        <v>8.2978375</v>
      </c>
      <c r="K36">
        <f>AVERAGE(C13,G13,K13,O13,S13,W13,AA13,AE13)</f>
        <v>5.3618375000000009</v>
      </c>
    </row>
    <row r="39" spans="1:18" x14ac:dyDescent="0.25">
      <c r="B39" s="1" t="s">
        <v>5</v>
      </c>
      <c r="C39" s="1" t="s">
        <v>6</v>
      </c>
    </row>
    <row r="40" spans="1:18" x14ac:dyDescent="0.25">
      <c r="A40" s="1" t="s">
        <v>18</v>
      </c>
    </row>
    <row r="41" spans="1:18" x14ac:dyDescent="0.25">
      <c r="A41" s="1">
        <v>1</v>
      </c>
      <c r="B41">
        <f>B3</f>
        <v>15.292299999999999</v>
      </c>
      <c r="C41">
        <f>C3</f>
        <v>4.1451000000000002</v>
      </c>
    </row>
    <row r="42" spans="1:18" x14ac:dyDescent="0.25">
      <c r="A42" s="1">
        <v>2</v>
      </c>
      <c r="B42">
        <f>F3</f>
        <v>6.4519000000000002</v>
      </c>
      <c r="C42">
        <f>G3</f>
        <v>3.9243000000000001</v>
      </c>
    </row>
    <row r="43" spans="1:18" x14ac:dyDescent="0.25">
      <c r="A43" s="1">
        <v>3</v>
      </c>
      <c r="B43">
        <f>J3</f>
        <v>13.678900000000001</v>
      </c>
      <c r="C43">
        <f>K3</f>
        <v>8.9511000000000003</v>
      </c>
    </row>
    <row r="44" spans="1:18" x14ac:dyDescent="0.25">
      <c r="A44" s="1">
        <v>4</v>
      </c>
      <c r="B44">
        <f>N3</f>
        <v>10.1412</v>
      </c>
      <c r="C44">
        <f>O3</f>
        <v>4.1424000000000003</v>
      </c>
    </row>
    <row r="45" spans="1:18" x14ac:dyDescent="0.25">
      <c r="A45" s="1">
        <v>5</v>
      </c>
      <c r="B45">
        <f>R3</f>
        <v>13.8249</v>
      </c>
      <c r="C45">
        <f>S3</f>
        <v>4.7858000000000001</v>
      </c>
    </row>
    <row r="46" spans="1:18" x14ac:dyDescent="0.25">
      <c r="A46" s="1">
        <v>6</v>
      </c>
      <c r="B46">
        <f>V3</f>
        <v>8.6152999999999995</v>
      </c>
      <c r="C46">
        <f>W3</f>
        <v>4.0012999999999996</v>
      </c>
    </row>
    <row r="47" spans="1:18" x14ac:dyDescent="0.25">
      <c r="A47" s="1">
        <v>7</v>
      </c>
      <c r="B47">
        <f>Z3</f>
        <v>8.9131999999999998</v>
      </c>
      <c r="C47">
        <f>AA3</f>
        <v>4.6502999999999997</v>
      </c>
    </row>
    <row r="48" spans="1:18" x14ac:dyDescent="0.25">
      <c r="A48" s="1">
        <v>8</v>
      </c>
      <c r="B48">
        <f>AD3</f>
        <v>18.7758</v>
      </c>
      <c r="C48">
        <f>AE3</f>
        <v>4.2582000000000004</v>
      </c>
    </row>
    <row r="50" spans="1:3" x14ac:dyDescent="0.25">
      <c r="A50" t="s">
        <v>19</v>
      </c>
      <c r="B50">
        <f>AVERAGE(B41:B48)</f>
        <v>11.9616875</v>
      </c>
      <c r="C50">
        <f>AVERAGE(C41:C48)</f>
        <v>4.8573125000000008</v>
      </c>
    </row>
    <row r="51" spans="1:3" x14ac:dyDescent="0.25">
      <c r="A51" t="s">
        <v>8</v>
      </c>
      <c r="B51">
        <f>STDEV(B41:B48)</f>
        <v>4.107641080939449</v>
      </c>
      <c r="C51">
        <f>STDEV(C41:C48)</f>
        <v>1.6813097083927497</v>
      </c>
    </row>
    <row r="52" spans="1:3" x14ac:dyDescent="0.25">
      <c r="A52" t="s">
        <v>20</v>
      </c>
      <c r="B52">
        <f>1.5*B51</f>
        <v>6.161461621409174</v>
      </c>
      <c r="C52">
        <f>1.5*C51</f>
        <v>2.5219645625891247</v>
      </c>
    </row>
    <row r="53" spans="1:3" x14ac:dyDescent="0.25">
      <c r="A53" t="s">
        <v>9</v>
      </c>
      <c r="B53">
        <f>2*B51</f>
        <v>8.215282161878898</v>
      </c>
      <c r="C53">
        <f>2*C51</f>
        <v>3.3626194167854995</v>
      </c>
    </row>
    <row r="54" spans="1:3" x14ac:dyDescent="0.25">
      <c r="A54" t="s">
        <v>21</v>
      </c>
      <c r="B54">
        <f>B50+B52</f>
        <v>18.123149121409174</v>
      </c>
      <c r="C54">
        <f>C50+C52</f>
        <v>7.3792770625891251</v>
      </c>
    </row>
    <row r="55" spans="1:3" x14ac:dyDescent="0.25">
      <c r="A55" t="s">
        <v>10</v>
      </c>
      <c r="B55">
        <f>B50+B53</f>
        <v>20.1769696618789</v>
      </c>
      <c r="C55">
        <f>C50+C53</f>
        <v>8.2199319167854998</v>
      </c>
    </row>
  </sheetData>
  <conditionalFormatting sqref="B3:B13">
    <cfRule type="cellIs" dxfId="20" priority="21" operator="greaterThan">
      <formula>$B$18</formula>
    </cfRule>
  </conditionalFormatting>
  <conditionalFormatting sqref="B4:B13">
    <cfRule type="cellIs" dxfId="19" priority="20" operator="greaterThan">
      <formula>$B$18</formula>
    </cfRule>
  </conditionalFormatting>
  <conditionalFormatting sqref="C4:C13">
    <cfRule type="cellIs" dxfId="18" priority="19" operator="greaterThan">
      <formula>$C$18</formula>
    </cfRule>
  </conditionalFormatting>
  <conditionalFormatting sqref="F4:F13">
    <cfRule type="cellIs" dxfId="17" priority="18" operator="greaterThan">
      <formula>$F$18</formula>
    </cfRule>
  </conditionalFormatting>
  <conditionalFormatting sqref="G4:G13">
    <cfRule type="cellIs" dxfId="16" priority="17" operator="greaterThan">
      <formula>$G$18</formula>
    </cfRule>
  </conditionalFormatting>
  <conditionalFormatting sqref="J4:J13">
    <cfRule type="cellIs" dxfId="15" priority="16" operator="greaterThan">
      <formula>$J$18</formula>
    </cfRule>
  </conditionalFormatting>
  <conditionalFormatting sqref="K4:K13">
    <cfRule type="cellIs" dxfId="14" priority="15" operator="greaterThan">
      <formula>$K$18</formula>
    </cfRule>
  </conditionalFormatting>
  <conditionalFormatting sqref="N4:N13">
    <cfRule type="cellIs" dxfId="13" priority="14" operator="greaterThan">
      <formula>$N$18</formula>
    </cfRule>
  </conditionalFormatting>
  <conditionalFormatting sqref="O4:O13">
    <cfRule type="cellIs" dxfId="12" priority="13" operator="greaterThan">
      <formula>$O$18</formula>
    </cfRule>
  </conditionalFormatting>
  <conditionalFormatting sqref="R4:R13">
    <cfRule type="cellIs" dxfId="11" priority="12" operator="greaterThan">
      <formula>$R$18</formula>
    </cfRule>
  </conditionalFormatting>
  <conditionalFormatting sqref="S4:S13">
    <cfRule type="cellIs" dxfId="10" priority="11" operator="greaterThan">
      <formula>$S$18</formula>
    </cfRule>
  </conditionalFormatting>
  <conditionalFormatting sqref="V4:V13">
    <cfRule type="cellIs" dxfId="9" priority="10" operator="greaterThan">
      <formula>$V$18</formula>
    </cfRule>
  </conditionalFormatting>
  <conditionalFormatting sqref="W4:W13">
    <cfRule type="cellIs" dxfId="8" priority="9" operator="greaterThan">
      <formula>$W$18</formula>
    </cfRule>
  </conditionalFormatting>
  <conditionalFormatting sqref="Z4:Z13">
    <cfRule type="cellIs" dxfId="7" priority="8" operator="greaterThan">
      <formula>$Z$18</formula>
    </cfRule>
  </conditionalFormatting>
  <conditionalFormatting sqref="AA4:AA13">
    <cfRule type="cellIs" dxfId="6" priority="7" operator="greaterThan">
      <formula>$AA$18</formula>
    </cfRule>
  </conditionalFormatting>
  <conditionalFormatting sqref="AD4:AD13">
    <cfRule type="cellIs" dxfId="5" priority="6" operator="greaterThan">
      <formula>$AD$18</formula>
    </cfRule>
  </conditionalFormatting>
  <conditionalFormatting sqref="AE4:AE13">
    <cfRule type="cellIs" dxfId="4" priority="5" operator="greaterThan">
      <formula>$AE$18</formula>
    </cfRule>
  </conditionalFormatting>
  <conditionalFormatting sqref="B41:B48">
    <cfRule type="cellIs" dxfId="3" priority="4" operator="greaterThan">
      <formula>$B$54</formula>
    </cfRule>
    <cfRule type="cellIs" dxfId="2" priority="2" operator="greaterThan">
      <formula>$B$55</formula>
    </cfRule>
  </conditionalFormatting>
  <conditionalFormatting sqref="C41:C48">
    <cfRule type="cellIs" dxfId="1" priority="3" operator="greaterThan">
      <formula>$C$54</formula>
    </cfRule>
    <cfRule type="cellIs" dxfId="0" priority="1" operator="greaterThan">
      <formula>$C$55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2015-05-26T00:41:53Z</dcterms:created>
  <dcterms:modified xsi:type="dcterms:W3CDTF">2015-07-28T00:23:13Z</dcterms:modified>
</cp:coreProperties>
</file>