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24" i="1" l="1"/>
  <c r="C39" i="1"/>
  <c r="C38" i="1"/>
  <c r="C37" i="1"/>
  <c r="C36" i="1"/>
  <c r="C35" i="1"/>
  <c r="C34" i="1"/>
  <c r="C33" i="1"/>
  <c r="C32" i="1"/>
  <c r="B39" i="1"/>
  <c r="B38" i="1"/>
  <c r="B37" i="1"/>
  <c r="B36" i="1"/>
  <c r="B35" i="1"/>
  <c r="B34" i="1"/>
  <c r="B33" i="1"/>
  <c r="B32" i="1"/>
  <c r="J23" i="1"/>
  <c r="T24" i="1" s="1"/>
  <c r="C44" i="1"/>
  <c r="C46" i="1" s="1"/>
  <c r="C42" i="1"/>
  <c r="C43" i="1" s="1"/>
  <c r="B42" i="1"/>
  <c r="B44" i="1" s="1"/>
  <c r="C41" i="1"/>
  <c r="B41" i="1"/>
  <c r="N28" i="1"/>
  <c r="Q28" i="1" s="1"/>
  <c r="AH24" i="1" s="1"/>
  <c r="M28" i="1"/>
  <c r="P28" i="1" s="1"/>
  <c r="AB24" i="1" s="1"/>
  <c r="K29" i="1"/>
  <c r="J29" i="1"/>
  <c r="N27" i="1"/>
  <c r="Q27" i="1" s="1"/>
  <c r="AG24" i="1" s="1"/>
  <c r="M27" i="1"/>
  <c r="P27" i="1" s="1"/>
  <c r="AA24" i="1" s="1"/>
  <c r="M26" i="1"/>
  <c r="P26" i="1" s="1"/>
  <c r="Z24" i="1" s="1"/>
  <c r="M24" i="1"/>
  <c r="P24" i="1" s="1"/>
  <c r="X24" i="1" s="1"/>
  <c r="K25" i="1"/>
  <c r="K26" i="1"/>
  <c r="N25" i="1" s="1"/>
  <c r="Q25" i="1" s="1"/>
  <c r="AE24" i="1" s="1"/>
  <c r="K27" i="1"/>
  <c r="N26" i="1" s="1"/>
  <c r="Q26" i="1" s="1"/>
  <c r="AF24" i="1" s="1"/>
  <c r="K28" i="1"/>
  <c r="K24" i="1"/>
  <c r="N23" i="1" s="1"/>
  <c r="Q23" i="1" s="1"/>
  <c r="AC24" i="1" s="1"/>
  <c r="K23" i="1"/>
  <c r="N24" i="1" s="1"/>
  <c r="Q24" i="1" s="1"/>
  <c r="AD24" i="1" s="1"/>
  <c r="J25" i="1"/>
  <c r="J26" i="1"/>
  <c r="M25" i="1" s="1"/>
  <c r="P25" i="1" s="1"/>
  <c r="Y24" i="1" s="1"/>
  <c r="J27" i="1"/>
  <c r="J28" i="1"/>
  <c r="J24" i="1"/>
  <c r="M23" i="1" s="1"/>
  <c r="P23" i="1" s="1"/>
  <c r="W24" i="1" s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F15" i="1" s="1"/>
  <c r="G14" i="1"/>
  <c r="J14" i="1"/>
  <c r="J15" i="1" s="1"/>
  <c r="J16" i="1" s="1"/>
  <c r="K14" i="1"/>
  <c r="K15" i="1" s="1"/>
  <c r="N14" i="1"/>
  <c r="N15" i="1" s="1"/>
  <c r="O14" i="1"/>
  <c r="O15" i="1" s="1"/>
  <c r="R14" i="1"/>
  <c r="R15" i="1" s="1"/>
  <c r="S14" i="1"/>
  <c r="S15" i="1" s="1"/>
  <c r="S16" i="1" s="1"/>
  <c r="V14" i="1"/>
  <c r="W14" i="1"/>
  <c r="Z14" i="1"/>
  <c r="Z15" i="1" s="1"/>
  <c r="Z16" i="1" s="1"/>
  <c r="AA14" i="1"/>
  <c r="AA15" i="1" s="1"/>
  <c r="AD14" i="1"/>
  <c r="AD15" i="1" s="1"/>
  <c r="AE14" i="1"/>
  <c r="AE15" i="1" s="1"/>
  <c r="G15" i="1"/>
  <c r="V15" i="1"/>
  <c r="W15" i="1"/>
  <c r="C14" i="1"/>
  <c r="C15" i="1" s="1"/>
  <c r="B14" i="1"/>
  <c r="B15" i="1" s="1"/>
  <c r="C13" i="1"/>
  <c r="B13" i="1"/>
  <c r="B46" i="1" l="1"/>
  <c r="C45" i="1"/>
  <c r="B43" i="1"/>
  <c r="B45" i="1"/>
  <c r="B16" i="1"/>
  <c r="C16" i="1"/>
  <c r="V16" i="1"/>
  <c r="AE16" i="1"/>
  <c r="O16" i="1"/>
  <c r="F16" i="1"/>
  <c r="R16" i="1"/>
  <c r="AD16" i="1"/>
  <c r="N16" i="1"/>
  <c r="AA16" i="1"/>
  <c r="K16" i="1"/>
  <c r="W16" i="1"/>
  <c r="G16" i="1"/>
</calcChain>
</file>

<file path=xl/sharedStrings.xml><?xml version="1.0" encoding="utf-8"?>
<sst xmlns="http://schemas.openxmlformats.org/spreadsheetml/2006/main" count="84" uniqueCount="30">
  <si>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</si>
  <si>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</si>
  <si>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</si>
  <si>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</si>
  <si>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</si>
  <si>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</si>
  <si>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</si>
  <si>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</si>
  <si>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</si>
  <si>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</si>
  <si>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</si>
  <si>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</si>
  <si>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</si>
  <si>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</si>
  <si>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</si>
  <si>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</si>
  <si>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</si>
  <si>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</si>
  <si>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</si>
  <si>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BL</t>
  </si>
  <si>
    <t>Brow</t>
  </si>
  <si>
    <t>Cheek</t>
  </si>
  <si>
    <t>Diffs</t>
  </si>
  <si>
    <t>perc change</t>
  </si>
  <si>
    <t>SPSS order</t>
  </si>
  <si>
    <t>Brow BL</t>
  </si>
  <si>
    <t>Cheek BL</t>
  </si>
  <si>
    <t>BL Screen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</si>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</sst>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6"/>
  <sheetViews>
    <sheetView tabSelected="1" zoomScale="50" zoomScaleNormal="50" workbookViewId="0">
      <selection activeCell="W24" sqref="W24:AH24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10.7942</v>
      </c>
      <c r="C5">
        <v>4.4809000000000001</v>
      </c>
      <c r="E5">
        <v>626</v>
      </c>
      <c r="F5">
        <v>8.6127000000000002</v>
      </c>
      <c r="G5">
        <v>7.3685</v>
      </c>
      <c r="I5">
        <v>626</v>
      </c>
      <c r="J5">
        <v>11.085599999999999</v>
      </c>
      <c r="K5">
        <v>5.9602000000000004</v>
      </c>
      <c r="M5">
        <v>626</v>
      </c>
      <c r="N5">
        <v>12.026300000000001</v>
      </c>
      <c r="O5">
        <v>4.7698</v>
      </c>
      <c r="Q5">
        <v>626</v>
      </c>
      <c r="R5">
        <v>11.1572</v>
      </c>
      <c r="S5">
        <v>10.0525</v>
      </c>
      <c r="U5">
        <v>626</v>
      </c>
      <c r="V5">
        <v>8.7478999999999996</v>
      </c>
      <c r="W5">
        <v>8.9206000000000003</v>
      </c>
      <c r="Y5">
        <v>626</v>
      </c>
      <c r="Z5">
        <v>9.4701000000000004</v>
      </c>
      <c r="AA5">
        <v>9.7685999999999993</v>
      </c>
      <c r="AC5">
        <v>626</v>
      </c>
    </row>
    <row r="6" spans="1:31" x14ac:dyDescent="0.25">
      <c r="A6">
        <v>0.5</v>
      </c>
      <c r="B6">
        <v>11.983499999999999</v>
      </c>
      <c r="C6">
        <v>4.1715999999999998</v>
      </c>
      <c r="E6">
        <v>0.5</v>
      </c>
      <c r="F6">
        <v>7.4768999999999997</v>
      </c>
      <c r="G6">
        <v>7.1547999999999998</v>
      </c>
      <c r="I6">
        <v>0.5</v>
      </c>
      <c r="J6">
        <v>10.906499999999999</v>
      </c>
      <c r="K6">
        <v>6.2079000000000004</v>
      </c>
      <c r="M6">
        <v>0.5</v>
      </c>
      <c r="N6">
        <v>11.279500000000001</v>
      </c>
      <c r="O6">
        <v>6.26</v>
      </c>
      <c r="Q6">
        <v>0.5</v>
      </c>
      <c r="R6">
        <v>9.9665999999999997</v>
      </c>
      <c r="S6">
        <v>7.1820000000000004</v>
      </c>
      <c r="U6">
        <v>0.5</v>
      </c>
      <c r="V6">
        <v>8.5327999999999999</v>
      </c>
      <c r="W6">
        <v>8.0917999999999992</v>
      </c>
      <c r="Y6">
        <v>0.5</v>
      </c>
      <c r="Z6">
        <v>12.095700000000001</v>
      </c>
      <c r="AA6">
        <v>9.3797999999999995</v>
      </c>
      <c r="AC6">
        <v>0.5</v>
      </c>
    </row>
    <row r="7" spans="1:31" x14ac:dyDescent="0.25">
      <c r="A7">
        <v>1.5</v>
      </c>
      <c r="B7">
        <v>12.063000000000001</v>
      </c>
      <c r="C7">
        <v>4.7836999999999996</v>
      </c>
      <c r="E7">
        <v>1.5</v>
      </c>
      <c r="F7">
        <v>9.3838000000000008</v>
      </c>
      <c r="G7">
        <v>8.2589000000000006</v>
      </c>
      <c r="I7">
        <v>1.5</v>
      </c>
      <c r="J7">
        <v>9.2826000000000004</v>
      </c>
      <c r="K7">
        <v>5.4856999999999996</v>
      </c>
      <c r="M7">
        <v>1.5</v>
      </c>
      <c r="N7">
        <v>9.2322000000000006</v>
      </c>
      <c r="O7">
        <v>5.9131999999999998</v>
      </c>
      <c r="Q7">
        <v>1.5</v>
      </c>
      <c r="R7">
        <v>8.3656000000000006</v>
      </c>
      <c r="S7">
        <v>8.9995999999999992</v>
      </c>
      <c r="U7">
        <v>1.5</v>
      </c>
      <c r="V7">
        <v>9.7588000000000008</v>
      </c>
      <c r="W7">
        <v>7.5323000000000002</v>
      </c>
      <c r="Y7">
        <v>1.5</v>
      </c>
      <c r="Z7">
        <v>8.9293999999999993</v>
      </c>
      <c r="AA7">
        <v>7.2586000000000004</v>
      </c>
      <c r="AC7">
        <v>1.5</v>
      </c>
    </row>
    <row r="8" spans="1:31" x14ac:dyDescent="0.25">
      <c r="A8">
        <v>2.5</v>
      </c>
      <c r="B8">
        <v>8.8356999999999992</v>
      </c>
      <c r="C8">
        <v>6.8327999999999998</v>
      </c>
      <c r="E8">
        <v>2.5</v>
      </c>
      <c r="F8">
        <v>6.8933</v>
      </c>
      <c r="G8">
        <v>7.3333000000000004</v>
      </c>
      <c r="I8">
        <v>2.5</v>
      </c>
      <c r="J8">
        <v>8.3393999999999995</v>
      </c>
      <c r="K8">
        <v>5.8505000000000003</v>
      </c>
      <c r="M8">
        <v>2.5</v>
      </c>
      <c r="N8">
        <v>8.9929000000000006</v>
      </c>
      <c r="O8">
        <v>5.8550000000000004</v>
      </c>
      <c r="Q8">
        <v>2.5</v>
      </c>
      <c r="R8">
        <v>6.9832999999999998</v>
      </c>
      <c r="S8">
        <v>7.8958000000000004</v>
      </c>
      <c r="U8">
        <v>2.5</v>
      </c>
      <c r="V8">
        <v>6.7079000000000004</v>
      </c>
      <c r="W8">
        <v>7.4523999999999999</v>
      </c>
      <c r="Y8">
        <v>2.5</v>
      </c>
      <c r="Z8">
        <v>5.2267999999999999</v>
      </c>
      <c r="AA8">
        <v>9.1637000000000004</v>
      </c>
      <c r="AC8">
        <v>2.5</v>
      </c>
    </row>
    <row r="9" spans="1:31" x14ac:dyDescent="0.25">
      <c r="A9">
        <v>3.5</v>
      </c>
      <c r="B9">
        <v>6.3324999999999996</v>
      </c>
      <c r="C9">
        <v>9.6335999999999995</v>
      </c>
      <c r="E9">
        <v>3.5</v>
      </c>
      <c r="F9">
        <v>6.1928000000000001</v>
      </c>
      <c r="G9">
        <v>9.0540000000000003</v>
      </c>
      <c r="I9">
        <v>3.5</v>
      </c>
      <c r="J9">
        <v>9.6212</v>
      </c>
      <c r="K9">
        <v>5.3918999999999997</v>
      </c>
      <c r="M9">
        <v>3.5</v>
      </c>
      <c r="O9">
        <v>6.1536</v>
      </c>
      <c r="Q9">
        <v>3.5</v>
      </c>
      <c r="R9">
        <v>5.9611999999999998</v>
      </c>
      <c r="S9">
        <v>7.1138000000000003</v>
      </c>
      <c r="U9">
        <v>3.5</v>
      </c>
      <c r="V9">
        <v>5.9781000000000004</v>
      </c>
      <c r="W9">
        <v>7.1218000000000004</v>
      </c>
      <c r="Y9">
        <v>3.5</v>
      </c>
      <c r="Z9">
        <v>6.1074999999999999</v>
      </c>
      <c r="AA9">
        <v>9.5604999999999993</v>
      </c>
      <c r="AC9">
        <v>3.5</v>
      </c>
    </row>
    <row r="10" spans="1:31" x14ac:dyDescent="0.25">
      <c r="A10">
        <v>4.5</v>
      </c>
      <c r="B10">
        <v>8.8140000000000001</v>
      </c>
      <c r="C10">
        <v>9.3691999999999993</v>
      </c>
      <c r="E10">
        <v>4.5</v>
      </c>
      <c r="F10">
        <v>8.8566000000000003</v>
      </c>
      <c r="G10">
        <v>8.1140000000000008</v>
      </c>
      <c r="I10">
        <v>4.5</v>
      </c>
      <c r="J10">
        <v>12.2699</v>
      </c>
      <c r="K10">
        <v>5.3074000000000003</v>
      </c>
      <c r="M10">
        <v>4.5</v>
      </c>
      <c r="N10">
        <v>11.7148</v>
      </c>
      <c r="O10">
        <v>6.8865999999999996</v>
      </c>
      <c r="Q10">
        <v>4.5</v>
      </c>
      <c r="R10">
        <v>6.3684000000000003</v>
      </c>
      <c r="S10">
        <v>6.9862000000000002</v>
      </c>
      <c r="U10">
        <v>4.5</v>
      </c>
      <c r="V10">
        <v>7.0475000000000003</v>
      </c>
      <c r="W10">
        <v>9.2472999999999992</v>
      </c>
      <c r="Y10">
        <v>4.5</v>
      </c>
      <c r="Z10">
        <v>6.6486999999999998</v>
      </c>
      <c r="AA10">
        <v>27.966100000000001</v>
      </c>
      <c r="AC10">
        <v>4.5</v>
      </c>
    </row>
    <row r="11" spans="1:31" x14ac:dyDescent="0.25">
      <c r="A11">
        <v>5.5</v>
      </c>
      <c r="B11">
        <v>8.2217000000000002</v>
      </c>
      <c r="C11">
        <v>7.0377999999999998</v>
      </c>
      <c r="E11">
        <v>5.5</v>
      </c>
      <c r="F11">
        <v>10.610900000000001</v>
      </c>
      <c r="G11">
        <v>6.8277000000000001</v>
      </c>
      <c r="I11">
        <v>5.5</v>
      </c>
      <c r="J11">
        <v>10.5106</v>
      </c>
      <c r="K11">
        <v>7.08</v>
      </c>
      <c r="M11">
        <v>5.5</v>
      </c>
      <c r="N11">
        <v>12.0084</v>
      </c>
      <c r="O11">
        <v>6.2328000000000001</v>
      </c>
      <c r="Q11">
        <v>5.5</v>
      </c>
      <c r="R11">
        <v>7.3204000000000002</v>
      </c>
      <c r="S11">
        <v>6.7159000000000004</v>
      </c>
      <c r="U11">
        <v>5.5</v>
      </c>
      <c r="V11">
        <v>8.9699000000000009</v>
      </c>
      <c r="W11">
        <v>8.1424000000000003</v>
      </c>
      <c r="Y11">
        <v>5.5</v>
      </c>
      <c r="Z11">
        <v>6.7416999999999998</v>
      </c>
      <c r="AA11">
        <v>15.9556</v>
      </c>
      <c r="AC11">
        <v>5.5</v>
      </c>
    </row>
    <row r="13" spans="1:31" x14ac:dyDescent="0.25">
      <c r="A13" t="s">
        <v>14</v>
      </c>
      <c r="B13">
        <f>AVERAGE(B6:B11)</f>
        <v>9.3750666666666653</v>
      </c>
      <c r="C13">
        <f>AVERAGE(C6:C11)</f>
        <v>6.9714499999999999</v>
      </c>
      <c r="E13" t="s">
        <v>14</v>
      </c>
      <c r="F13">
        <f t="shared" ref="F13:AE13" si="0">AVERAGE(F6:F11)</f>
        <v>8.2357166666666668</v>
      </c>
      <c r="G13">
        <f t="shared" si="0"/>
        <v>7.7904500000000008</v>
      </c>
      <c r="I13" t="s">
        <v>14</v>
      </c>
      <c r="J13">
        <f t="shared" si="0"/>
        <v>10.155033333333334</v>
      </c>
      <c r="K13">
        <f t="shared" si="0"/>
        <v>5.8872333333333335</v>
      </c>
      <c r="M13" t="s">
        <v>14</v>
      </c>
      <c r="N13">
        <f t="shared" si="0"/>
        <v>10.645560000000001</v>
      </c>
      <c r="O13">
        <f t="shared" si="0"/>
        <v>6.2168666666666654</v>
      </c>
      <c r="Q13" t="s">
        <v>14</v>
      </c>
      <c r="R13">
        <f t="shared" si="0"/>
        <v>7.4942500000000001</v>
      </c>
      <c r="S13">
        <f t="shared" si="0"/>
        <v>7.482216666666667</v>
      </c>
      <c r="U13" t="s">
        <v>14</v>
      </c>
      <c r="V13">
        <f t="shared" si="0"/>
        <v>7.8325000000000022</v>
      </c>
      <c r="W13">
        <f t="shared" si="0"/>
        <v>7.9313333333333338</v>
      </c>
      <c r="Y13" t="s">
        <v>14</v>
      </c>
      <c r="Z13">
        <f t="shared" si="0"/>
        <v>7.6249666666666664</v>
      </c>
      <c r="AA13">
        <f t="shared" si="0"/>
        <v>13.21405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2.0502881445191039</v>
      </c>
      <c r="C14">
        <f>_xlfn.STDEV.P(C6:C11)</f>
        <v>2.0609578644811402</v>
      </c>
      <c r="E14" t="s">
        <v>15</v>
      </c>
      <c r="F14">
        <f t="shared" ref="F14:AE14" si="1">_xlfn.STDEV.P(F6:F11)</f>
        <v>1.521867332606738</v>
      </c>
      <c r="G14">
        <f t="shared" si="1"/>
        <v>0.75945300655581505</v>
      </c>
      <c r="I14" t="s">
        <v>15</v>
      </c>
      <c r="J14">
        <f t="shared" si="1"/>
        <v>1.2587317144208596</v>
      </c>
      <c r="K14">
        <f t="shared" si="1"/>
        <v>0.61504194888551544</v>
      </c>
      <c r="M14" t="s">
        <v>15</v>
      </c>
      <c r="N14">
        <f t="shared" si="1"/>
        <v>1.2752535851351159</v>
      </c>
      <c r="O14">
        <f t="shared" si="1"/>
        <v>0.33611027290988216</v>
      </c>
      <c r="Q14" t="s">
        <v>15</v>
      </c>
      <c r="R14">
        <f t="shared" si="1"/>
        <v>1.3404501479602571</v>
      </c>
      <c r="S14">
        <f t="shared" si="1"/>
        <v>0.76731545102968579</v>
      </c>
      <c r="U14" t="s">
        <v>15</v>
      </c>
      <c r="V14">
        <f t="shared" si="1"/>
        <v>1.3425398851927328</v>
      </c>
      <c r="W14">
        <f t="shared" si="1"/>
        <v>0.68872054242308978</v>
      </c>
      <c r="Y14" t="s">
        <v>15</v>
      </c>
      <c r="Z14">
        <f t="shared" si="1"/>
        <v>2.2904209188608879</v>
      </c>
      <c r="AA14">
        <f t="shared" si="1"/>
        <v>7.1304709532984791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4.1005762890382078</v>
      </c>
      <c r="C15">
        <f>C14*2</f>
        <v>4.1219157289622803</v>
      </c>
      <c r="E15" t="s">
        <v>16</v>
      </c>
      <c r="F15">
        <f t="shared" ref="F15:AE15" si="2">F14*2</f>
        <v>3.043734665213476</v>
      </c>
      <c r="G15">
        <f t="shared" si="2"/>
        <v>1.5189060131116301</v>
      </c>
      <c r="I15" t="s">
        <v>16</v>
      </c>
      <c r="J15">
        <f t="shared" si="2"/>
        <v>2.5174634288417193</v>
      </c>
      <c r="K15">
        <f t="shared" si="2"/>
        <v>1.2300838977710309</v>
      </c>
      <c r="M15" t="s">
        <v>16</v>
      </c>
      <c r="N15">
        <f t="shared" si="2"/>
        <v>2.5505071702702318</v>
      </c>
      <c r="O15">
        <f t="shared" si="2"/>
        <v>0.67222054581976431</v>
      </c>
      <c r="Q15" t="s">
        <v>16</v>
      </c>
      <c r="R15">
        <f t="shared" si="2"/>
        <v>2.6809002959205142</v>
      </c>
      <c r="S15">
        <f t="shared" si="2"/>
        <v>1.5346309020593716</v>
      </c>
      <c r="U15" t="s">
        <v>16</v>
      </c>
      <c r="V15">
        <f t="shared" si="2"/>
        <v>2.6850797703854656</v>
      </c>
      <c r="W15">
        <f t="shared" si="2"/>
        <v>1.3774410848461796</v>
      </c>
      <c r="Y15" t="s">
        <v>16</v>
      </c>
      <c r="Z15">
        <f t="shared" si="2"/>
        <v>4.5808418377217759</v>
      </c>
      <c r="AA15">
        <f t="shared" si="2"/>
        <v>14.260941906596958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13.475642955704874</v>
      </c>
      <c r="C16">
        <f>C13+C15</f>
        <v>11.093365728962279</v>
      </c>
      <c r="E16" t="s">
        <v>17</v>
      </c>
      <c r="F16">
        <f t="shared" ref="F16:AE16" si="3">F13+F15</f>
        <v>11.279451331880143</v>
      </c>
      <c r="G16">
        <f t="shared" si="3"/>
        <v>9.3093560131116302</v>
      </c>
      <c r="I16" t="s">
        <v>17</v>
      </c>
      <c r="J16">
        <f t="shared" si="3"/>
        <v>12.672496762175053</v>
      </c>
      <c r="K16">
        <f t="shared" si="3"/>
        <v>7.117317231104364</v>
      </c>
      <c r="M16" t="s">
        <v>17</v>
      </c>
      <c r="N16">
        <f t="shared" si="3"/>
        <v>13.196067170270233</v>
      </c>
      <c r="O16">
        <f t="shared" si="3"/>
        <v>6.8890872124864302</v>
      </c>
      <c r="Q16" t="s">
        <v>17</v>
      </c>
      <c r="R16">
        <f t="shared" si="3"/>
        <v>10.175150295920513</v>
      </c>
      <c r="S16">
        <f t="shared" si="3"/>
        <v>9.016847568726039</v>
      </c>
      <c r="U16" t="s">
        <v>17</v>
      </c>
      <c r="V16">
        <f t="shared" si="3"/>
        <v>10.517579770385467</v>
      </c>
      <c r="W16">
        <f t="shared" si="3"/>
        <v>9.3087744181795138</v>
      </c>
      <c r="Y16" t="s">
        <v>17</v>
      </c>
      <c r="Z16">
        <f t="shared" si="3"/>
        <v>12.205808504388443</v>
      </c>
      <c r="AA16">
        <f t="shared" si="3"/>
        <v>27.474991906596959</v>
      </c>
      <c r="AC16" t="s">
        <v>17</v>
      </c>
      <c r="AD16" t="e">
        <f t="shared" si="3"/>
        <v>#DIV/0!</v>
      </c>
      <c r="AE16" t="e">
        <f t="shared" si="3"/>
        <v>#DIV/0!</v>
      </c>
    </row>
    <row r="21" spans="1:34" x14ac:dyDescent="0.25">
      <c r="J21" t="s">
        <v>18</v>
      </c>
      <c r="M21" t="s">
        <v>22</v>
      </c>
      <c r="P21" t="s">
        <v>23</v>
      </c>
      <c r="T21" t="s">
        <v>24</v>
      </c>
    </row>
    <row r="22" spans="1:34" x14ac:dyDescent="0.25">
      <c r="J22" t="s">
        <v>20</v>
      </c>
      <c r="K22" t="s">
        <v>21</v>
      </c>
      <c r="M22" t="s">
        <v>20</v>
      </c>
      <c r="N22" t="s">
        <v>21</v>
      </c>
      <c r="P22" t="s">
        <v>20</v>
      </c>
      <c r="Q22" t="s">
        <v>21</v>
      </c>
      <c r="W22" t="s">
        <v>20</v>
      </c>
      <c r="AC22" t="s">
        <v>21</v>
      </c>
    </row>
    <row r="23" spans="1:34" x14ac:dyDescent="0.25">
      <c r="I23" t="s">
        <v>19</v>
      </c>
      <c r="J23">
        <f>AVERAGE(B5,F5,J5,N5,R5,V5,Z5,AD5)</f>
        <v>10.270571428571429</v>
      </c>
      <c r="K23">
        <f>AVERAGE(C5,G5,K5,O5,S5,W5,AA5,AE5)</f>
        <v>7.3315857142857146</v>
      </c>
      <c r="M23">
        <f>J24-J23</f>
        <v>4.9642857142856656E-2</v>
      </c>
      <c r="N23">
        <f>K24-K23</f>
        <v>-0.41045714285714219</v>
      </c>
      <c r="P23">
        <f>M23/J23*100</f>
        <v>0.4833504882187617</v>
      </c>
      <c r="Q23">
        <f>N23/K23*100</f>
        <v>-5.5984770396581434</v>
      </c>
      <c r="T23" t="s">
        <v>25</v>
      </c>
      <c r="U23" t="s">
        <v>26</v>
      </c>
      <c r="W23">
        <v>0.5</v>
      </c>
      <c r="X23">
        <v>1.5</v>
      </c>
      <c r="Y23">
        <v>2.5</v>
      </c>
      <c r="Z23">
        <v>3.5</v>
      </c>
      <c r="AA23">
        <v>4.5</v>
      </c>
      <c r="AB23">
        <v>5.5</v>
      </c>
      <c r="AC23">
        <v>0.5</v>
      </c>
      <c r="AD23">
        <v>1.5</v>
      </c>
      <c r="AE23">
        <v>2.5</v>
      </c>
      <c r="AF23">
        <v>3.5</v>
      </c>
      <c r="AG23">
        <v>4.5</v>
      </c>
      <c r="AH23">
        <v>5.5</v>
      </c>
    </row>
    <row r="24" spans="1:34" x14ac:dyDescent="0.25">
      <c r="I24">
        <v>0.5</v>
      </c>
      <c r="J24">
        <f>AVERAGE(B6,F6,J6,N6,R6,V6,Z6,AD6)</f>
        <v>10.320214285714286</v>
      </c>
      <c r="K24">
        <f>AVERAGE(C6,G6,K6,O6,S6,W6,AA6,AE6)</f>
        <v>6.9211285714285724</v>
      </c>
      <c r="M24">
        <f>J25-J23</f>
        <v>-0.69694285714285797</v>
      </c>
      <c r="N24">
        <f>K25-K23</f>
        <v>-0.44130000000000003</v>
      </c>
      <c r="P24">
        <f>M24/J23*100</f>
        <v>-6.7858235735944659</v>
      </c>
      <c r="Q24">
        <f>N24/K23*100</f>
        <v>-6.0191617093164407</v>
      </c>
      <c r="T24">
        <f>J23</f>
        <v>10.270571428571429</v>
      </c>
      <c r="U24">
        <f>K23</f>
        <v>7.3315857142857146</v>
      </c>
      <c r="W24">
        <f>P23</f>
        <v>0.4833504882187617</v>
      </c>
      <c r="X24">
        <f>P24</f>
        <v>-6.7858235735944659</v>
      </c>
      <c r="Y24">
        <f>P25</f>
        <v>-27.700086238072736</v>
      </c>
      <c r="Z24">
        <f>P26</f>
        <v>-34.77594328687605</v>
      </c>
      <c r="AA24">
        <f>P27</f>
        <v>-14.151528639385777</v>
      </c>
      <c r="AB24">
        <f>P28</f>
        <v>-10.446490666815043</v>
      </c>
      <c r="AC24">
        <f>Q23</f>
        <v>-5.5984770396581434</v>
      </c>
      <c r="AD24">
        <f>Q24</f>
        <v>-6.0191617093164407</v>
      </c>
      <c r="AE24">
        <f>Q25</f>
        <v>-1.8269288850005192</v>
      </c>
      <c r="AF24">
        <f>Q26</f>
        <v>5.2767769981547392</v>
      </c>
      <c r="AG24">
        <f>Q27</f>
        <v>43.950149158922905</v>
      </c>
      <c r="AH24">
        <f>Q28</f>
        <v>12.998747104017655</v>
      </c>
    </row>
    <row r="25" spans="1:34" x14ac:dyDescent="0.25">
      <c r="I25">
        <v>1.5</v>
      </c>
      <c r="J25">
        <f t="shared" ref="J25:J28" si="4">AVERAGE(B7,F7,J7,N7,R7,V7,Z7,AD7)</f>
        <v>9.5736285714285714</v>
      </c>
      <c r="K25">
        <f t="shared" ref="K25:K28" si="5">AVERAGE(C7,G7,K7,O7,S7,W7,AA7,AE7)</f>
        <v>6.8902857142857146</v>
      </c>
      <c r="M25">
        <f>J26-J23</f>
        <v>-2.8449571428571447</v>
      </c>
      <c r="N25">
        <f>K26-K23</f>
        <v>-0.13394285714285736</v>
      </c>
      <c r="P25">
        <f>M25/J23*100</f>
        <v>-27.700086238072736</v>
      </c>
      <c r="Q25">
        <f>N25/K23*100</f>
        <v>-1.8269288850005192</v>
      </c>
    </row>
    <row r="26" spans="1:34" x14ac:dyDescent="0.25">
      <c r="I26">
        <v>2.5</v>
      </c>
      <c r="J26">
        <f t="shared" si="4"/>
        <v>7.4256142857142846</v>
      </c>
      <c r="K26">
        <f t="shared" si="5"/>
        <v>7.1976428571428572</v>
      </c>
      <c r="M26">
        <f>J27-J23</f>
        <v>-3.5716880952380956</v>
      </c>
      <c r="N26">
        <f>K27-K23</f>
        <v>0.38687142857142742</v>
      </c>
      <c r="P26">
        <f>M26/J23*100</f>
        <v>-34.77594328687605</v>
      </c>
      <c r="Q26">
        <f>N26/K23*100</f>
        <v>5.2767769981547392</v>
      </c>
    </row>
    <row r="27" spans="1:34" x14ac:dyDescent="0.25">
      <c r="I27">
        <v>3.5</v>
      </c>
      <c r="J27">
        <f t="shared" si="4"/>
        <v>6.6988833333333337</v>
      </c>
      <c r="K27">
        <f t="shared" si="5"/>
        <v>7.718457142857142</v>
      </c>
      <c r="M27">
        <f>J28-J23</f>
        <v>-1.4534428571428588</v>
      </c>
      <c r="N27">
        <f>K28-K23</f>
        <v>3.222242857142855</v>
      </c>
      <c r="P27">
        <f>M27/J23*100</f>
        <v>-14.151528639385777</v>
      </c>
      <c r="Q27">
        <f>N27/K23*100</f>
        <v>43.950149158922905</v>
      </c>
    </row>
    <row r="28" spans="1:34" x14ac:dyDescent="0.25">
      <c r="I28">
        <v>4.5</v>
      </c>
      <c r="J28">
        <f t="shared" si="4"/>
        <v>8.8171285714285705</v>
      </c>
      <c r="K28">
        <f t="shared" si="5"/>
        <v>10.55382857142857</v>
      </c>
      <c r="M28">
        <f>J29-J23</f>
        <v>-1.0729142857142868</v>
      </c>
      <c r="N28">
        <f>K29-K23</f>
        <v>0.95301428571428648</v>
      </c>
      <c r="P28">
        <f>M28/J23*100</f>
        <v>-10.446490666815043</v>
      </c>
      <c r="Q28">
        <f>N28/K23*100</f>
        <v>12.998747104017655</v>
      </c>
    </row>
    <row r="29" spans="1:34" x14ac:dyDescent="0.25">
      <c r="I29">
        <v>5.5</v>
      </c>
      <c r="J29">
        <f>AVERAGE(B11,F11,J11,N11,R11,V11,Z11,AD11)</f>
        <v>9.1976571428571425</v>
      </c>
      <c r="K29">
        <f>AVERAGE(C11,G11,K11,O11,S11,W11,AA11,AE11)</f>
        <v>8.2846000000000011</v>
      </c>
    </row>
    <row r="30" spans="1:34" x14ac:dyDescent="0.25">
      <c r="A30" t="s">
        <v>27</v>
      </c>
    </row>
    <row r="32" spans="1:34" x14ac:dyDescent="0.25">
      <c r="A32">
        <v>1</v>
      </c>
      <c r="B32">
        <f>B5</f>
        <v>10.7942</v>
      </c>
      <c r="C32">
        <f>C5</f>
        <v>4.4809000000000001</v>
      </c>
    </row>
    <row r="33" spans="1:3" x14ac:dyDescent="0.25">
      <c r="A33">
        <v>2</v>
      </c>
      <c r="B33">
        <f>F5</f>
        <v>8.6127000000000002</v>
      </c>
      <c r="C33">
        <f>G5</f>
        <v>7.3685</v>
      </c>
    </row>
    <row r="34" spans="1:3" x14ac:dyDescent="0.25">
      <c r="A34">
        <v>3</v>
      </c>
      <c r="B34">
        <f>J5</f>
        <v>11.085599999999999</v>
      </c>
      <c r="C34">
        <f>K5</f>
        <v>5.9602000000000004</v>
      </c>
    </row>
    <row r="35" spans="1:3" x14ac:dyDescent="0.25">
      <c r="A35">
        <v>4</v>
      </c>
      <c r="B35">
        <f>N5</f>
        <v>12.026300000000001</v>
      </c>
      <c r="C35">
        <f>O5</f>
        <v>4.7698</v>
      </c>
    </row>
    <row r="36" spans="1:3" x14ac:dyDescent="0.25">
      <c r="A36">
        <v>5</v>
      </c>
      <c r="B36">
        <f>R5</f>
        <v>11.1572</v>
      </c>
      <c r="C36">
        <f>S5</f>
        <v>10.0525</v>
      </c>
    </row>
    <row r="37" spans="1:3" x14ac:dyDescent="0.25">
      <c r="A37">
        <v>6</v>
      </c>
      <c r="B37">
        <f>V5</f>
        <v>8.7478999999999996</v>
      </c>
      <c r="C37">
        <f>W5</f>
        <v>8.9206000000000003</v>
      </c>
    </row>
    <row r="38" spans="1:3" x14ac:dyDescent="0.25">
      <c r="A38">
        <v>7</v>
      </c>
      <c r="B38">
        <f>Z5</f>
        <v>9.4701000000000004</v>
      </c>
      <c r="C38">
        <f>AA5</f>
        <v>9.7685999999999993</v>
      </c>
    </row>
    <row r="39" spans="1:3" x14ac:dyDescent="0.25">
      <c r="A39">
        <v>8</v>
      </c>
      <c r="B39">
        <f>AD5</f>
        <v>0</v>
      </c>
      <c r="C39">
        <f>AE5</f>
        <v>0</v>
      </c>
    </row>
    <row r="41" spans="1:3" x14ac:dyDescent="0.25">
      <c r="A41" t="s">
        <v>14</v>
      </c>
      <c r="B41">
        <f>AVERAGE(B32:B39)</f>
        <v>8.9867500000000007</v>
      </c>
      <c r="C41">
        <f>AVERAGE(C32:C39)</f>
        <v>6.4151375000000002</v>
      </c>
    </row>
    <row r="42" spans="1:3" x14ac:dyDescent="0.25">
      <c r="A42" t="s">
        <v>15</v>
      </c>
      <c r="B42">
        <f>_xlfn.STDEV.P(B32:B39)</f>
        <v>3.5849342696205708</v>
      </c>
      <c r="C42">
        <f>_xlfn.STDEV.P(C32:C39)</f>
        <v>3.1518194459460633</v>
      </c>
    </row>
    <row r="43" spans="1:3" x14ac:dyDescent="0.25">
      <c r="A43" t="s">
        <v>28</v>
      </c>
      <c r="B43">
        <f>1.5*B42</f>
        <v>5.3774014044308558</v>
      </c>
      <c r="C43">
        <f>1.5*C42</f>
        <v>4.7277291689190948</v>
      </c>
    </row>
    <row r="44" spans="1:3" x14ac:dyDescent="0.25">
      <c r="A44" t="s">
        <v>16</v>
      </c>
      <c r="B44">
        <f>2*B42</f>
        <v>7.1698685392411416</v>
      </c>
      <c r="C44">
        <f>2*C42</f>
        <v>6.3036388918921267</v>
      </c>
    </row>
    <row r="45" spans="1:3" x14ac:dyDescent="0.25">
      <c r="A45" t="s">
        <v>29</v>
      </c>
      <c r="B45">
        <f>B41+B43</f>
        <v>14.364151404430856</v>
      </c>
      <c r="C45">
        <f>C41+C43</f>
        <v>11.142866668919094</v>
      </c>
    </row>
    <row r="46" spans="1:3" x14ac:dyDescent="0.25">
      <c r="A46" t="s">
        <v>17</v>
      </c>
      <c r="B46">
        <f>B41+B44</f>
        <v>16.156618539241144</v>
      </c>
      <c r="C46">
        <f>C44+C41</f>
        <v>12.718776391892128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32:B39">
    <cfRule type="cellIs" dxfId="3" priority="4" operator="greaterThan">
      <formula>$B$45</formula>
    </cfRule>
    <cfRule type="cellIs" dxfId="2" priority="2" operator="greaterThan">
      <formula>$B$46</formula>
    </cfRule>
  </conditionalFormatting>
  <conditionalFormatting sqref="C32:C39">
    <cfRule type="cellIs" dxfId="1" priority="3" operator="greaterThan">
      <formula>$C$45</formula>
    </cfRule>
    <cfRule type="cellIs" dxfId="0" priority="1" operator="greaterThan">
      <formula>$C$46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2015-05-14T06:14:43Z</dcterms:created>
  <dcterms:modified xsi:type="dcterms:W3CDTF">2015-08-10T04:41:16Z</dcterms:modified>
</cp:coreProperties>
</file>