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52" i="1" l="1"/>
  <c r="B54" i="1" s="1"/>
  <c r="C51" i="1"/>
  <c r="C49" i="1"/>
  <c r="B49" i="1"/>
  <c r="B51" i="1" s="1"/>
  <c r="B56" i="1" s="1"/>
  <c r="C48" i="1"/>
  <c r="B48" i="1"/>
  <c r="C47" i="1"/>
  <c r="B47" i="1"/>
  <c r="C46" i="1"/>
  <c r="B46" i="1"/>
  <c r="C45" i="1"/>
  <c r="C52" i="1" s="1"/>
  <c r="B45" i="1"/>
  <c r="C44" i="1"/>
  <c r="B44" i="1"/>
  <c r="C43" i="1"/>
  <c r="B43" i="1"/>
  <c r="C42" i="1"/>
  <c r="B42" i="1"/>
  <c r="P32" i="1"/>
  <c r="T32" i="1" s="1"/>
  <c r="AG27" i="1" s="1"/>
  <c r="P27" i="1"/>
  <c r="T27" i="1" s="1"/>
  <c r="AB27" i="1" s="1"/>
  <c r="M33" i="1"/>
  <c r="Q32" i="1" s="1"/>
  <c r="U32" i="1" s="1"/>
  <c r="AM27" i="1" s="1"/>
  <c r="M32" i="1"/>
  <c r="M31" i="1"/>
  <c r="M30" i="1"/>
  <c r="Q29" i="1" s="1"/>
  <c r="U29" i="1" s="1"/>
  <c r="AJ27" i="1" s="1"/>
  <c r="M29" i="1"/>
  <c r="Q28" i="1" s="1"/>
  <c r="U28" i="1" s="1"/>
  <c r="AI27" i="1" s="1"/>
  <c r="L33" i="1"/>
  <c r="L32" i="1"/>
  <c r="P31" i="1" s="1"/>
  <c r="T31" i="1" s="1"/>
  <c r="AF27" i="1" s="1"/>
  <c r="L31" i="1"/>
  <c r="P30" i="1" s="1"/>
  <c r="T30" i="1" s="1"/>
  <c r="AE27" i="1" s="1"/>
  <c r="L30" i="1"/>
  <c r="P29" i="1" s="1"/>
  <c r="T29" i="1" s="1"/>
  <c r="AD27" i="1" s="1"/>
  <c r="L29" i="1"/>
  <c r="M28" i="1"/>
  <c r="Q27" i="1" s="1"/>
  <c r="U27" i="1" s="1"/>
  <c r="AH27" i="1" s="1"/>
  <c r="L28" i="1"/>
  <c r="M27" i="1"/>
  <c r="Z27" i="1" s="1"/>
  <c r="L27" i="1"/>
  <c r="Y27" i="1" s="1"/>
  <c r="F13" i="1"/>
  <c r="F16" i="1" s="1"/>
  <c r="G13" i="1"/>
  <c r="G16" i="1" s="1"/>
  <c r="J13" i="1"/>
  <c r="K13" i="1"/>
  <c r="N13" i="1"/>
  <c r="O13" i="1"/>
  <c r="R13" i="1"/>
  <c r="S13" i="1"/>
  <c r="V13" i="1"/>
  <c r="V16" i="1" s="1"/>
  <c r="W13" i="1"/>
  <c r="W16" i="1" s="1"/>
  <c r="Z13" i="1"/>
  <c r="AA13" i="1"/>
  <c r="AD13" i="1"/>
  <c r="AE13" i="1"/>
  <c r="F14" i="1"/>
  <c r="G14" i="1"/>
  <c r="J14" i="1"/>
  <c r="J15" i="1" s="1"/>
  <c r="J16" i="1" s="1"/>
  <c r="K14" i="1"/>
  <c r="K15" i="1" s="1"/>
  <c r="K16" i="1" s="1"/>
  <c r="N14" i="1"/>
  <c r="N15" i="1" s="1"/>
  <c r="O14" i="1"/>
  <c r="O15" i="1" s="1"/>
  <c r="R14" i="1"/>
  <c r="R15" i="1" s="1"/>
  <c r="R16" i="1" s="1"/>
  <c r="S14" i="1"/>
  <c r="S15" i="1" s="1"/>
  <c r="S16" i="1" s="1"/>
  <c r="V14" i="1"/>
  <c r="W14" i="1"/>
  <c r="Z14" i="1"/>
  <c r="Z15" i="1" s="1"/>
  <c r="Z16" i="1" s="1"/>
  <c r="AA14" i="1"/>
  <c r="AA15" i="1" s="1"/>
  <c r="AA16" i="1" s="1"/>
  <c r="AD14" i="1"/>
  <c r="AD15" i="1" s="1"/>
  <c r="AE14" i="1"/>
  <c r="F15" i="1"/>
  <c r="G15" i="1"/>
  <c r="V15" i="1"/>
  <c r="W15" i="1"/>
  <c r="AE15" i="1"/>
  <c r="C16" i="1"/>
  <c r="B16" i="1"/>
  <c r="C15" i="1"/>
  <c r="B15" i="1"/>
  <c r="C14" i="1"/>
  <c r="B14" i="1"/>
  <c r="C13" i="1"/>
  <c r="B13" i="1"/>
  <c r="AE16" i="1" l="1"/>
  <c r="AD16" i="1"/>
  <c r="Q30" i="1"/>
  <c r="U30" i="1" s="1"/>
  <c r="AK27" i="1" s="1"/>
  <c r="P28" i="1"/>
  <c r="T28" i="1" s="1"/>
  <c r="AC27" i="1" s="1"/>
  <c r="Q31" i="1"/>
  <c r="U31" i="1" s="1"/>
  <c r="AL27" i="1" s="1"/>
  <c r="C54" i="1"/>
  <c r="C56" i="1" s="1"/>
  <c r="C53" i="1"/>
  <c r="C55" i="1"/>
  <c r="N16" i="1"/>
  <c r="B53" i="1"/>
  <c r="B55" i="1" s="1"/>
  <c r="O16" i="1"/>
</calcChain>
</file>

<file path=xl/sharedStrings.xml><?xml version="1.0" encoding="utf-8"?>
<sst xmlns="http://schemas.openxmlformats.org/spreadsheetml/2006/main" count="86" uniqueCount="31">
  <si>
    <t>BROW</t>
  </si>
  <si>
    <t>BROW_DF</t>
  </si>
  <si>
    <t>CHEEK_DF</t>
  </si>
  <si>
    <t>Cmt Text</t>
  </si>
  <si>
    <t>RMS</t>
  </si>
  <si>
    <t xml:space="preserve"> </t>
  </si>
  <si>
    <t>µV</t>
  </si>
  <si>
    <t>Trial 3</t>
  </si>
  <si>
    <t>Trial 4</t>
  </si>
  <si>
    <t>Trial 5</t>
  </si>
  <si>
    <t>Trial 6</t>
  </si>
  <si>
    <t>Trial2</t>
  </si>
  <si>
    <t>Trial 7</t>
  </si>
  <si>
    <t>Trial 8</t>
  </si>
  <si>
    <t>Mean</t>
  </si>
  <si>
    <t>SD</t>
  </si>
  <si>
    <t>2SD</t>
  </si>
  <si>
    <t>M+2SD</t>
  </si>
  <si>
    <t>Averages</t>
  </si>
  <si>
    <t>Brow</t>
  </si>
  <si>
    <t>Cheek</t>
  </si>
  <si>
    <t>BL</t>
  </si>
  <si>
    <t>Diffs</t>
  </si>
  <si>
    <t>percent change</t>
  </si>
  <si>
    <t>SPSS entry</t>
  </si>
  <si>
    <t>Brow BL</t>
  </si>
  <si>
    <t>Cheek BL</t>
  </si>
  <si>
    <t>Baseline Screen</t>
  </si>
  <si>
    <t>M</t>
  </si>
  <si>
    <t>1.5SD</t>
  </si>
  <si>
    <t>M+1.5SD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</si>
</sst>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56"/>
  <sheetViews>
    <sheetView tabSelected="1" zoomScale="70" zoomScaleNormal="70" workbookViewId="0">
      <selection activeCell="AB27" sqref="AB27:AM27"/>
    </sheetView>
  </sheetViews>
  <sheetFormatPr defaultRowHeight="15" x14ac:dyDescent="0.25"/>
  <sheetData>
    <row r="2" spans="1:31" x14ac:dyDescent="0.25">
      <c r="A2" t="s">
        <v>0</v>
      </c>
      <c r="B2" t="s">
        <v>1</v>
      </c>
      <c r="C2" t="s">
        <v>2</v>
      </c>
      <c r="F2" t="s">
        <v>11</v>
      </c>
      <c r="J2" t="s">
        <v>7</v>
      </c>
      <c r="N2" t="s">
        <v>8</v>
      </c>
      <c r="R2" t="s">
        <v>9</v>
      </c>
      <c r="V2" t="s">
        <v>10</v>
      </c>
      <c r="Z2" t="s">
        <v>12</v>
      </c>
      <c r="AD2" t="s">
        <v>13</v>
      </c>
    </row>
    <row r="3" spans="1:31" x14ac:dyDescent="0.25">
      <c r="A3" t="s">
        <v>3</v>
      </c>
      <c r="B3" t="s">
        <v>4</v>
      </c>
      <c r="C3" t="s">
        <v>4</v>
      </c>
    </row>
    <row r="4" spans="1:31" x14ac:dyDescent="0.25">
      <c r="A4" t="s">
        <v>5</v>
      </c>
      <c r="B4" t="s">
        <v>6</v>
      </c>
      <c r="C4" t="s">
        <v>6</v>
      </c>
      <c r="F4" t="s">
        <v>1</v>
      </c>
      <c r="G4" t="s">
        <v>2</v>
      </c>
      <c r="J4" t="s">
        <v>1</v>
      </c>
      <c r="K4" t="s">
        <v>2</v>
      </c>
      <c r="N4" t="s">
        <v>1</v>
      </c>
      <c r="O4" t="s">
        <v>2</v>
      </c>
      <c r="R4" t="s">
        <v>1</v>
      </c>
      <c r="S4" t="s">
        <v>2</v>
      </c>
      <c r="V4" t="s">
        <v>1</v>
      </c>
      <c r="W4" t="s">
        <v>2</v>
      </c>
      <c r="Z4" t="s">
        <v>1</v>
      </c>
      <c r="AA4" t="s">
        <v>2</v>
      </c>
      <c r="AD4" t="s">
        <v>1</v>
      </c>
      <c r="AE4" t="s">
        <v>2</v>
      </c>
    </row>
    <row r="5" spans="1:31" x14ac:dyDescent="0.25">
      <c r="A5">
        <v>929</v>
      </c>
      <c r="B5">
        <v>1.4420999999999999</v>
      </c>
      <c r="C5">
        <v>3.5383</v>
      </c>
      <c r="E5">
        <v>929</v>
      </c>
      <c r="F5">
        <v>1.1642999999999999</v>
      </c>
      <c r="G5">
        <v>3.3235999999999999</v>
      </c>
      <c r="I5">
        <v>929</v>
      </c>
      <c r="J5">
        <v>1.3166</v>
      </c>
      <c r="K5">
        <v>3.0062000000000002</v>
      </c>
      <c r="M5">
        <v>929</v>
      </c>
      <c r="Q5">
        <v>929</v>
      </c>
      <c r="R5">
        <v>1.7135</v>
      </c>
      <c r="S5">
        <v>2.7042000000000002</v>
      </c>
      <c r="U5">
        <v>929</v>
      </c>
      <c r="V5">
        <v>1.9436</v>
      </c>
      <c r="W5">
        <v>2.9584000000000001</v>
      </c>
      <c r="Y5">
        <v>929</v>
      </c>
      <c r="Z5">
        <v>1.9422999999999999</v>
      </c>
      <c r="AA5">
        <v>3.3254999999999999</v>
      </c>
      <c r="AC5">
        <v>929</v>
      </c>
    </row>
    <row r="6" spans="1:31" x14ac:dyDescent="0.25">
      <c r="A6">
        <v>0.5</v>
      </c>
      <c r="B6">
        <v>1.3667</v>
      </c>
      <c r="C6">
        <v>3.5956000000000001</v>
      </c>
      <c r="E6">
        <v>0.5</v>
      </c>
      <c r="F6">
        <v>1.3076000000000001</v>
      </c>
      <c r="G6">
        <v>3.2488000000000001</v>
      </c>
      <c r="I6">
        <v>0.5</v>
      </c>
      <c r="J6">
        <v>1.3452</v>
      </c>
      <c r="K6">
        <v>3.8235999999999999</v>
      </c>
      <c r="M6">
        <v>0.5</v>
      </c>
      <c r="Q6">
        <v>0.5</v>
      </c>
      <c r="R6">
        <v>2.0339</v>
      </c>
      <c r="S6">
        <v>2.6976</v>
      </c>
      <c r="U6">
        <v>0.5</v>
      </c>
      <c r="V6">
        <v>1.7992999999999999</v>
      </c>
      <c r="W6">
        <v>3.0305</v>
      </c>
      <c r="Y6">
        <v>0.5</v>
      </c>
      <c r="Z6">
        <v>2.0084</v>
      </c>
      <c r="AA6">
        <v>3.5411000000000001</v>
      </c>
      <c r="AC6">
        <v>0.5</v>
      </c>
    </row>
    <row r="7" spans="1:31" x14ac:dyDescent="0.25">
      <c r="A7">
        <v>1.5</v>
      </c>
      <c r="B7">
        <v>1.3966000000000001</v>
      </c>
      <c r="C7">
        <v>3.3313999999999999</v>
      </c>
      <c r="E7">
        <v>1.5</v>
      </c>
      <c r="F7">
        <v>1.3308</v>
      </c>
      <c r="G7">
        <v>3.3</v>
      </c>
      <c r="I7">
        <v>1.5</v>
      </c>
      <c r="J7">
        <v>1.3994</v>
      </c>
      <c r="K7">
        <v>2.7519999999999998</v>
      </c>
      <c r="M7">
        <v>1.5</v>
      </c>
      <c r="Q7">
        <v>1.5</v>
      </c>
      <c r="R7">
        <v>2.0133999999999999</v>
      </c>
      <c r="S7">
        <v>4.2298999999999998</v>
      </c>
      <c r="U7">
        <v>1.5</v>
      </c>
      <c r="V7">
        <v>1.9229000000000001</v>
      </c>
      <c r="W7">
        <v>3.1069</v>
      </c>
      <c r="Y7">
        <v>1.5</v>
      </c>
      <c r="Z7">
        <v>1.756</v>
      </c>
      <c r="AA7">
        <v>3.7604000000000002</v>
      </c>
      <c r="AC7">
        <v>1.5</v>
      </c>
    </row>
    <row r="8" spans="1:31" x14ac:dyDescent="0.25">
      <c r="A8">
        <v>2.5</v>
      </c>
      <c r="B8">
        <v>1.4237</v>
      </c>
      <c r="C8">
        <v>3.1219000000000001</v>
      </c>
      <c r="E8">
        <v>2.5</v>
      </c>
      <c r="F8">
        <v>1.3317000000000001</v>
      </c>
      <c r="G8">
        <v>3.0787</v>
      </c>
      <c r="I8">
        <v>2.5</v>
      </c>
      <c r="J8">
        <v>1.5515000000000001</v>
      </c>
      <c r="K8">
        <v>4.5033000000000003</v>
      </c>
      <c r="M8">
        <v>2.5</v>
      </c>
      <c r="Q8">
        <v>2.5</v>
      </c>
      <c r="R8">
        <v>1.8086</v>
      </c>
      <c r="S8">
        <v>3.04</v>
      </c>
      <c r="U8">
        <v>2.5</v>
      </c>
      <c r="V8">
        <v>1.7218</v>
      </c>
      <c r="W8">
        <v>3.3218000000000001</v>
      </c>
      <c r="Y8">
        <v>2.5</v>
      </c>
      <c r="Z8">
        <v>1.8022</v>
      </c>
      <c r="AA8">
        <v>3.3365</v>
      </c>
      <c r="AC8">
        <v>2.5</v>
      </c>
    </row>
    <row r="9" spans="1:31" x14ac:dyDescent="0.25">
      <c r="A9">
        <v>3.5</v>
      </c>
      <c r="B9">
        <v>1.2916000000000001</v>
      </c>
      <c r="C9">
        <v>3.4045000000000001</v>
      </c>
      <c r="E9">
        <v>3.5</v>
      </c>
      <c r="F9">
        <v>1.3039000000000001</v>
      </c>
      <c r="G9">
        <v>3.2484000000000002</v>
      </c>
      <c r="I9">
        <v>3.5</v>
      </c>
      <c r="J9">
        <v>1.2843</v>
      </c>
      <c r="K9">
        <v>3.2610999999999999</v>
      </c>
      <c r="M9">
        <v>3.5</v>
      </c>
      <c r="Q9">
        <v>3.5</v>
      </c>
      <c r="R9">
        <v>2.1364999999999998</v>
      </c>
      <c r="S9">
        <v>3.8574000000000002</v>
      </c>
      <c r="U9">
        <v>3.5</v>
      </c>
      <c r="V9">
        <v>1.6516999999999999</v>
      </c>
      <c r="W9">
        <v>3.3149999999999999</v>
      </c>
      <c r="Y9">
        <v>3.5</v>
      </c>
      <c r="Z9">
        <v>1.5485</v>
      </c>
      <c r="AC9">
        <v>3.5</v>
      </c>
    </row>
    <row r="10" spans="1:31" x14ac:dyDescent="0.25">
      <c r="A10">
        <v>4.5</v>
      </c>
      <c r="B10">
        <v>1.2757000000000001</v>
      </c>
      <c r="C10">
        <v>3.4531999999999998</v>
      </c>
      <c r="E10">
        <v>4.5</v>
      </c>
      <c r="F10">
        <v>1.3505</v>
      </c>
      <c r="G10">
        <v>3.3525</v>
      </c>
      <c r="I10">
        <v>4.5</v>
      </c>
      <c r="J10">
        <v>1.5066999999999999</v>
      </c>
      <c r="K10">
        <v>4.1486000000000001</v>
      </c>
      <c r="M10">
        <v>4.5</v>
      </c>
      <c r="Q10">
        <v>4.5</v>
      </c>
      <c r="R10">
        <v>2.1221999999999999</v>
      </c>
      <c r="S10">
        <v>2.9777999999999998</v>
      </c>
      <c r="U10">
        <v>4.5</v>
      </c>
      <c r="V10">
        <v>1.7501</v>
      </c>
      <c r="W10">
        <v>3.3197999999999999</v>
      </c>
      <c r="Y10">
        <v>4.5</v>
      </c>
      <c r="Z10">
        <v>2.0893999999999999</v>
      </c>
      <c r="AA10">
        <v>3.4403999999999999</v>
      </c>
      <c r="AC10">
        <v>4.5</v>
      </c>
    </row>
    <row r="11" spans="1:31" x14ac:dyDescent="0.25">
      <c r="A11">
        <v>5.5</v>
      </c>
      <c r="B11">
        <v>1.42</v>
      </c>
      <c r="C11">
        <v>3.9119000000000002</v>
      </c>
      <c r="E11">
        <v>5.5</v>
      </c>
      <c r="F11">
        <v>1.3223</v>
      </c>
      <c r="G11">
        <v>3.2334000000000001</v>
      </c>
      <c r="I11">
        <v>5.5</v>
      </c>
      <c r="J11">
        <v>2.0623</v>
      </c>
      <c r="K11">
        <v>3.7130999999999998</v>
      </c>
      <c r="M11">
        <v>5.5</v>
      </c>
      <c r="Q11">
        <v>5.5</v>
      </c>
      <c r="R11">
        <v>2.1475</v>
      </c>
      <c r="S11">
        <v>3.3521999999999998</v>
      </c>
      <c r="U11">
        <v>5.5</v>
      </c>
      <c r="V11">
        <v>1.6040000000000001</v>
      </c>
      <c r="W11">
        <v>3.2719999999999998</v>
      </c>
      <c r="Y11">
        <v>5.5</v>
      </c>
      <c r="Z11">
        <v>2.1023000000000001</v>
      </c>
      <c r="AA11">
        <v>3.3170999999999999</v>
      </c>
      <c r="AC11">
        <v>5.5</v>
      </c>
    </row>
    <row r="13" spans="1:31" x14ac:dyDescent="0.25">
      <c r="A13" t="s">
        <v>14</v>
      </c>
      <c r="B13">
        <f>AVERAGE(B6:B11)</f>
        <v>1.3623833333333335</v>
      </c>
      <c r="C13">
        <f>AVERAGE(C6:C11)</f>
        <v>3.4697499999999999</v>
      </c>
      <c r="E13" t="s">
        <v>14</v>
      </c>
      <c r="F13">
        <f t="shared" ref="F13:AE13" si="0">AVERAGE(F6:F11)</f>
        <v>1.3244666666666667</v>
      </c>
      <c r="G13">
        <f t="shared" si="0"/>
        <v>3.2436333333333334</v>
      </c>
      <c r="I13" t="s">
        <v>14</v>
      </c>
      <c r="J13">
        <f t="shared" si="0"/>
        <v>1.5248999999999999</v>
      </c>
      <c r="K13">
        <f t="shared" si="0"/>
        <v>3.7002833333333331</v>
      </c>
      <c r="M13" t="s">
        <v>14</v>
      </c>
      <c r="N13" t="e">
        <f t="shared" si="0"/>
        <v>#DIV/0!</v>
      </c>
      <c r="O13" t="e">
        <f t="shared" si="0"/>
        <v>#DIV/0!</v>
      </c>
      <c r="Q13" t="s">
        <v>14</v>
      </c>
      <c r="R13">
        <f t="shared" si="0"/>
        <v>2.0436833333333335</v>
      </c>
      <c r="S13">
        <f t="shared" si="0"/>
        <v>3.3591500000000001</v>
      </c>
      <c r="U13" t="s">
        <v>14</v>
      </c>
      <c r="V13">
        <f t="shared" si="0"/>
        <v>1.7416333333333334</v>
      </c>
      <c r="W13">
        <f t="shared" si="0"/>
        <v>3.227666666666666</v>
      </c>
      <c r="Y13" t="s">
        <v>14</v>
      </c>
      <c r="Z13">
        <f t="shared" si="0"/>
        <v>1.8844666666666665</v>
      </c>
      <c r="AA13">
        <f t="shared" si="0"/>
        <v>3.4791000000000003</v>
      </c>
      <c r="AC13" t="s">
        <v>14</v>
      </c>
      <c r="AD13" t="e">
        <f t="shared" si="0"/>
        <v>#DIV/0!</v>
      </c>
      <c r="AE13" t="e">
        <f t="shared" si="0"/>
        <v>#DIV/0!</v>
      </c>
    </row>
    <row r="14" spans="1:31" x14ac:dyDescent="0.25">
      <c r="A14" t="s">
        <v>15</v>
      </c>
      <c r="B14">
        <f>_xlfn.STDEV.P(B6:B11)</f>
        <v>5.8868650872561622E-2</v>
      </c>
      <c r="C14">
        <f>_xlfn.STDEV.P(C6:C11)</f>
        <v>0.24358662216960936</v>
      </c>
      <c r="E14" t="s">
        <v>15</v>
      </c>
      <c r="F14">
        <f t="shared" ref="F14:AE14" si="1">_xlfn.STDEV.P(F6:F11)</f>
        <v>1.5718001003803096E-2</v>
      </c>
      <c r="G14">
        <f t="shared" si="1"/>
        <v>8.4049879370658359E-2</v>
      </c>
      <c r="I14" t="s">
        <v>15</v>
      </c>
      <c r="J14">
        <f t="shared" si="1"/>
        <v>0.25682947001204237</v>
      </c>
      <c r="K14">
        <f t="shared" si="1"/>
        <v>0.57057254115688238</v>
      </c>
      <c r="M14" t="s">
        <v>15</v>
      </c>
      <c r="N14" t="e">
        <f t="shared" si="1"/>
        <v>#DIV/0!</v>
      </c>
      <c r="O14" t="e">
        <f t="shared" si="1"/>
        <v>#DIV/0!</v>
      </c>
      <c r="Q14" t="s">
        <v>15</v>
      </c>
      <c r="R14">
        <f t="shared" si="1"/>
        <v>0.11678660620503055</v>
      </c>
      <c r="S14">
        <f t="shared" si="1"/>
        <v>0.53094881658530191</v>
      </c>
      <c r="U14" t="s">
        <v>15</v>
      </c>
      <c r="V14">
        <f t="shared" si="1"/>
        <v>0.10302025151504059</v>
      </c>
      <c r="W14">
        <f t="shared" si="1"/>
        <v>0.11575942966149906</v>
      </c>
      <c r="Y14" t="s">
        <v>15</v>
      </c>
      <c r="Z14">
        <f t="shared" si="1"/>
        <v>0.2003969366587795</v>
      </c>
      <c r="AA14">
        <f t="shared" si="1"/>
        <v>0.16189511419434507</v>
      </c>
      <c r="AC14" t="s">
        <v>15</v>
      </c>
      <c r="AD14" t="e">
        <f t="shared" si="1"/>
        <v>#DIV/0!</v>
      </c>
      <c r="AE14" t="e">
        <f t="shared" si="1"/>
        <v>#DIV/0!</v>
      </c>
    </row>
    <row r="15" spans="1:31" x14ac:dyDescent="0.25">
      <c r="A15" t="s">
        <v>16</v>
      </c>
      <c r="B15">
        <f>B14*2</f>
        <v>0.11773730174512324</v>
      </c>
      <c r="C15">
        <f>C14*2</f>
        <v>0.48717324433921871</v>
      </c>
      <c r="E15" t="s">
        <v>16</v>
      </c>
      <c r="F15">
        <f t="shared" ref="F15:AE15" si="2">F14*2</f>
        <v>3.1436002007606191E-2</v>
      </c>
      <c r="G15">
        <f t="shared" si="2"/>
        <v>0.16809975874131672</v>
      </c>
      <c r="I15" t="s">
        <v>16</v>
      </c>
      <c r="J15">
        <f t="shared" si="2"/>
        <v>0.51365894002408474</v>
      </c>
      <c r="K15">
        <f t="shared" si="2"/>
        <v>1.1411450823137648</v>
      </c>
      <c r="M15" t="s">
        <v>16</v>
      </c>
      <c r="N15" t="e">
        <f t="shared" si="2"/>
        <v>#DIV/0!</v>
      </c>
      <c r="O15" t="e">
        <f t="shared" si="2"/>
        <v>#DIV/0!</v>
      </c>
      <c r="Q15" t="s">
        <v>16</v>
      </c>
      <c r="R15">
        <f t="shared" si="2"/>
        <v>0.2335732124100611</v>
      </c>
      <c r="S15">
        <f t="shared" si="2"/>
        <v>1.0618976331706038</v>
      </c>
      <c r="U15" t="s">
        <v>16</v>
      </c>
      <c r="V15">
        <f t="shared" si="2"/>
        <v>0.20604050303008117</v>
      </c>
      <c r="W15">
        <f t="shared" si="2"/>
        <v>0.23151885932299812</v>
      </c>
      <c r="Y15" t="s">
        <v>16</v>
      </c>
      <c r="Z15">
        <f t="shared" si="2"/>
        <v>0.400793873317559</v>
      </c>
      <c r="AA15">
        <f t="shared" si="2"/>
        <v>0.32379022838869015</v>
      </c>
      <c r="AC15" t="s">
        <v>16</v>
      </c>
      <c r="AD15" t="e">
        <f t="shared" si="2"/>
        <v>#DIV/0!</v>
      </c>
      <c r="AE15" t="e">
        <f t="shared" si="2"/>
        <v>#DIV/0!</v>
      </c>
    </row>
    <row r="16" spans="1:31" x14ac:dyDescent="0.25">
      <c r="A16" t="s">
        <v>17</v>
      </c>
      <c r="B16">
        <f>B13+B15</f>
        <v>1.4801206350784568</v>
      </c>
      <c r="C16">
        <f>C13+C15</f>
        <v>3.9569232443392188</v>
      </c>
      <c r="E16" t="s">
        <v>17</v>
      </c>
      <c r="F16">
        <f t="shared" ref="F16:AE16" si="3">F13+F15</f>
        <v>1.3559026686742728</v>
      </c>
      <c r="G16">
        <f t="shared" si="3"/>
        <v>3.41173309207465</v>
      </c>
      <c r="I16" t="s">
        <v>17</v>
      </c>
      <c r="J16">
        <f t="shared" si="3"/>
        <v>2.0385589400240844</v>
      </c>
      <c r="K16">
        <f t="shared" si="3"/>
        <v>4.8414284156470977</v>
      </c>
      <c r="M16" t="s">
        <v>17</v>
      </c>
      <c r="N16" t="e">
        <f t="shared" si="3"/>
        <v>#DIV/0!</v>
      </c>
      <c r="O16" t="e">
        <f t="shared" si="3"/>
        <v>#DIV/0!</v>
      </c>
      <c r="Q16" t="s">
        <v>17</v>
      </c>
      <c r="R16">
        <f t="shared" si="3"/>
        <v>2.2772565457433944</v>
      </c>
      <c r="S16">
        <f t="shared" si="3"/>
        <v>4.4210476331706037</v>
      </c>
      <c r="U16" t="s">
        <v>17</v>
      </c>
      <c r="V16">
        <f t="shared" si="3"/>
        <v>1.9476738363634145</v>
      </c>
      <c r="W16">
        <f t="shared" si="3"/>
        <v>3.459185525989664</v>
      </c>
      <c r="Y16" t="s">
        <v>17</v>
      </c>
      <c r="Z16">
        <f t="shared" si="3"/>
        <v>2.2852605399842254</v>
      </c>
      <c r="AA16">
        <f t="shared" si="3"/>
        <v>3.8028902283886903</v>
      </c>
      <c r="AC16" t="s">
        <v>17</v>
      </c>
      <c r="AD16" t="e">
        <f t="shared" si="3"/>
        <v>#DIV/0!</v>
      </c>
      <c r="AE16" t="e">
        <f t="shared" si="3"/>
        <v>#DIV/0!</v>
      </c>
    </row>
    <row r="24" spans="11:39" x14ac:dyDescent="0.25">
      <c r="L24" t="s">
        <v>18</v>
      </c>
      <c r="P24" t="s">
        <v>22</v>
      </c>
      <c r="T24" t="s">
        <v>23</v>
      </c>
      <c r="Y24" t="s">
        <v>24</v>
      </c>
    </row>
    <row r="25" spans="11:39" x14ac:dyDescent="0.25">
      <c r="AB25" t="s">
        <v>19</v>
      </c>
      <c r="AH25" t="s">
        <v>20</v>
      </c>
    </row>
    <row r="26" spans="11:39" x14ac:dyDescent="0.25">
      <c r="L26" t="s">
        <v>19</v>
      </c>
      <c r="M26" t="s">
        <v>20</v>
      </c>
      <c r="P26" t="s">
        <v>19</v>
      </c>
      <c r="Q26" t="s">
        <v>20</v>
      </c>
      <c r="T26" t="s">
        <v>19</v>
      </c>
      <c r="U26" t="s">
        <v>20</v>
      </c>
      <c r="Y26" t="s">
        <v>25</v>
      </c>
      <c r="Z26" t="s">
        <v>26</v>
      </c>
      <c r="AB26">
        <v>0.5</v>
      </c>
      <c r="AC26">
        <v>1.5</v>
      </c>
      <c r="AD26">
        <v>2.5</v>
      </c>
      <c r="AE26">
        <v>3.5</v>
      </c>
      <c r="AF26">
        <v>4.5</v>
      </c>
      <c r="AG26">
        <v>5.5</v>
      </c>
      <c r="AH26">
        <v>0.5</v>
      </c>
      <c r="AI26">
        <v>1.5</v>
      </c>
      <c r="AJ26">
        <v>2.5</v>
      </c>
      <c r="AK26">
        <v>3.5</v>
      </c>
      <c r="AL26">
        <v>4.5</v>
      </c>
      <c r="AM26">
        <v>5.5</v>
      </c>
    </row>
    <row r="27" spans="11:39" x14ac:dyDescent="0.25">
      <c r="K27" t="s">
        <v>21</v>
      </c>
      <c r="L27">
        <f t="shared" ref="L27:M33" si="4">AVERAGE(B5,F5,J5,N5,R5,V5,Z5,AD5)</f>
        <v>1.5870666666666666</v>
      </c>
      <c r="M27">
        <f t="shared" si="4"/>
        <v>3.1427</v>
      </c>
      <c r="P27">
        <f>L28-L27</f>
        <v>5.6450000000000111E-2</v>
      </c>
      <c r="Q27">
        <f>M28-M27</f>
        <v>0.18016666666666614</v>
      </c>
      <c r="S27">
        <v>0.5</v>
      </c>
      <c r="T27">
        <f>P27/L27*100</f>
        <v>3.5568764177098284</v>
      </c>
      <c r="U27">
        <f>Q27/M27*100</f>
        <v>5.7328624006957751</v>
      </c>
      <c r="Y27">
        <f>L27</f>
        <v>1.5870666666666666</v>
      </c>
      <c r="Z27">
        <f>M27</f>
        <v>3.1427</v>
      </c>
      <c r="AB27">
        <f>T27</f>
        <v>3.5568764177098284</v>
      </c>
      <c r="AC27">
        <f>T28</f>
        <v>3.1158111400487409</v>
      </c>
      <c r="AD27">
        <f>T29</f>
        <v>1.2297320003360472</v>
      </c>
      <c r="AE27">
        <f>T30</f>
        <v>-3.2124254389649698</v>
      </c>
      <c r="AF27">
        <f>T31</f>
        <v>6.0089893304208841</v>
      </c>
      <c r="AG27">
        <f>T32</f>
        <v>11.929765605309587</v>
      </c>
      <c r="AH27">
        <f>U27</f>
        <v>5.7328624006957751</v>
      </c>
      <c r="AI27">
        <f>U28</f>
        <v>8.6146731579003166</v>
      </c>
      <c r="AJ27">
        <f>U29</f>
        <v>8.1988947932245111</v>
      </c>
      <c r="AK27">
        <f>U30</f>
        <v>8.7370732172972367</v>
      </c>
      <c r="AL27">
        <f>U31</f>
        <v>9.7373808084343523</v>
      </c>
      <c r="AM27">
        <f>U32</f>
        <v>10.306954741676469</v>
      </c>
    </row>
    <row r="28" spans="11:39" x14ac:dyDescent="0.25">
      <c r="K28">
        <v>0.5</v>
      </c>
      <c r="L28">
        <f t="shared" si="4"/>
        <v>1.6435166666666667</v>
      </c>
      <c r="M28">
        <f t="shared" si="4"/>
        <v>3.3228666666666662</v>
      </c>
      <c r="P28">
        <f>L29-L27</f>
        <v>4.9450000000000216E-2</v>
      </c>
      <c r="Q28">
        <f>M29-M27</f>
        <v>0.27073333333333327</v>
      </c>
      <c r="S28">
        <v>1.5</v>
      </c>
      <c r="T28">
        <f>P28/L27*100</f>
        <v>3.1158111400487409</v>
      </c>
      <c r="U28">
        <f>Q28/M27*100</f>
        <v>8.6146731579003166</v>
      </c>
    </row>
    <row r="29" spans="11:39" x14ac:dyDescent="0.25">
      <c r="K29">
        <v>1.5</v>
      </c>
      <c r="L29">
        <f t="shared" si="4"/>
        <v>1.6365166666666668</v>
      </c>
      <c r="M29">
        <f t="shared" si="4"/>
        <v>3.4134333333333333</v>
      </c>
      <c r="P29">
        <f>L30-L27</f>
        <v>1.9516666666666627E-2</v>
      </c>
      <c r="Q29">
        <f>M30-M27</f>
        <v>0.25766666666666671</v>
      </c>
      <c r="S29">
        <v>2.5</v>
      </c>
      <c r="T29">
        <f>P29/L27*100</f>
        <v>1.2297320003360472</v>
      </c>
      <c r="U29">
        <f>Q29/M27*100</f>
        <v>8.1988947932245111</v>
      </c>
    </row>
    <row r="30" spans="11:39" x14ac:dyDescent="0.25">
      <c r="K30">
        <v>2.5</v>
      </c>
      <c r="L30">
        <f t="shared" si="4"/>
        <v>1.6065833333333333</v>
      </c>
      <c r="M30">
        <f t="shared" si="4"/>
        <v>3.4003666666666668</v>
      </c>
      <c r="P30">
        <f>L31-L27</f>
        <v>-5.098333333333338E-2</v>
      </c>
      <c r="Q30">
        <f>M31-M27</f>
        <v>0.27458000000000027</v>
      </c>
      <c r="S30">
        <v>3.5</v>
      </c>
      <c r="T30">
        <f>P30/L27*100</f>
        <v>-3.2124254389649698</v>
      </c>
      <c r="U30">
        <f>Q30/M27*100</f>
        <v>8.7370732172972367</v>
      </c>
    </row>
    <row r="31" spans="11:39" x14ac:dyDescent="0.25">
      <c r="K31">
        <v>3.5</v>
      </c>
      <c r="L31">
        <f t="shared" si="4"/>
        <v>1.5360833333333332</v>
      </c>
      <c r="M31">
        <f t="shared" si="4"/>
        <v>3.4172800000000003</v>
      </c>
      <c r="P31">
        <f>L32-L27</f>
        <v>9.5366666666666378E-2</v>
      </c>
      <c r="Q31">
        <f>M32-M27</f>
        <v>0.30601666666666638</v>
      </c>
      <c r="S31">
        <v>4.5</v>
      </c>
      <c r="T31">
        <f>P31/L27*100</f>
        <v>6.0089893304208841</v>
      </c>
      <c r="U31">
        <f>Q31/M27*100</f>
        <v>9.7373808084343523</v>
      </c>
    </row>
    <row r="32" spans="11:39" x14ac:dyDescent="0.25">
      <c r="K32">
        <v>4.5</v>
      </c>
      <c r="L32">
        <f t="shared" si="4"/>
        <v>1.682433333333333</v>
      </c>
      <c r="M32">
        <f t="shared" si="4"/>
        <v>3.4487166666666664</v>
      </c>
      <c r="P32">
        <f>L33-L27</f>
        <v>0.18933333333333335</v>
      </c>
      <c r="Q32">
        <f>M33-M27</f>
        <v>0.32391666666666641</v>
      </c>
      <c r="S32">
        <v>5.5</v>
      </c>
      <c r="T32">
        <f>P32/L27*100</f>
        <v>11.929765605309587</v>
      </c>
      <c r="U32">
        <f>Q32/M27*100</f>
        <v>10.306954741676469</v>
      </c>
    </row>
    <row r="33" spans="1:13" x14ac:dyDescent="0.25">
      <c r="K33">
        <v>5.5</v>
      </c>
      <c r="L33">
        <f t="shared" si="4"/>
        <v>1.7764</v>
      </c>
      <c r="M33">
        <f t="shared" si="4"/>
        <v>3.4666166666666665</v>
      </c>
    </row>
    <row r="40" spans="1:13" x14ac:dyDescent="0.25">
      <c r="A40" t="s">
        <v>27</v>
      </c>
    </row>
    <row r="41" spans="1:13" x14ac:dyDescent="0.25">
      <c r="B41" t="s">
        <v>19</v>
      </c>
      <c r="C41" t="s">
        <v>20</v>
      </c>
    </row>
    <row r="42" spans="1:13" x14ac:dyDescent="0.25">
      <c r="A42" s="1">
        <v>1</v>
      </c>
      <c r="B42">
        <f>B5</f>
        <v>1.4420999999999999</v>
      </c>
      <c r="C42">
        <f>C5</f>
        <v>3.5383</v>
      </c>
    </row>
    <row r="43" spans="1:13" x14ac:dyDescent="0.25">
      <c r="A43" s="1">
        <v>2</v>
      </c>
      <c r="B43">
        <f>F5</f>
        <v>1.1642999999999999</v>
      </c>
      <c r="C43">
        <f>G5</f>
        <v>3.3235999999999999</v>
      </c>
    </row>
    <row r="44" spans="1:13" x14ac:dyDescent="0.25">
      <c r="A44" s="1">
        <v>3</v>
      </c>
      <c r="B44">
        <f>J5</f>
        <v>1.3166</v>
      </c>
      <c r="C44">
        <f>K5</f>
        <v>3.0062000000000002</v>
      </c>
    </row>
    <row r="45" spans="1:13" x14ac:dyDescent="0.25">
      <c r="A45" s="1">
        <v>4</v>
      </c>
      <c r="B45">
        <f>N5</f>
        <v>0</v>
      </c>
      <c r="C45">
        <f>O5</f>
        <v>0</v>
      </c>
    </row>
    <row r="46" spans="1:13" x14ac:dyDescent="0.25">
      <c r="A46" s="1">
        <v>5</v>
      </c>
      <c r="B46">
        <f>R5</f>
        <v>1.7135</v>
      </c>
      <c r="C46">
        <f>S5</f>
        <v>2.7042000000000002</v>
      </c>
    </row>
    <row r="47" spans="1:13" x14ac:dyDescent="0.25">
      <c r="A47" s="1">
        <v>6</v>
      </c>
      <c r="B47">
        <f>V5</f>
        <v>1.9436</v>
      </c>
      <c r="C47">
        <f>W5</f>
        <v>2.9584000000000001</v>
      </c>
    </row>
    <row r="48" spans="1:13" x14ac:dyDescent="0.25">
      <c r="A48" s="1">
        <v>7</v>
      </c>
      <c r="B48">
        <f>Z5</f>
        <v>1.9422999999999999</v>
      </c>
      <c r="C48">
        <f>AA5</f>
        <v>3.3254999999999999</v>
      </c>
    </row>
    <row r="49" spans="1:3" x14ac:dyDescent="0.25">
      <c r="A49" s="1">
        <v>8</v>
      </c>
      <c r="B49">
        <f>AD5</f>
        <v>0</v>
      </c>
      <c r="C49">
        <f>AE5</f>
        <v>0</v>
      </c>
    </row>
    <row r="51" spans="1:3" x14ac:dyDescent="0.25">
      <c r="A51" t="s">
        <v>28</v>
      </c>
      <c r="B51">
        <f>AVERAGE(B42:B49)</f>
        <v>1.1902999999999999</v>
      </c>
      <c r="C51">
        <f>AVERAGE(C42:C49)</f>
        <v>2.3570250000000001</v>
      </c>
    </row>
    <row r="52" spans="1:3" x14ac:dyDescent="0.25">
      <c r="A52" t="s">
        <v>15</v>
      </c>
      <c r="B52">
        <f>_xlfn.STDEV.P(B42:B49)</f>
        <v>0.73487773132678347</v>
      </c>
      <c r="C52">
        <f>_xlfn.STDEV.P(C42:C49)</f>
        <v>1.3821344876223154</v>
      </c>
    </row>
    <row r="53" spans="1:3" x14ac:dyDescent="0.25">
      <c r="A53" t="s">
        <v>29</v>
      </c>
      <c r="B53">
        <f>1.5*B52</f>
        <v>1.1023165969901751</v>
      </c>
      <c r="C53">
        <f>1.5*C52</f>
        <v>2.073201731433473</v>
      </c>
    </row>
    <row r="54" spans="1:3" x14ac:dyDescent="0.25">
      <c r="A54" t="s">
        <v>16</v>
      </c>
      <c r="B54">
        <f>2*B52</f>
        <v>1.4697554626535669</v>
      </c>
      <c r="C54">
        <f>2*C52</f>
        <v>2.7642689752446308</v>
      </c>
    </row>
    <row r="55" spans="1:3" x14ac:dyDescent="0.25">
      <c r="A55" t="s">
        <v>30</v>
      </c>
      <c r="B55">
        <f>B51+B53</f>
        <v>2.2926165969901753</v>
      </c>
      <c r="C55">
        <f>C51+C53</f>
        <v>4.4302267314334731</v>
      </c>
    </row>
    <row r="56" spans="1:3" x14ac:dyDescent="0.25">
      <c r="A56" t="s">
        <v>17</v>
      </c>
      <c r="B56">
        <f>B51+B54</f>
        <v>2.6600554626535668</v>
      </c>
      <c r="C56">
        <f>C51+C54</f>
        <v>5.1212939752446314</v>
      </c>
    </row>
  </sheetData>
  <conditionalFormatting sqref="B6:B11">
    <cfRule type="cellIs" dxfId="19" priority="20" operator="greaterThan">
      <formula>$B$16</formula>
    </cfRule>
  </conditionalFormatting>
  <conditionalFormatting sqref="C6:C11">
    <cfRule type="cellIs" dxfId="18" priority="19" operator="greaterThan">
      <formula>$C$16</formula>
    </cfRule>
  </conditionalFormatting>
  <conditionalFormatting sqref="F6:F11">
    <cfRule type="cellIs" dxfId="17" priority="18" operator="greaterThan">
      <formula>$F$16</formula>
    </cfRule>
  </conditionalFormatting>
  <conditionalFormatting sqref="G6:G11">
    <cfRule type="cellIs" dxfId="16" priority="17" operator="greaterThan">
      <formula>$G$16</formula>
    </cfRule>
  </conditionalFormatting>
  <conditionalFormatting sqref="J6:J11">
    <cfRule type="cellIs" dxfId="15" priority="16" operator="greaterThan">
      <formula>$J$16</formula>
    </cfRule>
  </conditionalFormatting>
  <conditionalFormatting sqref="K6:K11">
    <cfRule type="cellIs" dxfId="14" priority="15" operator="greaterThan">
      <formula>$K$16</formula>
    </cfRule>
  </conditionalFormatting>
  <conditionalFormatting sqref="N6:N11">
    <cfRule type="cellIs" dxfId="13" priority="14" operator="greaterThan">
      <formula>$N$16</formula>
    </cfRule>
  </conditionalFormatting>
  <conditionalFormatting sqref="O6:O11">
    <cfRule type="cellIs" dxfId="12" priority="13" operator="greaterThan">
      <formula>$O$16</formula>
    </cfRule>
  </conditionalFormatting>
  <conditionalFormatting sqref="R6:R11">
    <cfRule type="cellIs" dxfId="11" priority="12" operator="greaterThan">
      <formula>$R$16</formula>
    </cfRule>
  </conditionalFormatting>
  <conditionalFormatting sqref="S6:S11">
    <cfRule type="cellIs" dxfId="10" priority="11" operator="greaterThan">
      <formula>$S$16</formula>
    </cfRule>
  </conditionalFormatting>
  <conditionalFormatting sqref="V6:V11">
    <cfRule type="cellIs" dxfId="9" priority="10" operator="greaterThan">
      <formula>$V$16</formula>
    </cfRule>
  </conditionalFormatting>
  <conditionalFormatting sqref="W6:W11">
    <cfRule type="cellIs" dxfId="8" priority="9" operator="greaterThan">
      <formula>$W$16</formula>
    </cfRule>
  </conditionalFormatting>
  <conditionalFormatting sqref="Z6:Z11">
    <cfRule type="cellIs" dxfId="7" priority="8" operator="greaterThan">
      <formula>$Z$16</formula>
    </cfRule>
  </conditionalFormatting>
  <conditionalFormatting sqref="AA6:AA11">
    <cfRule type="cellIs" dxfId="6" priority="7" operator="greaterThan">
      <formula>$AA$16</formula>
    </cfRule>
  </conditionalFormatting>
  <conditionalFormatting sqref="AD6:AD11">
    <cfRule type="cellIs" dxfId="5" priority="6" operator="greaterThan">
      <formula>$AD$16</formula>
    </cfRule>
  </conditionalFormatting>
  <conditionalFormatting sqref="AE6:AE11">
    <cfRule type="cellIs" dxfId="4" priority="5" operator="greaterThan">
      <formula>$AE$16</formula>
    </cfRule>
  </conditionalFormatting>
  <conditionalFormatting sqref="B42:B49">
    <cfRule type="cellIs" dxfId="3" priority="4" operator="greaterThan">
      <formula>$B$55</formula>
    </cfRule>
    <cfRule type="cellIs" dxfId="2" priority="2" operator="greaterThan">
      <formula>$B$56</formula>
    </cfRule>
  </conditionalFormatting>
  <conditionalFormatting sqref="C42:C49">
    <cfRule type="cellIs" dxfId="1" priority="3" operator="greaterThan">
      <formula>$C$55</formula>
    </cfRule>
    <cfRule type="cellIs" dxfId="0" priority="1" operator="greaterThan">
      <formula>$C$56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2015-05-18T04:24:02Z</dcterms:created>
  <dcterms:modified xsi:type="dcterms:W3CDTF">2015-08-11T04:47:11Z</dcterms:modified>
</cp:coreProperties>
</file>