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1075" windowHeight="102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6" i="1" l="1"/>
  <c r="B46" i="1"/>
  <c r="C45" i="1"/>
  <c r="B45" i="1"/>
  <c r="C44" i="1"/>
  <c r="B44" i="1"/>
  <c r="C43" i="1"/>
  <c r="B43" i="1"/>
  <c r="C42" i="1"/>
  <c r="B42" i="1"/>
  <c r="C41" i="1"/>
  <c r="B41" i="1"/>
  <c r="C39" i="1"/>
  <c r="C38" i="1"/>
  <c r="C37" i="1"/>
  <c r="C36" i="1"/>
  <c r="C35" i="1"/>
  <c r="C34" i="1"/>
  <c r="C33" i="1"/>
  <c r="C32" i="1"/>
  <c r="B39" i="1"/>
  <c r="B38" i="1"/>
  <c r="B37" i="1"/>
  <c r="B36" i="1"/>
  <c r="B35" i="1"/>
  <c r="B34" i="1"/>
  <c r="B33" i="1"/>
  <c r="B32" i="1"/>
  <c r="Q28" i="1"/>
  <c r="Q27" i="1"/>
  <c r="Q26" i="1"/>
  <c r="Q25" i="1"/>
  <c r="Q24" i="1"/>
  <c r="Q23" i="1"/>
  <c r="P28" i="1"/>
  <c r="P27" i="1"/>
  <c r="P26" i="1"/>
  <c r="P25" i="1"/>
  <c r="P24" i="1"/>
  <c r="P23" i="1"/>
  <c r="N28" i="1"/>
  <c r="N27" i="1"/>
  <c r="N26" i="1"/>
  <c r="N25" i="1"/>
  <c r="N24" i="1"/>
  <c r="N23" i="1"/>
  <c r="M28" i="1"/>
  <c r="M27" i="1"/>
  <c r="M26" i="1"/>
  <c r="M25" i="1"/>
  <c r="M24" i="1"/>
  <c r="M23" i="1"/>
  <c r="K29" i="1"/>
  <c r="K28" i="1"/>
  <c r="K27" i="1"/>
  <c r="K26" i="1"/>
  <c r="K25" i="1"/>
  <c r="K24" i="1"/>
  <c r="K23" i="1"/>
  <c r="J29" i="1"/>
  <c r="J28" i="1"/>
  <c r="J27" i="1"/>
  <c r="J26" i="1"/>
  <c r="J25" i="1"/>
  <c r="J24" i="1"/>
  <c r="J23" i="1"/>
  <c r="AB24" i="1"/>
  <c r="AF24" i="1"/>
  <c r="Z24" i="1"/>
  <c r="AE24" i="1"/>
  <c r="Y24" i="1"/>
  <c r="AC24" i="1"/>
  <c r="W24" i="1"/>
  <c r="AD24" i="1"/>
  <c r="AA24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  <c r="T24" i="1" l="1"/>
  <c r="U24" i="1"/>
  <c r="AG24" i="1"/>
  <c r="AH24" i="1"/>
  <c r="X24" i="1"/>
</calcChain>
</file>

<file path=xl/sharedStrings.xml><?xml version="1.0" encoding="utf-8"?>
<sst xmlns="http://schemas.openxmlformats.org/spreadsheetml/2006/main" count="81" uniqueCount="30">
  <si>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</si>
  <si>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</si>
  <si>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</si>
  <si>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</si>
  <si>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</si>
  <si>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</si>
  <si>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</si>
  <si>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</si>
  <si>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</si>
  <si>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</si>
  <si>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</si>
  <si>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</si>
  <si>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</si>
  <si>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</si>
  <si>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</si>
  <si>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</si>
  <si>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</si>
  <si>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</si>
  <si>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</si>
  <si>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Diffs</t>
  </si>
  <si>
    <t>perc change</t>
  </si>
  <si>
    <t>SPSS order</t>
  </si>
  <si>
    <t>Cheek</t>
  </si>
  <si>
    <t>Brow</t>
  </si>
  <si>
    <t>BL</t>
  </si>
  <si>
    <t>Brow BL</t>
  </si>
  <si>
    <t>Cheek BL</t>
  </si>
  <si>
    <t>BL Screen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</si>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</sst>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46"/>
  <sheetViews>
    <sheetView tabSelected="1" topLeftCell="A7" zoomScale="70" zoomScaleNormal="70" workbookViewId="0">
      <selection activeCell="C32" sqref="C32:C3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27.3536</v>
      </c>
      <c r="C5">
        <v>6.6134000000000004</v>
      </c>
      <c r="E5">
        <v>727</v>
      </c>
      <c r="F5">
        <v>10.611499999999999</v>
      </c>
      <c r="G5">
        <v>3.5152999999999999</v>
      </c>
      <c r="I5">
        <v>727</v>
      </c>
      <c r="J5">
        <v>9.3742000000000001</v>
      </c>
      <c r="K5">
        <v>4.4855999999999998</v>
      </c>
      <c r="M5">
        <v>727</v>
      </c>
      <c r="N5">
        <v>7.7441000000000004</v>
      </c>
      <c r="O5">
        <v>13.575699999999999</v>
      </c>
      <c r="Q5">
        <v>727</v>
      </c>
      <c r="R5">
        <v>16.138100000000001</v>
      </c>
      <c r="S5">
        <v>12.605</v>
      </c>
      <c r="U5">
        <v>727</v>
      </c>
      <c r="V5">
        <v>9.5917999999999992</v>
      </c>
      <c r="W5">
        <v>7.1759000000000004</v>
      </c>
      <c r="Y5">
        <v>727</v>
      </c>
      <c r="Z5">
        <v>10.4412</v>
      </c>
      <c r="AA5">
        <v>7.2347000000000001</v>
      </c>
      <c r="AC5">
        <v>727</v>
      </c>
      <c r="AD5">
        <v>11.177300000000001</v>
      </c>
      <c r="AE5">
        <v>7.2514000000000003</v>
      </c>
    </row>
    <row r="6" spans="1:31" x14ac:dyDescent="0.25">
      <c r="A6">
        <v>0.5</v>
      </c>
      <c r="B6">
        <v>9.7782999999999998</v>
      </c>
      <c r="C6">
        <v>4.6730999999999998</v>
      </c>
      <c r="E6">
        <v>0.5</v>
      </c>
      <c r="F6">
        <v>10.0265</v>
      </c>
      <c r="G6">
        <v>4.7914000000000003</v>
      </c>
      <c r="I6">
        <v>0.5</v>
      </c>
      <c r="J6">
        <v>9.7170000000000005</v>
      </c>
      <c r="K6">
        <v>3.9499</v>
      </c>
      <c r="M6">
        <v>0.5</v>
      </c>
      <c r="N6">
        <v>8.9846000000000004</v>
      </c>
      <c r="O6">
        <v>12.9472</v>
      </c>
      <c r="Q6">
        <v>0.5</v>
      </c>
      <c r="R6">
        <v>6.9638</v>
      </c>
      <c r="S6">
        <v>12.1142</v>
      </c>
      <c r="U6">
        <v>0.5</v>
      </c>
      <c r="V6">
        <v>9.3087999999999997</v>
      </c>
      <c r="W6">
        <v>8.9196000000000009</v>
      </c>
      <c r="Y6">
        <v>0.5</v>
      </c>
      <c r="Z6">
        <v>11.2788</v>
      </c>
      <c r="AA6">
        <v>7.1029999999999998</v>
      </c>
      <c r="AC6">
        <v>0.5</v>
      </c>
      <c r="AD6">
        <v>11.382</v>
      </c>
      <c r="AE6">
        <v>7.5426000000000002</v>
      </c>
    </row>
    <row r="7" spans="1:31" x14ac:dyDescent="0.25">
      <c r="A7">
        <v>1.5</v>
      </c>
      <c r="B7">
        <v>10.228400000000001</v>
      </c>
      <c r="C7">
        <v>4.1830999999999996</v>
      </c>
      <c r="E7">
        <v>1.5</v>
      </c>
      <c r="F7">
        <v>12.1389</v>
      </c>
      <c r="G7">
        <v>14.015000000000001</v>
      </c>
      <c r="I7">
        <v>1.5</v>
      </c>
      <c r="J7">
        <v>9.3332999999999995</v>
      </c>
      <c r="K7">
        <v>4.3156999999999996</v>
      </c>
      <c r="M7">
        <v>1.5</v>
      </c>
      <c r="N7">
        <v>8.4700000000000006</v>
      </c>
      <c r="O7">
        <v>9.4499999999999993</v>
      </c>
      <c r="Q7">
        <v>1.5</v>
      </c>
      <c r="R7">
        <v>8.1765000000000008</v>
      </c>
      <c r="S7">
        <v>10.127800000000001</v>
      </c>
      <c r="U7">
        <v>1.5</v>
      </c>
      <c r="V7">
        <v>8.8476999999999997</v>
      </c>
      <c r="W7">
        <v>7.6406999999999998</v>
      </c>
      <c r="Y7">
        <v>1.5</v>
      </c>
      <c r="Z7">
        <v>12.483499999999999</v>
      </c>
      <c r="AA7">
        <v>7.3285</v>
      </c>
      <c r="AC7">
        <v>1.5</v>
      </c>
      <c r="AD7">
        <v>12.668900000000001</v>
      </c>
      <c r="AE7">
        <v>6.2579000000000002</v>
      </c>
    </row>
    <row r="8" spans="1:31" x14ac:dyDescent="0.25">
      <c r="A8">
        <v>2.5</v>
      </c>
      <c r="B8">
        <v>9.5089000000000006</v>
      </c>
      <c r="C8">
        <v>4.0781999999999998</v>
      </c>
      <c r="E8">
        <v>2.5</v>
      </c>
      <c r="F8">
        <v>10.2804</v>
      </c>
      <c r="G8">
        <v>3.8969999999999998</v>
      </c>
      <c r="I8">
        <v>2.5</v>
      </c>
      <c r="J8">
        <v>8.6417999999999999</v>
      </c>
      <c r="K8">
        <v>3.7206000000000001</v>
      </c>
      <c r="M8">
        <v>2.5</v>
      </c>
      <c r="N8">
        <v>7.2435</v>
      </c>
      <c r="O8">
        <v>8.9438999999999993</v>
      </c>
      <c r="Q8">
        <v>2.5</v>
      </c>
      <c r="R8">
        <v>8.7217000000000002</v>
      </c>
      <c r="S8">
        <v>8.9940999999999995</v>
      </c>
      <c r="U8">
        <v>2.5</v>
      </c>
      <c r="V8">
        <v>8.6696000000000009</v>
      </c>
      <c r="W8">
        <v>6.9066999999999998</v>
      </c>
      <c r="Y8">
        <v>2.5</v>
      </c>
      <c r="Z8">
        <v>11.8094</v>
      </c>
      <c r="AA8">
        <v>8.5477000000000007</v>
      </c>
      <c r="AC8">
        <v>2.5</v>
      </c>
      <c r="AD8">
        <v>11.4406</v>
      </c>
      <c r="AE8">
        <v>6.0041000000000002</v>
      </c>
    </row>
    <row r="9" spans="1:31" x14ac:dyDescent="0.25">
      <c r="A9">
        <v>3.5</v>
      </c>
      <c r="B9">
        <v>9.3208000000000002</v>
      </c>
      <c r="C9">
        <v>5.1885000000000003</v>
      </c>
      <c r="E9">
        <v>3.5</v>
      </c>
      <c r="F9">
        <v>9.7169000000000008</v>
      </c>
      <c r="G9">
        <v>3.8012999999999999</v>
      </c>
      <c r="I9">
        <v>3.5</v>
      </c>
      <c r="J9">
        <v>10.302099999999999</v>
      </c>
      <c r="K9">
        <v>4.0407000000000002</v>
      </c>
      <c r="M9">
        <v>3.5</v>
      </c>
      <c r="N9">
        <v>8.1196999999999999</v>
      </c>
      <c r="O9">
        <v>9.0151000000000003</v>
      </c>
      <c r="Q9">
        <v>3.5</v>
      </c>
      <c r="R9">
        <v>8.9612999999999996</v>
      </c>
      <c r="S9">
        <v>9.5906000000000002</v>
      </c>
      <c r="U9">
        <v>3.5</v>
      </c>
      <c r="V9">
        <v>11.781599999999999</v>
      </c>
      <c r="W9">
        <v>6.6577000000000002</v>
      </c>
      <c r="Y9">
        <v>3.5</v>
      </c>
      <c r="Z9">
        <v>11.854100000000001</v>
      </c>
      <c r="AA9">
        <v>6.6303999999999998</v>
      </c>
      <c r="AC9">
        <v>3.5</v>
      </c>
      <c r="AD9">
        <v>9.6341000000000001</v>
      </c>
      <c r="AE9">
        <v>5.4859999999999998</v>
      </c>
    </row>
    <row r="10" spans="1:31" x14ac:dyDescent="0.25">
      <c r="A10">
        <v>4.5</v>
      </c>
      <c r="B10">
        <v>11.3432</v>
      </c>
      <c r="C10">
        <v>4.1489000000000003</v>
      </c>
      <c r="E10">
        <v>4.5</v>
      </c>
      <c r="F10">
        <v>11.2027</v>
      </c>
      <c r="G10">
        <v>9.5639000000000003</v>
      </c>
      <c r="I10">
        <v>4.5</v>
      </c>
      <c r="J10">
        <v>9.9998000000000005</v>
      </c>
      <c r="K10">
        <v>3.8769</v>
      </c>
      <c r="M10">
        <v>4.5</v>
      </c>
      <c r="N10">
        <v>9.3925000000000001</v>
      </c>
      <c r="O10">
        <v>7.7534000000000001</v>
      </c>
      <c r="Q10">
        <v>4.5</v>
      </c>
      <c r="R10">
        <v>8.5324000000000009</v>
      </c>
      <c r="S10">
        <v>10.323700000000001</v>
      </c>
      <c r="U10">
        <v>4.5</v>
      </c>
      <c r="V10">
        <v>10.8956</v>
      </c>
      <c r="W10">
        <v>6.7603</v>
      </c>
      <c r="Y10">
        <v>4.5</v>
      </c>
      <c r="Z10">
        <v>11.768700000000001</v>
      </c>
      <c r="AA10">
        <v>6.1868999999999996</v>
      </c>
      <c r="AC10">
        <v>4.5</v>
      </c>
      <c r="AD10">
        <v>16.765000000000001</v>
      </c>
      <c r="AE10">
        <v>53.173200000000001</v>
      </c>
    </row>
    <row r="11" spans="1:31" x14ac:dyDescent="0.25">
      <c r="A11">
        <v>5.5</v>
      </c>
      <c r="B11">
        <v>12.170999999999999</v>
      </c>
      <c r="C11">
        <v>4.1845999999999997</v>
      </c>
      <c r="E11">
        <v>5.5</v>
      </c>
      <c r="F11">
        <v>9.9969999999999999</v>
      </c>
      <c r="G11">
        <v>3.8744999999999998</v>
      </c>
      <c r="I11">
        <v>5.5</v>
      </c>
      <c r="J11">
        <v>10.7698</v>
      </c>
      <c r="K11">
        <v>3.8359000000000001</v>
      </c>
      <c r="M11">
        <v>5.5</v>
      </c>
      <c r="N11">
        <v>14.851800000000001</v>
      </c>
      <c r="O11">
        <v>7.9573999999999998</v>
      </c>
      <c r="Q11">
        <v>5.5</v>
      </c>
      <c r="R11">
        <v>8.4128000000000007</v>
      </c>
      <c r="S11">
        <v>8.7151999999999994</v>
      </c>
      <c r="U11">
        <v>5.5</v>
      </c>
      <c r="V11">
        <v>12.4704</v>
      </c>
      <c r="W11">
        <v>5.8449</v>
      </c>
      <c r="Y11">
        <v>5.5</v>
      </c>
      <c r="Z11">
        <v>12.398</v>
      </c>
      <c r="AA11">
        <v>7.0648</v>
      </c>
      <c r="AC11">
        <v>5.5</v>
      </c>
      <c r="AD11">
        <v>10.6272</v>
      </c>
      <c r="AE11">
        <v>5.6917999999999997</v>
      </c>
    </row>
    <row r="13" spans="1:31" x14ac:dyDescent="0.25">
      <c r="A13" t="s">
        <v>14</v>
      </c>
      <c r="B13">
        <f>AVERAGE(B6:B11)</f>
        <v>10.391766666666667</v>
      </c>
      <c r="C13">
        <f>AVERAGE(C6:C11)</f>
        <v>4.4094000000000007</v>
      </c>
      <c r="E13" t="s">
        <v>14</v>
      </c>
      <c r="F13">
        <f t="shared" ref="D13:AE13" si="0">AVERAGE(F6:F11)</f>
        <v>10.5604</v>
      </c>
      <c r="G13">
        <f t="shared" si="0"/>
        <v>6.6571833333333332</v>
      </c>
      <c r="I13" t="s">
        <v>14</v>
      </c>
      <c r="J13">
        <f t="shared" si="0"/>
        <v>9.7939666666666678</v>
      </c>
      <c r="K13">
        <f t="shared" si="0"/>
        <v>3.9566166666666667</v>
      </c>
      <c r="M13" t="s">
        <v>14</v>
      </c>
      <c r="N13">
        <f t="shared" si="0"/>
        <v>9.5103500000000007</v>
      </c>
      <c r="O13">
        <f t="shared" si="0"/>
        <v>9.3445</v>
      </c>
      <c r="Q13" t="s">
        <v>14</v>
      </c>
      <c r="R13">
        <f t="shared" si="0"/>
        <v>8.2947500000000005</v>
      </c>
      <c r="S13">
        <f t="shared" si="0"/>
        <v>9.9776000000000007</v>
      </c>
      <c r="U13" t="s">
        <v>14</v>
      </c>
      <c r="V13">
        <f t="shared" si="0"/>
        <v>10.328950000000001</v>
      </c>
      <c r="W13">
        <f t="shared" si="0"/>
        <v>7.1216500000000016</v>
      </c>
      <c r="Y13" t="s">
        <v>14</v>
      </c>
      <c r="Z13">
        <f t="shared" si="0"/>
        <v>11.932083333333333</v>
      </c>
      <c r="AA13">
        <f t="shared" si="0"/>
        <v>7.1435500000000003</v>
      </c>
      <c r="AC13" t="s">
        <v>14</v>
      </c>
      <c r="AD13">
        <f t="shared" si="0"/>
        <v>12.086300000000001</v>
      </c>
      <c r="AE13">
        <f t="shared" si="0"/>
        <v>14.025933333333334</v>
      </c>
    </row>
    <row r="14" spans="1:31" x14ac:dyDescent="0.25">
      <c r="A14" t="s">
        <v>15</v>
      </c>
      <c r="B14">
        <f>_xlfn.STDEV.P(B6:B11)</f>
        <v>1.0328237840449299</v>
      </c>
      <c r="C14">
        <f>_xlfn.STDEV.P(C6:C11)</f>
        <v>0.39913133176938154</v>
      </c>
      <c r="E14" t="s">
        <v>15</v>
      </c>
      <c r="F14">
        <f t="shared" ref="D14:AE14" si="1">_xlfn.STDEV.P(F6:F11)</f>
        <v>0.84622421772640499</v>
      </c>
      <c r="G14">
        <f t="shared" si="1"/>
        <v>3.8640570973251536</v>
      </c>
      <c r="I14" t="s">
        <v>15</v>
      </c>
      <c r="J14">
        <f t="shared" si="1"/>
        <v>0.68294011613187744</v>
      </c>
      <c r="K14">
        <f t="shared" si="1"/>
        <v>0.18827598905743531</v>
      </c>
      <c r="M14" t="s">
        <v>15</v>
      </c>
      <c r="N14">
        <f t="shared" si="1"/>
        <v>2.4824797500013305</v>
      </c>
      <c r="O14">
        <f t="shared" si="1"/>
        <v>1.7182941094779622</v>
      </c>
      <c r="Q14" t="s">
        <v>15</v>
      </c>
      <c r="R14">
        <f t="shared" si="1"/>
        <v>0.64322099558912627</v>
      </c>
      <c r="S14">
        <f t="shared" si="1"/>
        <v>1.111912752872271</v>
      </c>
      <c r="U14" t="s">
        <v>15</v>
      </c>
      <c r="V14">
        <f t="shared" si="1"/>
        <v>1.4722625646149654</v>
      </c>
      <c r="W14">
        <f t="shared" si="1"/>
        <v>0.95952719216287941</v>
      </c>
      <c r="Y14" t="s">
        <v>15</v>
      </c>
      <c r="Z14">
        <f t="shared" si="1"/>
        <v>0.40737871576158124</v>
      </c>
      <c r="AA14">
        <f t="shared" si="1"/>
        <v>0.72940520688663546</v>
      </c>
      <c r="AC14" t="s">
        <v>15</v>
      </c>
      <c r="AD14">
        <f t="shared" si="1"/>
        <v>2.2834506446749914</v>
      </c>
      <c r="AE14">
        <f t="shared" si="1"/>
        <v>17.519619907565218</v>
      </c>
    </row>
    <row r="15" spans="1:31" x14ac:dyDescent="0.25">
      <c r="A15" t="s">
        <v>16</v>
      </c>
      <c r="B15">
        <f>B14*2</f>
        <v>2.0656475680898598</v>
      </c>
      <c r="C15">
        <f>C14*2</f>
        <v>0.79826266353876307</v>
      </c>
      <c r="E15" t="s">
        <v>16</v>
      </c>
      <c r="F15">
        <f t="shared" ref="D15:AE15" si="2">F14*2</f>
        <v>1.69244843545281</v>
      </c>
      <c r="G15">
        <f t="shared" si="2"/>
        <v>7.7281141946503071</v>
      </c>
      <c r="I15" t="s">
        <v>16</v>
      </c>
      <c r="J15">
        <f t="shared" si="2"/>
        <v>1.3658802322637549</v>
      </c>
      <c r="K15">
        <f t="shared" si="2"/>
        <v>0.37655197811487062</v>
      </c>
      <c r="M15" t="s">
        <v>16</v>
      </c>
      <c r="N15">
        <f t="shared" si="2"/>
        <v>4.964959500002661</v>
      </c>
      <c r="O15">
        <f t="shared" si="2"/>
        <v>3.4365882189559245</v>
      </c>
      <c r="Q15" t="s">
        <v>16</v>
      </c>
      <c r="R15">
        <f t="shared" si="2"/>
        <v>1.2864419911782525</v>
      </c>
      <c r="S15">
        <f t="shared" si="2"/>
        <v>2.223825505744542</v>
      </c>
      <c r="U15" t="s">
        <v>16</v>
      </c>
      <c r="V15">
        <f t="shared" si="2"/>
        <v>2.9445251292299308</v>
      </c>
      <c r="W15">
        <f t="shared" si="2"/>
        <v>1.9190543843257588</v>
      </c>
      <c r="Y15" t="s">
        <v>16</v>
      </c>
      <c r="Z15">
        <f t="shared" si="2"/>
        <v>0.81475743152316249</v>
      </c>
      <c r="AA15">
        <f t="shared" si="2"/>
        <v>1.4588104137732709</v>
      </c>
      <c r="AC15" t="s">
        <v>16</v>
      </c>
      <c r="AD15">
        <f t="shared" si="2"/>
        <v>4.5669012893499827</v>
      </c>
      <c r="AE15">
        <f t="shared" si="2"/>
        <v>35.039239815130436</v>
      </c>
    </row>
    <row r="16" spans="1:31" x14ac:dyDescent="0.25">
      <c r="A16" t="s">
        <v>17</v>
      </c>
      <c r="B16">
        <f>B13+B15</f>
        <v>12.457414234756527</v>
      </c>
      <c r="C16">
        <f>C13+C15</f>
        <v>5.2076626635387635</v>
      </c>
      <c r="E16" t="s">
        <v>17</v>
      </c>
      <c r="F16">
        <f t="shared" ref="D16:AE16" si="3">F13+F15</f>
        <v>12.25284843545281</v>
      </c>
      <c r="G16">
        <f t="shared" si="3"/>
        <v>14.38529752798364</v>
      </c>
      <c r="I16" t="s">
        <v>17</v>
      </c>
      <c r="J16">
        <f t="shared" si="3"/>
        <v>11.159846898930423</v>
      </c>
      <c r="K16">
        <f t="shared" si="3"/>
        <v>4.3331686447815372</v>
      </c>
      <c r="M16" t="s">
        <v>17</v>
      </c>
      <c r="N16">
        <f t="shared" si="3"/>
        <v>14.475309500002663</v>
      </c>
      <c r="O16">
        <f t="shared" si="3"/>
        <v>12.781088218955924</v>
      </c>
      <c r="Q16" t="s">
        <v>17</v>
      </c>
      <c r="R16">
        <f t="shared" si="3"/>
        <v>9.5811919911782528</v>
      </c>
      <c r="S16">
        <f t="shared" si="3"/>
        <v>12.201425505744542</v>
      </c>
      <c r="U16" t="s">
        <v>17</v>
      </c>
      <c r="V16">
        <f t="shared" si="3"/>
        <v>13.273475129229931</v>
      </c>
      <c r="W16">
        <f t="shared" si="3"/>
        <v>9.0407043843257604</v>
      </c>
      <c r="Y16" t="s">
        <v>17</v>
      </c>
      <c r="Z16">
        <f t="shared" si="3"/>
        <v>12.746840764856495</v>
      </c>
      <c r="AA16">
        <f t="shared" si="3"/>
        <v>8.6023604137732708</v>
      </c>
      <c r="AC16" t="s">
        <v>17</v>
      </c>
      <c r="AD16">
        <f t="shared" si="3"/>
        <v>16.653201289349983</v>
      </c>
      <c r="AE16">
        <f t="shared" si="3"/>
        <v>49.065173148463771</v>
      </c>
    </row>
    <row r="21" spans="1:34" x14ac:dyDescent="0.25">
      <c r="J21" t="s">
        <v>18</v>
      </c>
      <c r="M21" t="s">
        <v>19</v>
      </c>
      <c r="P21" t="s">
        <v>20</v>
      </c>
      <c r="T21" t="s">
        <v>21</v>
      </c>
    </row>
    <row r="22" spans="1:34" x14ac:dyDescent="0.25">
      <c r="K22" t="s">
        <v>22</v>
      </c>
      <c r="N22" t="s">
        <v>22</v>
      </c>
      <c r="Q22" t="s">
        <v>22</v>
      </c>
      <c r="W22" t="s">
        <v>23</v>
      </c>
      <c r="AC22" t="s">
        <v>22</v>
      </c>
    </row>
    <row r="23" spans="1:34" x14ac:dyDescent="0.25">
      <c r="I23" t="s">
        <v>24</v>
      </c>
      <c r="J23">
        <f>AVERAGE(B5,F5,J5,N5,R5,V5,Z5,AD5)</f>
        <v>12.803974999999999</v>
      </c>
      <c r="K23">
        <f>AVERAGE(C5,G5,K5,O5,S5,W5,AA5,AE5)</f>
        <v>7.807125000000001</v>
      </c>
      <c r="M23">
        <f>J24-J23</f>
        <v>-3.1239999999999988</v>
      </c>
      <c r="N23">
        <f>K24-K23</f>
        <v>-5.1999999999999602E-2</v>
      </c>
      <c r="P23">
        <f>M23/J23*100</f>
        <v>-24.398673068324477</v>
      </c>
      <c r="Q23">
        <f>N23/K23*100</f>
        <v>-0.66605824807467018</v>
      </c>
      <c r="T23" t="s">
        <v>25</v>
      </c>
      <c r="U23" t="s">
        <v>26</v>
      </c>
      <c r="W23">
        <v>0.5</v>
      </c>
      <c r="X23">
        <v>1.5</v>
      </c>
      <c r="Y23">
        <v>2.5</v>
      </c>
      <c r="Z23">
        <v>3.5</v>
      </c>
      <c r="AA23">
        <v>4.5</v>
      </c>
      <c r="AB23">
        <v>5.5</v>
      </c>
      <c r="AC23">
        <v>0.5</v>
      </c>
      <c r="AD23">
        <v>1.5</v>
      </c>
      <c r="AE23">
        <v>2.5</v>
      </c>
      <c r="AF23">
        <v>3.5</v>
      </c>
      <c r="AG23">
        <v>4.5</v>
      </c>
      <c r="AH23">
        <v>5.5</v>
      </c>
    </row>
    <row r="24" spans="1:34" x14ac:dyDescent="0.25">
      <c r="I24">
        <v>0.5</v>
      </c>
      <c r="J24">
        <f>AVERAGE(B6,F6,J6,N6,R6,V6,Z6,AD6)</f>
        <v>9.6799750000000007</v>
      </c>
      <c r="K24">
        <f>AVERAGE(C6,G6,K6,O6,S6,W6,AA6,AE6)</f>
        <v>7.7551250000000014</v>
      </c>
      <c r="M24">
        <f>J25-J23</f>
        <v>-2.5105749999999976</v>
      </c>
      <c r="N24">
        <f>K25-K23</f>
        <v>0.10771249999999899</v>
      </c>
      <c r="P24">
        <f>M24/J23*100</f>
        <v>-19.607778053299835</v>
      </c>
      <c r="Q24">
        <f>N24/K23*100</f>
        <v>1.3796692124181305</v>
      </c>
      <c r="T24">
        <f>J23</f>
        <v>12.803974999999999</v>
      </c>
      <c r="U24">
        <f>K23</f>
        <v>7.807125000000001</v>
      </c>
      <c r="W24">
        <f>P23</f>
        <v>-24.398673068324477</v>
      </c>
      <c r="X24">
        <f>P24</f>
        <v>-19.607778053299835</v>
      </c>
      <c r="Y24">
        <f>P25</f>
        <v>-25.495890924498056</v>
      </c>
      <c r="Z24">
        <f>P26</f>
        <v>-22.201308578000184</v>
      </c>
      <c r="AA24">
        <f>P27</f>
        <v>-12.234384243955484</v>
      </c>
      <c r="AB24">
        <f>P28</f>
        <v>-10.47897235038338</v>
      </c>
      <c r="AC24">
        <f>Q23</f>
        <v>-0.66605824807467018</v>
      </c>
      <c r="AD24">
        <f>Q24</f>
        <v>1.3796692124181305</v>
      </c>
      <c r="AE24">
        <f>Q25</f>
        <v>-18.196038874745842</v>
      </c>
      <c r="AF24">
        <f>Q26</f>
        <v>-19.287990137214415</v>
      </c>
      <c r="AG24">
        <f>Q27</f>
        <v>62.971644491410096</v>
      </c>
      <c r="AH24">
        <f>Q28</f>
        <v>-24.477480506588542</v>
      </c>
    </row>
    <row r="25" spans="1:34" x14ac:dyDescent="0.25">
      <c r="I25">
        <v>1.5</v>
      </c>
      <c r="J25">
        <f>AVERAGE(B7,F7,J7,N7,R7,V7,Z7,AD7)</f>
        <v>10.293400000000002</v>
      </c>
      <c r="K25">
        <f>AVERAGE(C7,G7,K7,O7,S7,W7,AA7,AE7)</f>
        <v>7.9148375</v>
      </c>
      <c r="M25">
        <f>J26-J23</f>
        <v>-3.2644874999999995</v>
      </c>
      <c r="N25">
        <f>K26-K23</f>
        <v>-1.4205875000000017</v>
      </c>
      <c r="P25">
        <f>M25/J23*100</f>
        <v>-25.495890924498056</v>
      </c>
      <c r="Q25">
        <f>N25/K23*100</f>
        <v>-18.196038874745842</v>
      </c>
    </row>
    <row r="26" spans="1:34" x14ac:dyDescent="0.25">
      <c r="I26">
        <v>2.5</v>
      </c>
      <c r="J26">
        <f>AVERAGE(B8,F8,J8,N8,R8,V8,Z8,AD8)</f>
        <v>9.5394874999999999</v>
      </c>
      <c r="K26">
        <f>AVERAGE(C8,G8,K8,O8,S8,W8,AA8,AE8)</f>
        <v>6.3865374999999993</v>
      </c>
      <c r="M26">
        <f>J27-J23</f>
        <v>-2.842649999999999</v>
      </c>
      <c r="N26">
        <f>K27-K23</f>
        <v>-1.5058375000000011</v>
      </c>
      <c r="P26">
        <f>M26/J23*100</f>
        <v>-22.201308578000184</v>
      </c>
      <c r="Q26">
        <f>N26/K23*100</f>
        <v>-19.287990137214415</v>
      </c>
    </row>
    <row r="27" spans="1:34" x14ac:dyDescent="0.25">
      <c r="I27">
        <v>3.5</v>
      </c>
      <c r="J27">
        <f>AVERAGE(B9,F9,J9,N9,R9,V9,Z9,AD9)</f>
        <v>9.9613250000000004</v>
      </c>
      <c r="K27">
        <f>AVERAGE(C9,G9,K9,O9,S9,W9,AA9,AE9)</f>
        <v>6.3012874999999999</v>
      </c>
      <c r="M27">
        <f>J28-J23</f>
        <v>-1.5664874999999991</v>
      </c>
      <c r="N27">
        <f>K28-K23</f>
        <v>4.9162750000000006</v>
      </c>
      <c r="P27">
        <f>M27/J23*100</f>
        <v>-12.234384243955484</v>
      </c>
      <c r="Q27">
        <f>N27/K23*100</f>
        <v>62.971644491410096</v>
      </c>
    </row>
    <row r="28" spans="1:34" x14ac:dyDescent="0.25">
      <c r="I28">
        <v>4.5</v>
      </c>
      <c r="J28">
        <f>AVERAGE(B10,F10,J10,N10,R10,V10,Z10,AD10)</f>
        <v>11.2374875</v>
      </c>
      <c r="K28">
        <f>AVERAGE(C10,G10,K10,O10,S10,W10,AA10,AE10)</f>
        <v>12.723400000000002</v>
      </c>
      <c r="M28">
        <f>J29-J23</f>
        <v>-1.3417250000000003</v>
      </c>
      <c r="N28">
        <f>K29-K23</f>
        <v>-1.9109875000000009</v>
      </c>
      <c r="P28">
        <f>M28/J23*100</f>
        <v>-10.47897235038338</v>
      </c>
      <c r="Q28">
        <f>N28/K23*100</f>
        <v>-24.477480506588542</v>
      </c>
    </row>
    <row r="29" spans="1:34" x14ac:dyDescent="0.25">
      <c r="I29">
        <v>5.5</v>
      </c>
      <c r="J29">
        <f>AVERAGE(B11,F11,J11,N11,R11,V11,Z11,AD11)</f>
        <v>11.462249999999999</v>
      </c>
      <c r="K29">
        <f>AVERAGE(C11,G11,K11,O11,S11,W11,AA11,AE11)</f>
        <v>5.8961375</v>
      </c>
    </row>
    <row r="30" spans="1:34" x14ac:dyDescent="0.25">
      <c r="A30" t="s">
        <v>27</v>
      </c>
    </row>
    <row r="32" spans="1:34" x14ac:dyDescent="0.25">
      <c r="A32">
        <v>1</v>
      </c>
      <c r="B32">
        <f>B5</f>
        <v>27.3536</v>
      </c>
      <c r="C32">
        <f>C5</f>
        <v>6.6134000000000004</v>
      </c>
    </row>
    <row r="33" spans="1:3" x14ac:dyDescent="0.25">
      <c r="A33">
        <v>2</v>
      </c>
      <c r="B33">
        <f>F5</f>
        <v>10.611499999999999</v>
      </c>
      <c r="C33">
        <f>G5</f>
        <v>3.5152999999999999</v>
      </c>
    </row>
    <row r="34" spans="1:3" x14ac:dyDescent="0.25">
      <c r="A34">
        <v>3</v>
      </c>
      <c r="B34">
        <f>J5</f>
        <v>9.3742000000000001</v>
      </c>
      <c r="C34">
        <f>K5</f>
        <v>4.4855999999999998</v>
      </c>
    </row>
    <row r="35" spans="1:3" x14ac:dyDescent="0.25">
      <c r="A35">
        <v>4</v>
      </c>
      <c r="B35">
        <f>N5</f>
        <v>7.7441000000000004</v>
      </c>
      <c r="C35">
        <f>O5</f>
        <v>13.575699999999999</v>
      </c>
    </row>
    <row r="36" spans="1:3" x14ac:dyDescent="0.25">
      <c r="A36">
        <v>5</v>
      </c>
      <c r="B36">
        <f>R5</f>
        <v>16.138100000000001</v>
      </c>
      <c r="C36">
        <f>S5</f>
        <v>12.605</v>
      </c>
    </row>
    <row r="37" spans="1:3" x14ac:dyDescent="0.25">
      <c r="A37">
        <v>6</v>
      </c>
      <c r="B37">
        <f>V5</f>
        <v>9.5917999999999992</v>
      </c>
      <c r="C37">
        <f>W5</f>
        <v>7.1759000000000004</v>
      </c>
    </row>
    <row r="38" spans="1:3" x14ac:dyDescent="0.25">
      <c r="A38">
        <v>7</v>
      </c>
      <c r="B38">
        <f>Z5</f>
        <v>10.4412</v>
      </c>
      <c r="C38">
        <f>AA5</f>
        <v>7.2347000000000001</v>
      </c>
    </row>
    <row r="39" spans="1:3" x14ac:dyDescent="0.25">
      <c r="A39">
        <v>8</v>
      </c>
      <c r="B39">
        <f>AD5</f>
        <v>11.177300000000001</v>
      </c>
      <c r="C39">
        <f>AE5</f>
        <v>7.2514000000000003</v>
      </c>
    </row>
    <row r="41" spans="1:3" x14ac:dyDescent="0.25">
      <c r="A41" t="s">
        <v>14</v>
      </c>
      <c r="B41">
        <f>AVERAGE(B32:B39)</f>
        <v>12.803974999999999</v>
      </c>
      <c r="C41">
        <f>AVERAGE(C32:C39)</f>
        <v>7.807125000000001</v>
      </c>
    </row>
    <row r="42" spans="1:3" x14ac:dyDescent="0.25">
      <c r="A42" t="s">
        <v>15</v>
      </c>
      <c r="B42">
        <f>_xlfn.STDEV.P(B32:B39)</f>
        <v>5.9532287545814171</v>
      </c>
      <c r="C42">
        <f>_xlfn.STDEV.P(C32:C39)</f>
        <v>3.3205473425890171</v>
      </c>
    </row>
    <row r="43" spans="1:3" x14ac:dyDescent="0.25">
      <c r="A43" t="s">
        <v>28</v>
      </c>
      <c r="B43">
        <f>1.5*B42</f>
        <v>8.9298431318721256</v>
      </c>
      <c r="C43">
        <f>1.5*C42</f>
        <v>4.980821013883526</v>
      </c>
    </row>
    <row r="44" spans="1:3" x14ac:dyDescent="0.25">
      <c r="A44" t="s">
        <v>16</v>
      </c>
      <c r="B44">
        <f>2*B42</f>
        <v>11.906457509162834</v>
      </c>
      <c r="C44">
        <f>2*C42</f>
        <v>6.6410946851780341</v>
      </c>
    </row>
    <row r="45" spans="1:3" x14ac:dyDescent="0.25">
      <c r="A45" t="s">
        <v>29</v>
      </c>
      <c r="B45">
        <f>B41+B43</f>
        <v>21.733818131872127</v>
      </c>
      <c r="C45">
        <f>C41+C43</f>
        <v>12.787946013883527</v>
      </c>
    </row>
    <row r="46" spans="1:3" x14ac:dyDescent="0.25">
      <c r="A46" t="s">
        <v>17</v>
      </c>
      <c r="B46">
        <f>B41+B44</f>
        <v>24.710432509162835</v>
      </c>
      <c r="C46">
        <f>C44+C41</f>
        <v>14.448219685178035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32:B39">
    <cfRule type="cellIs" dxfId="3" priority="4" operator="greaterThan">
      <formula>$B$45</formula>
    </cfRule>
    <cfRule type="cellIs" dxfId="2" priority="2" operator="greaterThan">
      <formula>$B$46</formula>
    </cfRule>
  </conditionalFormatting>
  <conditionalFormatting sqref="C32:C39">
    <cfRule type="cellIs" dxfId="1" priority="3" operator="greaterThan">
      <formula>$C$45</formula>
    </cfRule>
    <cfRule type="cellIs" dxfId="0" priority="1" operator="greaterThan">
      <formula>$C$46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2015-05-14T06:15:40Z</dcterms:created>
  <dcterms:modified xsi:type="dcterms:W3CDTF">2015-05-20T07:32:05Z</dcterms:modified>
</cp:coreProperties>
</file>