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 activeTab="2"/>
  </bookViews>
  <sheets>
    <sheet name="CPU" sheetId="1" r:id="rId1"/>
    <sheet name="GPU" sheetId="2" r:id="rId2"/>
    <sheet name="Chart1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3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" i="2"/>
  <c r="A31" i="1"/>
  <c r="A31" i="2"/>
  <c r="A34" i="2"/>
  <c r="A33" i="2"/>
  <c r="A32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34" i="1"/>
  <c r="A33" i="1"/>
  <c r="A32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<sst xmlns="http://schemas.openxmlformats.org/spreadsheetml/2006/main" count="9" uniqueCount="6">
  <si>
    <t>CPU LBM</t>
  </si>
  <si>
    <t>Size</t>
  </si>
  <si>
    <t>GPU LBM</t>
  </si>
  <si>
    <t>1000 iterations</t>
  </si>
  <si>
    <t>scenery 0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</si>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</sst>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between CPU and GPU version of D2Q9</a:t>
            </a:r>
            <a:r>
              <a:rPr lang="en-US" baseline="0"/>
              <a:t> LBM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PyCUDA (GPU)</c:v>
          </c:tx>
          <c:marker>
            <c:symbol val="none"/>
          </c:marker>
          <c:xVal>
            <c:numRef>
              <c:f>GPU!$A$3:$A$34</c:f>
              <c:numCache>
                <c:formatCode>General</c:formatCode>
                <c:ptCount val="32"/>
                <c:pt idx="0">
                  <c:v>16.0</c:v>
                </c:pt>
                <c:pt idx="1">
                  <c:v>32.0</c:v>
                </c:pt>
                <c:pt idx="2">
                  <c:v>48.0</c:v>
                </c:pt>
                <c:pt idx="3">
                  <c:v>64.0</c:v>
                </c:pt>
                <c:pt idx="4">
                  <c:v>80.0</c:v>
                </c:pt>
                <c:pt idx="5">
                  <c:v>96.0</c:v>
                </c:pt>
                <c:pt idx="6">
                  <c:v>112.0</c:v>
                </c:pt>
                <c:pt idx="7">
                  <c:v>128.0</c:v>
                </c:pt>
                <c:pt idx="8">
                  <c:v>144.0</c:v>
                </c:pt>
                <c:pt idx="9">
                  <c:v>160.0</c:v>
                </c:pt>
                <c:pt idx="10">
                  <c:v>176.0</c:v>
                </c:pt>
                <c:pt idx="11">
                  <c:v>192.0</c:v>
                </c:pt>
                <c:pt idx="12">
                  <c:v>208.0</c:v>
                </c:pt>
                <c:pt idx="13">
                  <c:v>224.0</c:v>
                </c:pt>
                <c:pt idx="14">
                  <c:v>240.0</c:v>
                </c:pt>
                <c:pt idx="15">
                  <c:v>256.0</c:v>
                </c:pt>
                <c:pt idx="16">
                  <c:v>272.0</c:v>
                </c:pt>
                <c:pt idx="17">
                  <c:v>288.0</c:v>
                </c:pt>
                <c:pt idx="18">
                  <c:v>304.0</c:v>
                </c:pt>
                <c:pt idx="19">
                  <c:v>320.0</c:v>
                </c:pt>
                <c:pt idx="20">
                  <c:v>336.0</c:v>
                </c:pt>
                <c:pt idx="21">
                  <c:v>352.0</c:v>
                </c:pt>
                <c:pt idx="22">
                  <c:v>368.0</c:v>
                </c:pt>
                <c:pt idx="23">
                  <c:v>384.0</c:v>
                </c:pt>
                <c:pt idx="24">
                  <c:v>400.0</c:v>
                </c:pt>
                <c:pt idx="25">
                  <c:v>416.0</c:v>
                </c:pt>
                <c:pt idx="26">
                  <c:v>432.0</c:v>
                </c:pt>
                <c:pt idx="27">
                  <c:v>448.0</c:v>
                </c:pt>
                <c:pt idx="28">
                  <c:v>464.0</c:v>
                </c:pt>
                <c:pt idx="29">
                  <c:v>480.0</c:v>
                </c:pt>
                <c:pt idx="30">
                  <c:v>496.0</c:v>
                </c:pt>
                <c:pt idx="31">
                  <c:v>512.0</c:v>
                </c:pt>
              </c:numCache>
            </c:numRef>
          </c:xVal>
          <c:yVal>
            <c:numRef>
              <c:f>GPU!$E$3:$E$34</c:f>
              <c:numCache>
                <c:formatCode>General</c:formatCode>
                <c:ptCount val="32"/>
                <c:pt idx="0">
                  <c:v>0.228648333333333</c:v>
                </c:pt>
                <c:pt idx="1">
                  <c:v>0.249618333333333</c:v>
                </c:pt>
                <c:pt idx="2">
                  <c:v>0.358568</c:v>
                </c:pt>
                <c:pt idx="3">
                  <c:v>0.477147</c:v>
                </c:pt>
                <c:pt idx="4">
                  <c:v>0.655565</c:v>
                </c:pt>
                <c:pt idx="5">
                  <c:v>0.872940333333333</c:v>
                </c:pt>
                <c:pt idx="6">
                  <c:v>1.107384</c:v>
                </c:pt>
                <c:pt idx="7">
                  <c:v>1.407173333333333</c:v>
                </c:pt>
                <c:pt idx="8">
                  <c:v>1.696323</c:v>
                </c:pt>
                <c:pt idx="9">
                  <c:v>2.0761</c:v>
                </c:pt>
                <c:pt idx="10">
                  <c:v>2.450352333333333</c:v>
                </c:pt>
                <c:pt idx="11">
                  <c:v>2.775957666666667</c:v>
                </c:pt>
                <c:pt idx="12">
                  <c:v>3.211183333333333</c:v>
                </c:pt>
                <c:pt idx="13">
                  <c:v>3.585628</c:v>
                </c:pt>
                <c:pt idx="14">
                  <c:v>3.968591333333334</c:v>
                </c:pt>
                <c:pt idx="15">
                  <c:v>4.547270333333332</c:v>
                </c:pt>
                <c:pt idx="16">
                  <c:v>5.233073</c:v>
                </c:pt>
                <c:pt idx="17">
                  <c:v>5.593193</c:v>
                </c:pt>
                <c:pt idx="18">
                  <c:v>6.098852333333333</c:v>
                </c:pt>
                <c:pt idx="19">
                  <c:v>6.918187</c:v>
                </c:pt>
                <c:pt idx="20">
                  <c:v>7.324756000000001</c:v>
                </c:pt>
                <c:pt idx="21">
                  <c:v>8.204585666666666</c:v>
                </c:pt>
                <c:pt idx="22">
                  <c:v>8.721080666666667</c:v>
                </c:pt>
                <c:pt idx="23">
                  <c:v>9.581221333333334</c:v>
                </c:pt>
                <c:pt idx="24">
                  <c:v>10.11040566666667</c:v>
                </c:pt>
                <c:pt idx="25">
                  <c:v>10.716259</c:v>
                </c:pt>
                <c:pt idx="26">
                  <c:v>11.39975</c:v>
                </c:pt>
                <c:pt idx="27">
                  <c:v>12.28683833333333</c:v>
                </c:pt>
                <c:pt idx="28">
                  <c:v>13.31026033333333</c:v>
                </c:pt>
                <c:pt idx="29">
                  <c:v>14.179822</c:v>
                </c:pt>
                <c:pt idx="30">
                  <c:v>15.06428366666667</c:v>
                </c:pt>
                <c:pt idx="31">
                  <c:v>15.79928033333333</c:v>
                </c:pt>
              </c:numCache>
            </c:numRef>
          </c:yVal>
          <c:smooth val="1"/>
        </c:ser>
        <c:ser>
          <c:idx val="1"/>
          <c:order val="1"/>
          <c:tx>
            <c:v>NumPy (CPU)</c:v>
          </c:tx>
          <c:marker>
            <c:symbol val="none"/>
          </c:marker>
          <c:xVal>
            <c:numRef>
              <c:f>CPU!$A$3:$A$34</c:f>
              <c:numCache>
                <c:formatCode>General</c:formatCode>
                <c:ptCount val="32"/>
                <c:pt idx="0">
                  <c:v>16.0</c:v>
                </c:pt>
                <c:pt idx="1">
                  <c:v>32.0</c:v>
                </c:pt>
                <c:pt idx="2">
                  <c:v>48.0</c:v>
                </c:pt>
                <c:pt idx="3">
                  <c:v>64.0</c:v>
                </c:pt>
                <c:pt idx="4">
                  <c:v>80.0</c:v>
                </c:pt>
                <c:pt idx="5">
                  <c:v>96.0</c:v>
                </c:pt>
                <c:pt idx="6">
                  <c:v>112.0</c:v>
                </c:pt>
                <c:pt idx="7">
                  <c:v>128.0</c:v>
                </c:pt>
                <c:pt idx="8">
                  <c:v>144.0</c:v>
                </c:pt>
                <c:pt idx="9">
                  <c:v>160.0</c:v>
                </c:pt>
                <c:pt idx="10">
                  <c:v>176.0</c:v>
                </c:pt>
                <c:pt idx="11">
                  <c:v>192.0</c:v>
                </c:pt>
                <c:pt idx="12">
                  <c:v>208.0</c:v>
                </c:pt>
                <c:pt idx="13">
                  <c:v>224.0</c:v>
                </c:pt>
                <c:pt idx="14">
                  <c:v>240.0</c:v>
                </c:pt>
                <c:pt idx="15">
                  <c:v>256.0</c:v>
                </c:pt>
                <c:pt idx="16">
                  <c:v>272.0</c:v>
                </c:pt>
                <c:pt idx="17">
                  <c:v>288.0</c:v>
                </c:pt>
                <c:pt idx="18">
                  <c:v>304.0</c:v>
                </c:pt>
                <c:pt idx="19">
                  <c:v>320.0</c:v>
                </c:pt>
                <c:pt idx="20">
                  <c:v>336.0</c:v>
                </c:pt>
                <c:pt idx="21">
                  <c:v>352.0</c:v>
                </c:pt>
                <c:pt idx="22">
                  <c:v>368.0</c:v>
                </c:pt>
                <c:pt idx="23">
                  <c:v>384.0</c:v>
                </c:pt>
                <c:pt idx="24">
                  <c:v>400.0</c:v>
                </c:pt>
                <c:pt idx="25">
                  <c:v>416.0</c:v>
                </c:pt>
                <c:pt idx="26">
                  <c:v>432.0</c:v>
                </c:pt>
                <c:pt idx="27">
                  <c:v>448.0</c:v>
                </c:pt>
                <c:pt idx="28">
                  <c:v>464.0</c:v>
                </c:pt>
                <c:pt idx="29">
                  <c:v>480.0</c:v>
                </c:pt>
                <c:pt idx="30">
                  <c:v>496.0</c:v>
                </c:pt>
                <c:pt idx="31">
                  <c:v>512.0</c:v>
                </c:pt>
              </c:numCache>
            </c:numRef>
          </c:xVal>
          <c:yVal>
            <c:numRef>
              <c:f>CPU!$E$3:$E$34</c:f>
              <c:numCache>
                <c:formatCode>General</c:formatCode>
                <c:ptCount val="32"/>
                <c:pt idx="0">
                  <c:v>0.738691333333333</c:v>
                </c:pt>
                <c:pt idx="1">
                  <c:v>1.240243</c:v>
                </c:pt>
                <c:pt idx="2">
                  <c:v>2.061314666666666</c:v>
                </c:pt>
                <c:pt idx="3">
                  <c:v>3.207758666666667</c:v>
                </c:pt>
                <c:pt idx="4">
                  <c:v>4.671173666666666</c:v>
                </c:pt>
                <c:pt idx="5">
                  <c:v>6.666430000000001</c:v>
                </c:pt>
                <c:pt idx="6">
                  <c:v>8.934226000000001</c:v>
                </c:pt>
                <c:pt idx="7">
                  <c:v>13.202607</c:v>
                </c:pt>
                <c:pt idx="8">
                  <c:v>16.69394266666666</c:v>
                </c:pt>
                <c:pt idx="9">
                  <c:v>21.069751</c:v>
                </c:pt>
                <c:pt idx="10">
                  <c:v>25.19389633333333</c:v>
                </c:pt>
                <c:pt idx="11">
                  <c:v>30.229594</c:v>
                </c:pt>
                <c:pt idx="12">
                  <c:v>35.71174966666667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56728"/>
        <c:axId val="509872344"/>
      </c:scatterChart>
      <c:valAx>
        <c:axId val="510056728"/>
        <c:scaling>
          <c:orientation val="minMax"/>
          <c:max val="52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and vertical size in nodes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9872344"/>
        <c:crosses val="autoZero"/>
        <c:crossBetween val="midCat"/>
        <c:majorUnit val="16.0"/>
      </c:valAx>
      <c:valAx>
        <c:axId val="509872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Running time in 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100567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5369" cy="56169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34" sqref="E16:E34"/>
    </sheetView>
  </sheetViews>
  <sheetFormatPr baseColWidth="10" defaultRowHeight="15" x14ac:dyDescent="0"/>
  <sheetData>
    <row r="1" spans="1:5">
      <c r="A1" t="s">
        <v>0</v>
      </c>
      <c r="B1" t="s">
        <v>3</v>
      </c>
      <c r="C1" t="s">
        <v>4</v>
      </c>
    </row>
    <row r="2" spans="1:5">
      <c r="A2" t="s">
        <v>1</v>
      </c>
      <c r="B2">
        <v>1</v>
      </c>
      <c r="C2">
        <v>2</v>
      </c>
      <c r="D2">
        <v>3</v>
      </c>
    </row>
    <row r="3" spans="1:5">
      <c r="A3">
        <f>1*16</f>
        <v>16</v>
      </c>
      <c r="B3">
        <v>0.74613300000000005</v>
      </c>
      <c r="C3">
        <v>0.73499199999999998</v>
      </c>
      <c r="D3">
        <v>0.73494899999999996</v>
      </c>
      <c r="E3">
        <f>AVERAGE(B3:D3)</f>
        <v>0.73869133333333326</v>
      </c>
    </row>
    <row r="4" spans="1:5">
      <c r="A4">
        <f>2*16</f>
        <v>32</v>
      </c>
      <c r="B4">
        <v>1.2465360000000001</v>
      </c>
      <c r="C4">
        <v>1.233322</v>
      </c>
      <c r="D4">
        <v>1.2408710000000001</v>
      </c>
      <c r="E4">
        <f t="shared" ref="E4:E34" si="0">AVERAGE(B4:D4)</f>
        <v>1.2402430000000002</v>
      </c>
    </row>
    <row r="5" spans="1:5">
      <c r="A5">
        <f>3*16</f>
        <v>48</v>
      </c>
      <c r="B5">
        <v>2.0717590000000001</v>
      </c>
      <c r="C5">
        <v>2.0614490000000001</v>
      </c>
      <c r="D5">
        <v>2.0507360000000001</v>
      </c>
      <c r="E5">
        <f t="shared" si="0"/>
        <v>2.0613146666666666</v>
      </c>
    </row>
    <row r="6" spans="1:5">
      <c r="A6">
        <f>4*16</f>
        <v>64</v>
      </c>
      <c r="B6">
        <v>3.1699299999999999</v>
      </c>
      <c r="C6">
        <v>3.2061609999999998</v>
      </c>
      <c r="D6">
        <v>3.247185</v>
      </c>
      <c r="E6">
        <f t="shared" si="0"/>
        <v>3.2077586666666669</v>
      </c>
    </row>
    <row r="7" spans="1:5">
      <c r="A7">
        <f>5*16</f>
        <v>80</v>
      </c>
      <c r="B7">
        <v>4.7384199999999996</v>
      </c>
      <c r="C7">
        <v>4.6363989999999999</v>
      </c>
      <c r="D7">
        <v>4.6387020000000003</v>
      </c>
      <c r="E7">
        <f t="shared" si="0"/>
        <v>4.6711736666666663</v>
      </c>
    </row>
    <row r="8" spans="1:5">
      <c r="A8">
        <f>6*16</f>
        <v>96</v>
      </c>
      <c r="B8">
        <v>6.677765</v>
      </c>
      <c r="C8">
        <v>6.6701170000000003</v>
      </c>
      <c r="D8">
        <v>6.651408</v>
      </c>
      <c r="E8">
        <f t="shared" si="0"/>
        <v>6.666430000000001</v>
      </c>
    </row>
    <row r="9" spans="1:5">
      <c r="A9">
        <f>7*16</f>
        <v>112</v>
      </c>
      <c r="B9">
        <v>8.9344940000000008</v>
      </c>
      <c r="C9">
        <v>8.9323870000000003</v>
      </c>
      <c r="D9">
        <v>8.9357970000000009</v>
      </c>
      <c r="E9">
        <f t="shared" si="0"/>
        <v>8.9342260000000007</v>
      </c>
    </row>
    <row r="10" spans="1:5">
      <c r="A10">
        <f>8*16</f>
        <v>128</v>
      </c>
      <c r="B10">
        <v>13.595281999999999</v>
      </c>
      <c r="C10">
        <v>13.008162</v>
      </c>
      <c r="D10">
        <v>13.004377</v>
      </c>
      <c r="E10">
        <f t="shared" si="0"/>
        <v>13.202607</v>
      </c>
    </row>
    <row r="11" spans="1:5">
      <c r="A11">
        <f>9*16</f>
        <v>144</v>
      </c>
      <c r="B11">
        <v>16.673445999999998</v>
      </c>
      <c r="C11">
        <v>16.704629000000001</v>
      </c>
      <c r="D11">
        <v>16.703752999999999</v>
      </c>
      <c r="E11">
        <f t="shared" si="0"/>
        <v>16.693942666666665</v>
      </c>
    </row>
    <row r="12" spans="1:5">
      <c r="A12">
        <f>10*16</f>
        <v>160</v>
      </c>
      <c r="B12">
        <v>21.004204999999999</v>
      </c>
      <c r="C12">
        <v>21.109044999999998</v>
      </c>
      <c r="D12">
        <v>21.096003</v>
      </c>
      <c r="E12">
        <f t="shared" si="0"/>
        <v>21.069750999999997</v>
      </c>
    </row>
    <row r="13" spans="1:5">
      <c r="A13">
        <f>11*16</f>
        <v>176</v>
      </c>
      <c r="B13">
        <v>25.085424</v>
      </c>
      <c r="C13">
        <v>25.239325999999998</v>
      </c>
      <c r="D13">
        <v>25.256938999999999</v>
      </c>
      <c r="E13">
        <f t="shared" si="0"/>
        <v>25.193896333333331</v>
      </c>
    </row>
    <row r="14" spans="1:5">
      <c r="A14">
        <f>12*16</f>
        <v>192</v>
      </c>
      <c r="B14">
        <v>30.056787</v>
      </c>
      <c r="C14">
        <v>30.267887999999999</v>
      </c>
      <c r="D14">
        <v>30.364107000000001</v>
      </c>
      <c r="E14">
        <f t="shared" si="0"/>
        <v>30.229594000000002</v>
      </c>
    </row>
    <row r="15" spans="1:5">
      <c r="A15">
        <f>13*16</f>
        <v>208</v>
      </c>
      <c r="B15">
        <v>35.587349000000003</v>
      </c>
      <c r="C15">
        <v>35.763984000000001</v>
      </c>
      <c r="D15">
        <v>35.783915999999998</v>
      </c>
      <c r="E15">
        <f t="shared" si="0"/>
        <v>35.71174966666667</v>
      </c>
    </row>
    <row r="16" spans="1:5">
      <c r="A16">
        <f>14*16</f>
        <v>224</v>
      </c>
    </row>
    <row r="17" spans="1:1">
      <c r="A17">
        <f>15*16</f>
        <v>240</v>
      </c>
    </row>
    <row r="18" spans="1:1">
      <c r="A18">
        <f>16*16</f>
        <v>256</v>
      </c>
    </row>
    <row r="19" spans="1:1">
      <c r="A19">
        <f>17*16</f>
        <v>272</v>
      </c>
    </row>
    <row r="20" spans="1:1">
      <c r="A20">
        <f>18*16</f>
        <v>288</v>
      </c>
    </row>
    <row r="21" spans="1:1">
      <c r="A21">
        <f>19*16</f>
        <v>304</v>
      </c>
    </row>
    <row r="22" spans="1:1">
      <c r="A22">
        <f>20*16</f>
        <v>320</v>
      </c>
    </row>
    <row r="23" spans="1:1">
      <c r="A23">
        <f>21*16</f>
        <v>336</v>
      </c>
    </row>
    <row r="24" spans="1:1">
      <c r="A24">
        <f>22*16</f>
        <v>352</v>
      </c>
    </row>
    <row r="25" spans="1:1">
      <c r="A25">
        <f>23*16</f>
        <v>368</v>
      </c>
    </row>
    <row r="26" spans="1:1">
      <c r="A26">
        <f>24*16</f>
        <v>384</v>
      </c>
    </row>
    <row r="27" spans="1:1">
      <c r="A27">
        <f>25*16</f>
        <v>400</v>
      </c>
    </row>
    <row r="28" spans="1:1">
      <c r="A28">
        <f>26*16</f>
        <v>416</v>
      </c>
    </row>
    <row r="29" spans="1:1">
      <c r="A29">
        <f>27*16</f>
        <v>432</v>
      </c>
    </row>
    <row r="30" spans="1:1">
      <c r="A30">
        <f>28*16</f>
        <v>448</v>
      </c>
    </row>
    <row r="31" spans="1:1">
      <c r="A31">
        <f>29*16</f>
        <v>464</v>
      </c>
    </row>
    <row r="32" spans="1:1">
      <c r="A32">
        <f>30*16</f>
        <v>480</v>
      </c>
    </row>
    <row r="33" spans="1:1">
      <c r="A33">
        <f>31*16</f>
        <v>496</v>
      </c>
    </row>
    <row r="34" spans="1:1">
      <c r="A34">
        <f>32*16</f>
        <v>512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N27" sqref="N27"/>
    </sheetView>
  </sheetViews>
  <sheetFormatPr baseColWidth="10" defaultRowHeight="15" x14ac:dyDescent="0"/>
  <sheetData>
    <row r="1" spans="1:5">
      <c r="A1" t="s">
        <v>2</v>
      </c>
      <c r="B1" t="s">
        <v>3</v>
      </c>
      <c r="C1" t="s">
        <v>4</v>
      </c>
    </row>
    <row r="2" spans="1:5">
      <c r="A2" t="s">
        <v>1</v>
      </c>
      <c r="B2">
        <v>1</v>
      </c>
      <c r="C2">
        <v>2</v>
      </c>
      <c r="D2">
        <v>3</v>
      </c>
      <c r="E2" t="s">
        <v>5</v>
      </c>
    </row>
    <row r="3" spans="1:5">
      <c r="A3">
        <f>1*16</f>
        <v>16</v>
      </c>
      <c r="B3">
        <v>0.24165900000000001</v>
      </c>
      <c r="C3">
        <v>0.23915</v>
      </c>
      <c r="D3">
        <v>0.20513600000000001</v>
      </c>
      <c r="E3">
        <f>AVERAGE(B3:D3)</f>
        <v>0.22864833333333334</v>
      </c>
    </row>
    <row r="4" spans="1:5">
      <c r="A4">
        <f>2*16</f>
        <v>32</v>
      </c>
      <c r="B4">
        <v>0.228573</v>
      </c>
      <c r="C4">
        <v>0.28547299999999998</v>
      </c>
      <c r="D4">
        <v>0.23480899999999999</v>
      </c>
      <c r="E4">
        <f t="shared" ref="E4:E34" si="0">AVERAGE(B4:D4)</f>
        <v>0.24961833333333336</v>
      </c>
    </row>
    <row r="5" spans="1:5">
      <c r="A5">
        <f>3*16</f>
        <v>48</v>
      </c>
      <c r="B5">
        <v>0.35122900000000001</v>
      </c>
      <c r="C5">
        <v>0.34632200000000002</v>
      </c>
      <c r="D5">
        <v>0.37815300000000002</v>
      </c>
      <c r="E5">
        <f t="shared" si="0"/>
        <v>0.358568</v>
      </c>
    </row>
    <row r="6" spans="1:5">
      <c r="A6">
        <f>4*16</f>
        <v>64</v>
      </c>
      <c r="B6">
        <v>0.47863600000000001</v>
      </c>
      <c r="C6">
        <v>0.47958299999999998</v>
      </c>
      <c r="D6">
        <v>0.47322199999999998</v>
      </c>
      <c r="E6">
        <f t="shared" si="0"/>
        <v>0.47714699999999999</v>
      </c>
    </row>
    <row r="7" spans="1:5">
      <c r="A7">
        <f>5*16</f>
        <v>80</v>
      </c>
      <c r="B7">
        <v>0.64708900000000003</v>
      </c>
      <c r="C7">
        <v>0.64342600000000005</v>
      </c>
      <c r="D7">
        <v>0.67618</v>
      </c>
      <c r="E7">
        <f t="shared" si="0"/>
        <v>0.65556500000000006</v>
      </c>
    </row>
    <row r="8" spans="1:5">
      <c r="A8">
        <f>6*16</f>
        <v>96</v>
      </c>
      <c r="B8">
        <v>0.85899300000000001</v>
      </c>
      <c r="C8">
        <v>0.87963499999999994</v>
      </c>
      <c r="D8">
        <v>0.880193</v>
      </c>
      <c r="E8">
        <f t="shared" si="0"/>
        <v>0.87294033333333321</v>
      </c>
    </row>
    <row r="9" spans="1:5">
      <c r="A9">
        <f>7*16</f>
        <v>112</v>
      </c>
      <c r="B9">
        <v>1.1103160000000001</v>
      </c>
      <c r="C9">
        <v>1.1064069999999999</v>
      </c>
      <c r="D9">
        <v>1.105429</v>
      </c>
      <c r="E9">
        <f t="shared" si="0"/>
        <v>1.1073839999999999</v>
      </c>
    </row>
    <row r="10" spans="1:5">
      <c r="A10">
        <f>8*16</f>
        <v>128</v>
      </c>
      <c r="B10">
        <v>1.4108130000000001</v>
      </c>
      <c r="C10">
        <v>1.4233739999999999</v>
      </c>
      <c r="D10">
        <v>1.3873329999999999</v>
      </c>
      <c r="E10">
        <f t="shared" si="0"/>
        <v>1.4071733333333334</v>
      </c>
    </row>
    <row r="11" spans="1:5">
      <c r="A11">
        <f>9*16</f>
        <v>144</v>
      </c>
      <c r="B11">
        <v>1.696993</v>
      </c>
      <c r="C11">
        <v>1.699721</v>
      </c>
      <c r="D11">
        <v>1.6922550000000001</v>
      </c>
      <c r="E11">
        <f t="shared" si="0"/>
        <v>1.6963230000000002</v>
      </c>
    </row>
    <row r="12" spans="1:5">
      <c r="A12">
        <f>10*16</f>
        <v>160</v>
      </c>
      <c r="B12">
        <v>2.0976319999999999</v>
      </c>
      <c r="C12">
        <v>2.0720390000000002</v>
      </c>
      <c r="D12">
        <v>2.0586289999999998</v>
      </c>
      <c r="E12">
        <f t="shared" si="0"/>
        <v>2.0760999999999998</v>
      </c>
    </row>
    <row r="13" spans="1:5">
      <c r="A13">
        <f>11*16</f>
        <v>176</v>
      </c>
      <c r="B13">
        <v>2.5038450000000001</v>
      </c>
      <c r="C13">
        <v>2.4212570000000002</v>
      </c>
      <c r="D13">
        <v>2.4259550000000001</v>
      </c>
      <c r="E13">
        <f t="shared" si="0"/>
        <v>2.4503523333333335</v>
      </c>
    </row>
    <row r="14" spans="1:5">
      <c r="A14">
        <f>12*16</f>
        <v>192</v>
      </c>
      <c r="B14">
        <v>2.7797909999999999</v>
      </c>
      <c r="C14">
        <v>2.7883589999999998</v>
      </c>
      <c r="D14">
        <v>2.7597230000000001</v>
      </c>
      <c r="E14">
        <f t="shared" si="0"/>
        <v>2.7759576666666668</v>
      </c>
    </row>
    <row r="15" spans="1:5">
      <c r="A15">
        <f>13*16</f>
        <v>208</v>
      </c>
      <c r="B15">
        <v>3.4408340000000002</v>
      </c>
      <c r="C15">
        <v>3.0966010000000002</v>
      </c>
      <c r="D15">
        <v>3.0961150000000002</v>
      </c>
      <c r="E15">
        <f t="shared" si="0"/>
        <v>3.2111833333333331</v>
      </c>
    </row>
    <row r="16" spans="1:5">
      <c r="A16">
        <f>14*16</f>
        <v>224</v>
      </c>
      <c r="B16">
        <v>3.6682489999999999</v>
      </c>
      <c r="C16">
        <v>3.5545990000000001</v>
      </c>
      <c r="D16">
        <v>3.534036</v>
      </c>
      <c r="E16">
        <f t="shared" si="0"/>
        <v>3.5856279999999998</v>
      </c>
    </row>
    <row r="17" spans="1:5">
      <c r="A17">
        <f>15*16</f>
        <v>240</v>
      </c>
      <c r="B17">
        <v>3.9873970000000001</v>
      </c>
      <c r="C17">
        <v>3.9892539999999999</v>
      </c>
      <c r="D17">
        <v>3.9291230000000001</v>
      </c>
      <c r="E17">
        <f t="shared" si="0"/>
        <v>3.9685913333333338</v>
      </c>
    </row>
    <row r="18" spans="1:5">
      <c r="A18">
        <f>16*16</f>
        <v>256</v>
      </c>
      <c r="B18">
        <v>4.6704540000000003</v>
      </c>
      <c r="C18">
        <v>4.4842779999999998</v>
      </c>
      <c r="D18">
        <v>4.4870789999999996</v>
      </c>
      <c r="E18">
        <f t="shared" si="0"/>
        <v>4.5472703333333326</v>
      </c>
    </row>
    <row r="19" spans="1:5">
      <c r="A19">
        <f>17*16</f>
        <v>272</v>
      </c>
      <c r="B19">
        <v>5.4501730000000004</v>
      </c>
      <c r="C19">
        <v>5.1235119999999998</v>
      </c>
      <c r="D19">
        <v>5.125534</v>
      </c>
      <c r="E19">
        <f t="shared" si="0"/>
        <v>5.2330730000000001</v>
      </c>
    </row>
    <row r="20" spans="1:5">
      <c r="A20">
        <f>18*16</f>
        <v>288</v>
      </c>
      <c r="B20">
        <v>5.6663750000000004</v>
      </c>
      <c r="C20">
        <v>5.5575510000000001</v>
      </c>
      <c r="D20">
        <v>5.5556530000000004</v>
      </c>
      <c r="E20">
        <f t="shared" si="0"/>
        <v>5.5931930000000003</v>
      </c>
    </row>
    <row r="21" spans="1:5">
      <c r="A21">
        <f>19*16</f>
        <v>304</v>
      </c>
      <c r="B21">
        <v>6.1056220000000003</v>
      </c>
      <c r="C21">
        <v>6.0977629999999996</v>
      </c>
      <c r="D21">
        <v>6.093172</v>
      </c>
      <c r="E21">
        <f t="shared" si="0"/>
        <v>6.0988523333333333</v>
      </c>
    </row>
    <row r="22" spans="1:5">
      <c r="A22">
        <f>20*16</f>
        <v>320</v>
      </c>
      <c r="B22">
        <v>7.188123</v>
      </c>
      <c r="C22">
        <v>6.7938499999999999</v>
      </c>
      <c r="D22">
        <v>6.7725879999999998</v>
      </c>
      <c r="E22">
        <f t="shared" si="0"/>
        <v>6.9181869999999996</v>
      </c>
    </row>
    <row r="23" spans="1:5">
      <c r="A23">
        <f>21*16</f>
        <v>336</v>
      </c>
      <c r="B23">
        <v>7.3280690000000002</v>
      </c>
      <c r="C23">
        <v>7.337078</v>
      </c>
      <c r="D23">
        <v>7.3091210000000002</v>
      </c>
      <c r="E23">
        <f t="shared" si="0"/>
        <v>7.3247560000000007</v>
      </c>
    </row>
    <row r="24" spans="1:5">
      <c r="A24">
        <f>22*16</f>
        <v>352</v>
      </c>
      <c r="B24">
        <v>8.6932500000000008</v>
      </c>
      <c r="C24">
        <v>7.9650980000000002</v>
      </c>
      <c r="D24">
        <v>7.9554090000000004</v>
      </c>
      <c r="E24">
        <f t="shared" si="0"/>
        <v>8.2045856666666666</v>
      </c>
    </row>
    <row r="25" spans="1:5">
      <c r="A25">
        <f>23*16</f>
        <v>368</v>
      </c>
      <c r="B25">
        <v>8.8467179999999992</v>
      </c>
      <c r="C25">
        <v>8.6733170000000008</v>
      </c>
      <c r="D25">
        <v>8.6432070000000003</v>
      </c>
      <c r="E25">
        <f t="shared" si="0"/>
        <v>8.7210806666666674</v>
      </c>
    </row>
    <row r="26" spans="1:5">
      <c r="A26">
        <f>24*16</f>
        <v>384</v>
      </c>
      <c r="B26">
        <v>9.7005739999999996</v>
      </c>
      <c r="C26">
        <v>9.5625440000000008</v>
      </c>
      <c r="D26">
        <v>9.4805460000000004</v>
      </c>
      <c r="E26">
        <f t="shared" si="0"/>
        <v>9.5812213333333336</v>
      </c>
    </row>
    <row r="27" spans="1:5">
      <c r="A27">
        <f>25*16</f>
        <v>400</v>
      </c>
      <c r="B27">
        <v>10.36871</v>
      </c>
      <c r="C27">
        <v>9.9654240000000005</v>
      </c>
      <c r="D27">
        <v>9.9970829999999999</v>
      </c>
      <c r="E27">
        <f t="shared" si="0"/>
        <v>10.110405666666667</v>
      </c>
    </row>
    <row r="28" spans="1:5">
      <c r="A28">
        <f>26*16</f>
        <v>416</v>
      </c>
      <c r="B28">
        <v>10.780117000000001</v>
      </c>
      <c r="C28">
        <v>10.691381</v>
      </c>
      <c r="D28">
        <v>10.677279</v>
      </c>
      <c r="E28">
        <f t="shared" si="0"/>
        <v>10.716259000000001</v>
      </c>
    </row>
    <row r="29" spans="1:5">
      <c r="A29">
        <f>27*16</f>
        <v>432</v>
      </c>
      <c r="B29">
        <v>11.450054</v>
      </c>
      <c r="C29">
        <v>11.370196999999999</v>
      </c>
      <c r="D29">
        <v>11.378999</v>
      </c>
      <c r="E29">
        <f t="shared" si="0"/>
        <v>11.399749999999999</v>
      </c>
    </row>
    <row r="30" spans="1:5">
      <c r="A30">
        <f>28*16</f>
        <v>448</v>
      </c>
      <c r="B30">
        <v>12.519018000000001</v>
      </c>
      <c r="C30">
        <v>12.172332000000001</v>
      </c>
      <c r="D30">
        <v>12.169165</v>
      </c>
      <c r="E30">
        <f t="shared" si="0"/>
        <v>12.286838333333334</v>
      </c>
    </row>
    <row r="31" spans="1:5">
      <c r="A31">
        <f>29*16</f>
        <v>464</v>
      </c>
      <c r="B31">
        <v>13.893501000000001</v>
      </c>
      <c r="C31">
        <v>13.025537</v>
      </c>
      <c r="D31">
        <v>13.011742999999999</v>
      </c>
      <c r="E31">
        <f t="shared" si="0"/>
        <v>13.310260333333332</v>
      </c>
    </row>
    <row r="32" spans="1:5">
      <c r="A32">
        <f>30*16</f>
        <v>480</v>
      </c>
      <c r="B32">
        <v>14.708758</v>
      </c>
      <c r="C32">
        <v>13.912262</v>
      </c>
      <c r="D32">
        <v>13.918445999999999</v>
      </c>
      <c r="E32">
        <f t="shared" si="0"/>
        <v>14.179822000000001</v>
      </c>
    </row>
    <row r="33" spans="1:5">
      <c r="A33">
        <f>31*16</f>
        <v>496</v>
      </c>
      <c r="B33">
        <v>15.270144</v>
      </c>
      <c r="C33">
        <v>14.979782</v>
      </c>
      <c r="D33">
        <v>14.942925000000001</v>
      </c>
      <c r="E33">
        <f t="shared" si="0"/>
        <v>15.064283666666668</v>
      </c>
    </row>
    <row r="34" spans="1:5">
      <c r="A34">
        <f>32*16</f>
        <v>512</v>
      </c>
      <c r="B34">
        <v>16.212768000000001</v>
      </c>
      <c r="C34">
        <v>15.585513000000001</v>
      </c>
      <c r="D34">
        <v>15.59956</v>
      </c>
      <c r="E34">
        <f t="shared" si="0"/>
        <v>15.799280333333334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CPU</vt:lpstr>
      <vt:lpstr>GPU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Salomonsen</dc:creator>
  <cp:lastModifiedBy>Jacob Salomonsen</cp:lastModifiedBy>
  <dcterms:created xsi:type="dcterms:W3CDTF">2011-06-07T06:49:17Z</dcterms:created>
  <dcterms:modified xsi:type="dcterms:W3CDTF">2011-06-07T09:49:18Z</dcterms:modified>
</cp:coreProperties>
</file>