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ds\OneDrive\Dokumenter\GitHub\Robotteknologi-3.-semester\P3\Results\Data\Gips\"/>
    </mc:Choice>
  </mc:AlternateContent>
  <xr:revisionPtr revIDLastSave="0" documentId="13_ncr:1_{D936D7DB-5E6F-403D-83AD-EF123DDAAF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tal" sheetId="8" r:id="rId1"/>
    <sheet name="Gypsum6g" sheetId="1" r:id="rId2"/>
    <sheet name="Gypsum12g" sheetId="2" r:id="rId3"/>
    <sheet name="Gypsum18g" sheetId="3" r:id="rId4"/>
    <sheet name="Gypsum30g" sheetId="4" r:id="rId5"/>
    <sheet name="Gypsum45g" sheetId="5" r:id="rId6"/>
    <sheet name="Gypsum55g" sheetId="6" r:id="rId7"/>
    <sheet name="Gypsum65g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8" l="1"/>
  <c r="K4" i="8"/>
  <c r="K3" i="8"/>
  <c r="K2" i="8"/>
  <c r="J19" i="7"/>
  <c r="I19" i="7"/>
  <c r="H19" i="7"/>
  <c r="G19" i="7"/>
  <c r="F19" i="7"/>
  <c r="E19" i="7"/>
  <c r="D19" i="7"/>
  <c r="C19" i="7"/>
  <c r="B19" i="7"/>
  <c r="A19" i="7"/>
  <c r="J16" i="6"/>
  <c r="I16" i="6"/>
  <c r="H16" i="6"/>
  <c r="G16" i="6"/>
  <c r="F16" i="6"/>
  <c r="E16" i="6"/>
  <c r="D16" i="6"/>
  <c r="C16" i="6"/>
  <c r="B16" i="6"/>
  <c r="A16" i="6"/>
  <c r="J15" i="5"/>
  <c r="I15" i="5"/>
  <c r="H15" i="5"/>
  <c r="G15" i="5"/>
  <c r="F15" i="5"/>
  <c r="E15" i="5"/>
  <c r="D15" i="5"/>
  <c r="C15" i="5"/>
  <c r="B15" i="5"/>
  <c r="A15" i="5"/>
  <c r="J15" i="4"/>
  <c r="I15" i="4"/>
  <c r="H15" i="4"/>
  <c r="G15" i="4"/>
  <c r="F15" i="4"/>
  <c r="E15" i="4"/>
  <c r="D15" i="4"/>
  <c r="C15" i="4"/>
  <c r="B15" i="4"/>
  <c r="A15" i="4"/>
  <c r="J15" i="3"/>
  <c r="I15" i="3"/>
  <c r="H15" i="3"/>
  <c r="G15" i="3"/>
  <c r="F15" i="3"/>
  <c r="E15" i="3"/>
  <c r="D15" i="3"/>
  <c r="C15" i="3"/>
  <c r="B15" i="3"/>
  <c r="A15" i="3"/>
  <c r="J16" i="2"/>
  <c r="I16" i="2"/>
  <c r="H16" i="2"/>
  <c r="G16" i="2"/>
  <c r="F16" i="2"/>
  <c r="E16" i="2"/>
  <c r="D16" i="2"/>
  <c r="C16" i="2"/>
  <c r="B16" i="2"/>
  <c r="A16" i="2"/>
  <c r="J16" i="1"/>
  <c r="I16" i="1"/>
  <c r="H16" i="1"/>
  <c r="G16" i="1"/>
  <c r="F16" i="1"/>
  <c r="E16" i="1"/>
  <c r="D16" i="1"/>
  <c r="C16" i="1"/>
  <c r="B16" i="1"/>
  <c r="A16" i="1"/>
</calcChain>
</file>

<file path=xl/sharedStrings.xml><?xml version="1.0" encoding="utf-8"?>
<sst xmlns="http://schemas.openxmlformats.org/spreadsheetml/2006/main" count="179" uniqueCount="116">
  <si>
    <t>Filename</t>
  </si>
  <si>
    <t>PSNR Ground checker diff Reference checker</t>
  </si>
  <si>
    <t>PSNR Ground checker diff Enhanced checker</t>
  </si>
  <si>
    <t>MBE Ground diff Reference</t>
  </si>
  <si>
    <t>MBE Ground diff Enhanced</t>
  </si>
  <si>
    <t>MBE Ground diff Dehazed</t>
  </si>
  <si>
    <t>AG Ground</t>
  </si>
  <si>
    <t>AG Reference</t>
  </si>
  <si>
    <t>AG Enhanced</t>
  </si>
  <si>
    <t>AG Dehazed</t>
  </si>
  <si>
    <t>Beside_Camera_light10_exp116827.0_20242011_144411.png</t>
  </si>
  <si>
    <t>Beside_Camera_light10_exp99368.0_20242011_144326.png</t>
  </si>
  <si>
    <t>Beside_Camera_light5_exp160665.0_20242011_144450.png</t>
  </si>
  <si>
    <t>Green_Beside_Camera_light10_exp162870.0_20242011_143543.png</t>
  </si>
  <si>
    <t>Green_Beside_Camera_light5_exp250883.0_20242011_143622.png</t>
  </si>
  <si>
    <t>Green_InFront_Camera_light10_exp109935.0_20242011_143931.png</t>
  </si>
  <si>
    <t>Green_InFront_Camera_light5_exp160029.0_20242011_144007.png</t>
  </si>
  <si>
    <t>Green_Right_Side_light10_exp167537.0_20242011_143833.png</t>
  </si>
  <si>
    <t>Green_Right_Side_light5_exp314325.0_20242011_143731.png</t>
  </si>
  <si>
    <t>InFront_Camera_light10_exp53424.0_20242011_144633.png</t>
  </si>
  <si>
    <t>InFront_Camera_light5_exp91919.0_20242011_144704.png</t>
  </si>
  <si>
    <t>Right_Side_light10_exp75770.0_20242011_144559.png</t>
  </si>
  <si>
    <t>Right_Side_light5_exp126044.0_20242011_144529.png</t>
  </si>
  <si>
    <t>Underwater_Beside_Camera_lightx_exp318397.0_20242011_144119.png</t>
  </si>
  <si>
    <t>Beside_Camera_light10_exp75731.0_20242011_144931.png</t>
  </si>
  <si>
    <t>Beside_Camera_light5_exp112596.0_20242011_145005.png</t>
  </si>
  <si>
    <t>Green_Beside_Camera_light10_exp241011.0_20242011_145643.png</t>
  </si>
  <si>
    <t>Green_Beside_Camera_light5_exp229371.0_20242011_145511.png</t>
  </si>
  <si>
    <t>Green_InFront_Camera_light10_exp79723.0_20242011_145354.png</t>
  </si>
  <si>
    <t>Green_InFront_Camera_light5_exp120641.0_20242011_145421.png</t>
  </si>
  <si>
    <t>Green_Right_Side_light10_exp179872.0_20242011_145732.png</t>
  </si>
  <si>
    <t>Green_Right_Side_light5_exp200093.0_20242011_145809.png</t>
  </si>
  <si>
    <t>InFront_Camera_light10_exp39957.0_20242011_145308.png</t>
  </si>
  <si>
    <t>InFront_Camera_light5_exp68580.0_20242011_145218.png</t>
  </si>
  <si>
    <t>Right_Side_light10_exp48796.0_20242011_145054.png</t>
  </si>
  <si>
    <t>Right_Side_light5_exp95117.0_20242011_145125.png</t>
  </si>
  <si>
    <t>Underwater_Beside_Camera_lightxUnderCam_exp231735.0_20242011_145948.png</t>
  </si>
  <si>
    <t>Underwater_Beside_Camera_lightx_exp248261.0_20242011_145857.png</t>
  </si>
  <si>
    <t>Beside_Camera_light10_exp100281.0_20242011_151124.png</t>
  </si>
  <si>
    <t>Beside_Camera_light5_exp152620.0_20242011_151037.png</t>
  </si>
  <si>
    <t>Green_Beside_Camera_light10_exp189605.0_20242011_150407.png</t>
  </si>
  <si>
    <t>Green_Beside_Camera_light5_exp190102.0_20242011_150447.png</t>
  </si>
  <si>
    <t>Green_InFront_Camera_light10_exp93051.0_20242011_150612.png</t>
  </si>
  <si>
    <t>Green_InFront_Camera_light5_exp100182.0_20242011_150527.png</t>
  </si>
  <si>
    <t>Green_Right_Side_light10_exp127096.0_20242011_150322.png</t>
  </si>
  <si>
    <t>Green_Right_Side_light5_exp128189.0_20242011_150250.png</t>
  </si>
  <si>
    <t>InFront_Camera_light10_exp63932.0_20242011_150912.png</t>
  </si>
  <si>
    <t>InFront_Camera_light5_exp81670.0_20242011_150947.png</t>
  </si>
  <si>
    <t>Right_Side_light10_exp54596.0_20242011_151201.png</t>
  </si>
  <si>
    <t>Right_Side_light5_exp107631.0_20242011_151240.png</t>
  </si>
  <si>
    <t>Underwater_Beside_Camera_lightx_exp278830.0_20242011_151328.png</t>
  </si>
  <si>
    <t>Beside_Camera_light10_exp64568.0_20242011_152032.png</t>
  </si>
  <si>
    <t>Beside_Camera_light5_exp98057.0_20242011_151949.png</t>
  </si>
  <si>
    <t>Green_Beside_Camera_light10_exp161658.0_20242011_152545.png</t>
  </si>
  <si>
    <t>Green_Beside_Camera_light5_exp217592.0_20242011_152621.png</t>
  </si>
  <si>
    <t>Green_InFront_Camera_light10_exp67646.0_20242011_152410.png</t>
  </si>
  <si>
    <t>Green_InFront_Camera_light5_exp122150.0_20242011_152303.png</t>
  </si>
  <si>
    <t>Green_Right_Side_light10_exp122448.0_20242011_152721.png</t>
  </si>
  <si>
    <t>Green_Right_Side_light5_exp177548.0_20242011_152655.png</t>
  </si>
  <si>
    <t>InFront_Camera_light10_exp27364.0_20242011_152119.png</t>
  </si>
  <si>
    <t>InFront_Camera_light5_exp49889.0_20242011_152153.png</t>
  </si>
  <si>
    <t>Right_Side_light10_exp50604.0_20242011_151821.png</t>
  </si>
  <si>
    <t>Right_Side_light5_exp69553.0_20242011_151854.png</t>
  </si>
  <si>
    <t>Underwater_Beside_Camera_lightx_exp500005.0_20242011_152821.png</t>
  </si>
  <si>
    <t>Beside_Camera_light10_exp51875.0_20242011_153755.png</t>
  </si>
  <si>
    <t>Beside_Camera_light5_exp79008.0_20242011_153722.png</t>
  </si>
  <si>
    <t>Green_Beside_Camera_light10_exp95713.0_20242011_153324.png</t>
  </si>
  <si>
    <t>Green_Beside_Camera_light5_exp131804.0_20242011_153301.png</t>
  </si>
  <si>
    <t>Green_InFront_Camera_light10_exp65918.0_20242011_153356.png</t>
  </si>
  <si>
    <t>Green_InFront_Camera_light5_exp103439.0_20242011_153428.png</t>
  </si>
  <si>
    <t>Green_Right_Side_light10_exp74976.0_20242011_153139.png</t>
  </si>
  <si>
    <t>Green_Right_Side_light5_exp114245.0_20242011_153211.png</t>
  </si>
  <si>
    <t>InFront_Camera_light10_exp25100.0_20242011_153617.png</t>
  </si>
  <si>
    <t>InFront_Camera_light5_exp43989.0_20242011_153647.png</t>
  </si>
  <si>
    <t>Right_Side_light10_exp36283.0_20242011_153853.png</t>
  </si>
  <si>
    <t>Right_Side_light5_exp66355.0_20242011_153923.png</t>
  </si>
  <si>
    <t>Underwater_Beside_Camera_lightx_exp220750.0_20242011_153524.png</t>
  </si>
  <si>
    <t>Beside_Camera_light10_exp47227.0_20242011_154336.png</t>
  </si>
  <si>
    <t>Beside_Camera_light10_exp47227.0_20242011_154346.png</t>
  </si>
  <si>
    <t>Beside_Camera_light5_exp72394.0_20242011_154420.png</t>
  </si>
  <si>
    <t>Green_Beside_Camera_light10_exp97203.0_20242011_154748.png</t>
  </si>
  <si>
    <t>Green_Beside_Camera_light5_exp136591.0_20242011_154723.png</t>
  </si>
  <si>
    <t>Green_InFront_Camera_light10_exp60516.0_20242011_154617.png</t>
  </si>
  <si>
    <t>Green_InFront_Camera_light5_exp93349.0_20242011_154645.png</t>
  </si>
  <si>
    <t>Green_Right_Side_light10_exp84470.0_20242011_154823.png</t>
  </si>
  <si>
    <t>Green_Right_Side_light5_exp119211.0_20242011_154852.png</t>
  </si>
  <si>
    <t>InFront_Camera_light10_exp22220.0_20242011_154529.png</t>
  </si>
  <si>
    <t>InFront_Camera_light5_exp43116.0_20242011_154459.png</t>
  </si>
  <si>
    <t>Right_Side_light10_exp27444.0_20242011_154300.png</t>
  </si>
  <si>
    <t>Right_Side_light5_exp38130.0_20242011_154213.png</t>
  </si>
  <si>
    <t>Underwater_Beside_Camera_lightx_exp231159.0_20242011_154941.png</t>
  </si>
  <si>
    <t>Beside_Camera_light10_exp44943.0_20242011_161208.png</t>
  </si>
  <si>
    <t>Beside_Camera_light5_exp56523.0_20242011_161230.png</t>
  </si>
  <si>
    <t>Green_Beside_Camera_light10_exp114106.0_20242011_160940.png</t>
  </si>
  <si>
    <t>Green_Beside_Camera_light5_exp108544.0_20242011_160911.png</t>
  </si>
  <si>
    <t>Green_InFront_Camera_light10_exp59503.0_20242011_161006.png</t>
  </si>
  <si>
    <t>Green_InFront_Camera_light5_exp72870.0_20242011_161041.png</t>
  </si>
  <si>
    <t>Green_Right_Side_light10_exp76962.0_20242011_160800.png</t>
  </si>
  <si>
    <t>Green_Right_Side_light5_exp90131.0_20242011_160827.png</t>
  </si>
  <si>
    <t>InFront_Camera_light10_exp20929.0_20242011_161137.png</t>
  </si>
  <si>
    <t>InFront_Camera_light5_exp40911.0_20242011_161114.png</t>
  </si>
  <si>
    <t>Right_Side_light10_exp30503.0_20242011_161328.png</t>
  </si>
  <si>
    <t>Right_Side_light5_exp54954.0_20242011_161259.png</t>
  </si>
  <si>
    <t>Underwater_Beside_Camera_lightxCLOSE_exp500005.0_20242011_155535.png</t>
  </si>
  <si>
    <t>Underwater_Beside_Camera_lightxCLOSE_exp500005.0_20242011_155547.png</t>
  </si>
  <si>
    <t>Underwater_Beside_Camera_lightxCLOSE_exp500005.0_20242011_155609.png</t>
  </si>
  <si>
    <t>Underwater_Beside_Camera_lightxCLOSE_exp500005.0_20242011_155629.png</t>
  </si>
  <si>
    <t>Underwater_Right_of_Camera_Dark_room_light10_exp104770.0_20242011_160724.png</t>
  </si>
  <si>
    <t>Gypsum (g)</t>
  </si>
  <si>
    <t>PSNR Input checker</t>
  </si>
  <si>
    <t>PSNR Enhanced checker</t>
  </si>
  <si>
    <t>MBE Input</t>
  </si>
  <si>
    <t>MBE  Enhanced</t>
  </si>
  <si>
    <t>MBE Dehazed</t>
  </si>
  <si>
    <t>AG Input</t>
  </si>
  <si>
    <t>Total correct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</si>
</sst>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D8B3-1593-4FA0-A815-DC3516ACE2D5}">
  <dimension ref="A1:K8"/>
  <sheetViews>
    <sheetView tabSelected="1" workbookViewId="0">
      <selection activeCell="N10" sqref="N10"/>
    </sheetView>
  </sheetViews>
  <sheetFormatPr defaultRowHeight="14.4" x14ac:dyDescent="0.3"/>
  <sheetData>
    <row r="1" spans="1:11" x14ac:dyDescent="0.3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6</v>
      </c>
      <c r="H1" t="s">
        <v>114</v>
      </c>
      <c r="I1" t="s">
        <v>8</v>
      </c>
      <c r="J1" t="s">
        <v>9</v>
      </c>
      <c r="K1" t="s">
        <v>115</v>
      </c>
    </row>
    <row r="2" spans="1:11" x14ac:dyDescent="0.3">
      <c r="A2">
        <v>6</v>
      </c>
      <c r="B2">
        <v>10.868571428571427</v>
      </c>
      <c r="C2">
        <v>12.216428571428571</v>
      </c>
      <c r="D2">
        <v>-19.657857142857146</v>
      </c>
      <c r="E2">
        <v>5.0157142857142842</v>
      </c>
      <c r="F2">
        <v>13.082857142857142</v>
      </c>
      <c r="G2">
        <v>8.620000000000001</v>
      </c>
      <c r="H2">
        <v>8.2142857142857135</v>
      </c>
      <c r="I2">
        <v>20.897857142857141</v>
      </c>
      <c r="J2">
        <v>9.8642857142857139</v>
      </c>
      <c r="K2">
        <f>14/14*100</f>
        <v>100</v>
      </c>
    </row>
    <row r="3" spans="1:11" x14ac:dyDescent="0.3">
      <c r="A3">
        <v>12</v>
      </c>
      <c r="B3">
        <v>10.504285714285714</v>
      </c>
      <c r="C3">
        <v>12.86142857142857</v>
      </c>
      <c r="D3">
        <v>-25.821428571428573</v>
      </c>
      <c r="E3">
        <v>2.8200000000000003</v>
      </c>
      <c r="F3">
        <v>13.367857142857144</v>
      </c>
      <c r="G3">
        <v>8.620000000000001</v>
      </c>
      <c r="H3">
        <v>6.463571428571429</v>
      </c>
      <c r="I3">
        <v>17.796428571428574</v>
      </c>
      <c r="J3">
        <v>8.6407142857142851</v>
      </c>
      <c r="K3">
        <f>14/14*100</f>
        <v>100</v>
      </c>
    </row>
    <row r="4" spans="1:11" x14ac:dyDescent="0.3">
      <c r="A4">
        <v>18</v>
      </c>
      <c r="B4">
        <v>10.644</v>
      </c>
      <c r="C4">
        <v>14.613999999999999</v>
      </c>
      <c r="D4">
        <v>-34.318999999999996</v>
      </c>
      <c r="E4">
        <v>-4.5999999999999996</v>
      </c>
      <c r="F4">
        <v>13.846</v>
      </c>
      <c r="G4">
        <v>8.620000000000001</v>
      </c>
      <c r="H4">
        <v>4.7129999999999992</v>
      </c>
      <c r="I4">
        <v>19.224999999999998</v>
      </c>
      <c r="J4">
        <v>7.4530000000000003</v>
      </c>
      <c r="K4">
        <f>10/13*100</f>
        <v>76.923076923076934</v>
      </c>
    </row>
    <row r="5" spans="1:11" x14ac:dyDescent="0.3">
      <c r="A5">
        <v>30</v>
      </c>
      <c r="B5">
        <v>9.7837499999999995</v>
      </c>
      <c r="C5">
        <v>13.157500000000002</v>
      </c>
      <c r="D5">
        <v>-42.807499999999997</v>
      </c>
      <c r="E5">
        <v>-6.1249999999999991</v>
      </c>
      <c r="F5">
        <v>12.388749999999998</v>
      </c>
      <c r="G5">
        <v>8.6199999999999992</v>
      </c>
      <c r="H5">
        <v>3.8512499999999994</v>
      </c>
      <c r="I5">
        <v>28.923750000000005</v>
      </c>
      <c r="J5">
        <v>7.4174999999999995</v>
      </c>
      <c r="K5">
        <f>8/13*100</f>
        <v>61.53846153846154</v>
      </c>
    </row>
    <row r="6" spans="1:11" x14ac:dyDescent="0.3">
      <c r="A6">
        <v>45</v>
      </c>
      <c r="K6">
        <v>0</v>
      </c>
    </row>
    <row r="7" spans="1:11" x14ac:dyDescent="0.3">
      <c r="A7">
        <v>55</v>
      </c>
      <c r="K7">
        <v>0</v>
      </c>
    </row>
    <row r="8" spans="1:11" x14ac:dyDescent="0.3">
      <c r="A8">
        <v>65</v>
      </c>
      <c r="K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opLeftCell="C1" workbookViewId="0">
      <selection activeCell="B16" sqref="B16:J16"/>
    </sheetView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13.02</v>
      </c>
      <c r="C2">
        <v>14.33</v>
      </c>
      <c r="D2">
        <v>-19.47</v>
      </c>
      <c r="E2">
        <v>4.42</v>
      </c>
      <c r="F2">
        <v>13.3</v>
      </c>
      <c r="G2">
        <v>8.6199999999999992</v>
      </c>
      <c r="H2">
        <v>7.42</v>
      </c>
      <c r="I2">
        <v>13.69</v>
      </c>
      <c r="J2">
        <v>9.26</v>
      </c>
    </row>
    <row r="3" spans="1:10" x14ac:dyDescent="0.3">
      <c r="A3" t="s">
        <v>11</v>
      </c>
      <c r="B3">
        <v>6.61</v>
      </c>
      <c r="C3">
        <v>10.37</v>
      </c>
      <c r="D3">
        <v>14.59</v>
      </c>
      <c r="E3">
        <v>20.190000000000001</v>
      </c>
      <c r="F3">
        <v>23.4</v>
      </c>
      <c r="G3">
        <v>8.6199999999999992</v>
      </c>
      <c r="H3">
        <v>2.5299999999999998</v>
      </c>
      <c r="I3">
        <v>37.26</v>
      </c>
      <c r="J3">
        <v>3.4</v>
      </c>
    </row>
    <row r="4" spans="1:10" x14ac:dyDescent="0.3">
      <c r="A4" t="s">
        <v>12</v>
      </c>
      <c r="B4">
        <v>12.96</v>
      </c>
      <c r="C4">
        <v>14.09</v>
      </c>
      <c r="D4">
        <v>-16.22</v>
      </c>
      <c r="E4">
        <v>2.76</v>
      </c>
      <c r="F4">
        <v>14.65</v>
      </c>
      <c r="G4">
        <v>8.6199999999999992</v>
      </c>
      <c r="H4">
        <v>7.43</v>
      </c>
      <c r="I4">
        <v>15.15</v>
      </c>
      <c r="J4">
        <v>8.91</v>
      </c>
    </row>
    <row r="5" spans="1:10" x14ac:dyDescent="0.3">
      <c r="A5" t="s">
        <v>13</v>
      </c>
      <c r="B5">
        <v>11.19</v>
      </c>
      <c r="C5">
        <v>14.58</v>
      </c>
      <c r="D5">
        <v>-22.6</v>
      </c>
      <c r="E5">
        <v>-2.11</v>
      </c>
      <c r="F5">
        <v>14.47</v>
      </c>
      <c r="G5">
        <v>8.6199999999999992</v>
      </c>
      <c r="H5">
        <v>6.45</v>
      </c>
      <c r="I5">
        <v>19.28</v>
      </c>
      <c r="J5">
        <v>8.65</v>
      </c>
    </row>
    <row r="6" spans="1:10" x14ac:dyDescent="0.3">
      <c r="A6" t="s">
        <v>14</v>
      </c>
      <c r="B6">
        <v>12.41</v>
      </c>
      <c r="C6">
        <v>14.54</v>
      </c>
      <c r="D6">
        <v>-24.85</v>
      </c>
      <c r="E6">
        <v>-2.17</v>
      </c>
      <c r="F6">
        <v>13.77</v>
      </c>
      <c r="G6">
        <v>8.6199999999999992</v>
      </c>
      <c r="H6">
        <v>7.74</v>
      </c>
      <c r="I6">
        <v>18.63</v>
      </c>
      <c r="J6">
        <v>9.35</v>
      </c>
    </row>
    <row r="7" spans="1:10" x14ac:dyDescent="0.3">
      <c r="A7" t="s">
        <v>15</v>
      </c>
      <c r="B7">
        <v>7.78</v>
      </c>
      <c r="C7">
        <v>7.59</v>
      </c>
      <c r="D7">
        <v>-21.49</v>
      </c>
      <c r="E7">
        <v>11.45</v>
      </c>
      <c r="F7">
        <v>12.47</v>
      </c>
      <c r="G7">
        <v>8.6199999999999992</v>
      </c>
      <c r="H7">
        <v>8.8000000000000007</v>
      </c>
      <c r="I7">
        <v>17.739999999999998</v>
      </c>
      <c r="J7">
        <v>10.8</v>
      </c>
    </row>
    <row r="8" spans="1:10" x14ac:dyDescent="0.3">
      <c r="A8" t="s">
        <v>16</v>
      </c>
      <c r="B8">
        <v>8.1199999999999992</v>
      </c>
      <c r="C8">
        <v>8.9</v>
      </c>
      <c r="D8">
        <v>-22.56</v>
      </c>
      <c r="E8">
        <v>-1.45</v>
      </c>
      <c r="F8">
        <v>12.04</v>
      </c>
      <c r="G8">
        <v>8.6199999999999992</v>
      </c>
      <c r="H8">
        <v>9.56</v>
      </c>
      <c r="I8">
        <v>46.61</v>
      </c>
      <c r="J8">
        <v>11.64</v>
      </c>
    </row>
    <row r="9" spans="1:10" x14ac:dyDescent="0.3">
      <c r="A9" t="s">
        <v>17</v>
      </c>
      <c r="B9">
        <v>11.38</v>
      </c>
      <c r="C9">
        <v>13.95</v>
      </c>
      <c r="D9">
        <v>-24.88</v>
      </c>
      <c r="E9">
        <v>3.66</v>
      </c>
      <c r="F9">
        <v>10.27</v>
      </c>
      <c r="G9">
        <v>8.6199999999999992</v>
      </c>
      <c r="H9">
        <v>9.0500000000000007</v>
      </c>
      <c r="I9">
        <v>16.260000000000002</v>
      </c>
      <c r="J9">
        <v>11.27</v>
      </c>
    </row>
    <row r="10" spans="1:10" x14ac:dyDescent="0.3">
      <c r="A10" t="s">
        <v>18</v>
      </c>
      <c r="B10">
        <v>11.63</v>
      </c>
      <c r="C10">
        <v>14.19</v>
      </c>
      <c r="D10">
        <v>-41.73</v>
      </c>
      <c r="E10">
        <v>3.39</v>
      </c>
      <c r="F10">
        <v>6.2</v>
      </c>
      <c r="G10">
        <v>8.6199999999999992</v>
      </c>
      <c r="H10">
        <v>10.16</v>
      </c>
      <c r="I10">
        <v>14.43</v>
      </c>
      <c r="J10">
        <v>12.55</v>
      </c>
    </row>
    <row r="11" spans="1:10" x14ac:dyDescent="0.3">
      <c r="A11" t="s">
        <v>19</v>
      </c>
      <c r="B11">
        <v>9.32</v>
      </c>
      <c r="C11">
        <v>8.49</v>
      </c>
      <c r="D11">
        <v>-19.78</v>
      </c>
      <c r="E11">
        <v>-2.6</v>
      </c>
      <c r="F11">
        <v>12.47</v>
      </c>
      <c r="G11">
        <v>8.6199999999999992</v>
      </c>
      <c r="H11">
        <v>9.49</v>
      </c>
      <c r="I11">
        <v>36.67</v>
      </c>
      <c r="J11">
        <v>10.9</v>
      </c>
    </row>
    <row r="12" spans="1:10" x14ac:dyDescent="0.3">
      <c r="A12" t="s">
        <v>20</v>
      </c>
      <c r="B12">
        <v>7.2</v>
      </c>
      <c r="C12">
        <v>8.09</v>
      </c>
      <c r="D12">
        <v>-22.03</v>
      </c>
      <c r="E12">
        <v>15.13</v>
      </c>
      <c r="F12">
        <v>12.1</v>
      </c>
      <c r="G12">
        <v>8.6199999999999992</v>
      </c>
      <c r="H12">
        <v>10.19</v>
      </c>
      <c r="I12">
        <v>16.53</v>
      </c>
      <c r="J12">
        <v>11.63</v>
      </c>
    </row>
    <row r="13" spans="1:10" x14ac:dyDescent="0.3">
      <c r="A13" t="s">
        <v>21</v>
      </c>
      <c r="B13">
        <v>13.06</v>
      </c>
      <c r="C13">
        <v>14.07</v>
      </c>
      <c r="D13">
        <v>-19.09</v>
      </c>
      <c r="E13">
        <v>5.73</v>
      </c>
      <c r="F13">
        <v>12.57</v>
      </c>
      <c r="G13">
        <v>8.6199999999999992</v>
      </c>
      <c r="H13">
        <v>8.61</v>
      </c>
      <c r="I13">
        <v>13.63</v>
      </c>
      <c r="J13">
        <v>10.09</v>
      </c>
    </row>
    <row r="14" spans="1:10" x14ac:dyDescent="0.3">
      <c r="A14" t="s">
        <v>22</v>
      </c>
      <c r="B14">
        <v>13.53</v>
      </c>
      <c r="C14">
        <v>13.81</v>
      </c>
      <c r="D14">
        <v>-19.489999999999998</v>
      </c>
      <c r="E14">
        <v>5.19</v>
      </c>
      <c r="F14">
        <v>12.71</v>
      </c>
      <c r="G14">
        <v>8.6199999999999992</v>
      </c>
      <c r="H14">
        <v>8.84</v>
      </c>
      <c r="I14">
        <v>13.93</v>
      </c>
      <c r="J14">
        <v>10.08</v>
      </c>
    </row>
    <row r="15" spans="1:10" x14ac:dyDescent="0.3">
      <c r="A15" t="s">
        <v>23</v>
      </c>
      <c r="B15">
        <v>13.95</v>
      </c>
      <c r="C15">
        <v>14.03</v>
      </c>
      <c r="D15">
        <v>-15.61</v>
      </c>
      <c r="E15">
        <v>6.63</v>
      </c>
      <c r="F15">
        <v>12.74</v>
      </c>
      <c r="G15">
        <v>8.6199999999999992</v>
      </c>
      <c r="H15">
        <v>8.73</v>
      </c>
      <c r="I15">
        <v>12.76</v>
      </c>
      <c r="J15">
        <v>9.57</v>
      </c>
    </row>
    <row r="16" spans="1:10" x14ac:dyDescent="0.3">
      <c r="A16" t="str">
        <f>COUNT(B2:B15) &amp; " / " &amp; 14</f>
        <v>14 / 14</v>
      </c>
      <c r="B16">
        <f t="shared" ref="B16:J16" si="0">AVERAGE(B2:B15)</f>
        <v>10.868571428571427</v>
      </c>
      <c r="C16">
        <f t="shared" si="0"/>
        <v>12.216428571428571</v>
      </c>
      <c r="D16">
        <f t="shared" si="0"/>
        <v>-19.657857142857146</v>
      </c>
      <c r="E16">
        <f t="shared" si="0"/>
        <v>5.0157142857142842</v>
      </c>
      <c r="F16">
        <f t="shared" si="0"/>
        <v>13.082857142857142</v>
      </c>
      <c r="G16">
        <f t="shared" si="0"/>
        <v>8.620000000000001</v>
      </c>
      <c r="H16">
        <f t="shared" si="0"/>
        <v>8.2142857142857135</v>
      </c>
      <c r="I16">
        <f t="shared" si="0"/>
        <v>20.897857142857141</v>
      </c>
      <c r="J16">
        <f t="shared" si="0"/>
        <v>9.8642857142857139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topLeftCell="C1" workbookViewId="0">
      <selection activeCell="B16" sqref="B16:J16"/>
    </sheetView>
  </sheetViews>
  <sheetFormatPr defaultRowHeight="14.4" x14ac:dyDescent="0.3"/>
  <cols>
    <col min="1" max="1" width="73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24</v>
      </c>
      <c r="B2">
        <v>10.89</v>
      </c>
      <c r="C2">
        <v>15.69</v>
      </c>
      <c r="D2">
        <v>-23.51</v>
      </c>
      <c r="E2">
        <v>-5.83</v>
      </c>
      <c r="F2">
        <v>15.41</v>
      </c>
      <c r="G2">
        <v>8.6199999999999992</v>
      </c>
      <c r="H2">
        <v>4.1399999999999997</v>
      </c>
      <c r="I2">
        <v>16.97</v>
      </c>
      <c r="J2">
        <v>6.91</v>
      </c>
    </row>
    <row r="3" spans="1:10" x14ac:dyDescent="0.3">
      <c r="A3" t="s">
        <v>25</v>
      </c>
      <c r="B3">
        <v>10.71</v>
      </c>
      <c r="C3">
        <v>14.95</v>
      </c>
      <c r="D3">
        <v>-17.41</v>
      </c>
      <c r="E3">
        <v>-4.24</v>
      </c>
      <c r="F3">
        <v>16.8</v>
      </c>
      <c r="G3">
        <v>8.6199999999999992</v>
      </c>
      <c r="H3">
        <v>4.2</v>
      </c>
      <c r="I3">
        <v>17.32</v>
      </c>
      <c r="J3">
        <v>6.66</v>
      </c>
    </row>
    <row r="4" spans="1:10" x14ac:dyDescent="0.3">
      <c r="A4" t="s">
        <v>26</v>
      </c>
      <c r="B4">
        <v>11.82</v>
      </c>
      <c r="C4">
        <v>14.8</v>
      </c>
      <c r="D4">
        <v>-40.94</v>
      </c>
      <c r="E4">
        <v>-2.36</v>
      </c>
      <c r="F4">
        <v>10.87</v>
      </c>
      <c r="G4">
        <v>8.6199999999999992</v>
      </c>
      <c r="H4">
        <v>7.34</v>
      </c>
      <c r="I4">
        <v>17.87</v>
      </c>
      <c r="J4">
        <v>9.8699999999999992</v>
      </c>
    </row>
    <row r="5" spans="1:10" x14ac:dyDescent="0.3">
      <c r="A5" t="s">
        <v>27</v>
      </c>
      <c r="B5">
        <v>11.45</v>
      </c>
      <c r="C5">
        <v>14.96</v>
      </c>
      <c r="D5">
        <v>-24.06</v>
      </c>
      <c r="E5">
        <v>-4.43</v>
      </c>
      <c r="F5">
        <v>14.99</v>
      </c>
      <c r="G5">
        <v>8.6199999999999992</v>
      </c>
      <c r="H5">
        <v>6.16</v>
      </c>
      <c r="I5">
        <v>19.86</v>
      </c>
      <c r="J5">
        <v>8.33</v>
      </c>
    </row>
    <row r="6" spans="1:10" x14ac:dyDescent="0.3">
      <c r="A6" t="s">
        <v>28</v>
      </c>
      <c r="B6">
        <v>7.93</v>
      </c>
      <c r="C6">
        <v>7.49</v>
      </c>
      <c r="D6">
        <v>-27.08</v>
      </c>
      <c r="E6">
        <v>15.5</v>
      </c>
      <c r="F6">
        <v>12.24</v>
      </c>
      <c r="G6">
        <v>8.6199999999999992</v>
      </c>
      <c r="H6">
        <v>7.11</v>
      </c>
      <c r="I6">
        <v>22.03</v>
      </c>
      <c r="J6">
        <v>9.58</v>
      </c>
    </row>
    <row r="7" spans="1:10" x14ac:dyDescent="0.3">
      <c r="A7" t="s">
        <v>29</v>
      </c>
      <c r="B7">
        <v>8.43</v>
      </c>
      <c r="C7">
        <v>7.28</v>
      </c>
      <c r="D7">
        <v>-26.27</v>
      </c>
      <c r="E7">
        <v>7.97</v>
      </c>
      <c r="F7">
        <v>12.24</v>
      </c>
      <c r="G7">
        <v>8.6199999999999992</v>
      </c>
      <c r="H7">
        <v>7.29</v>
      </c>
      <c r="I7">
        <v>27.32</v>
      </c>
      <c r="J7">
        <v>9.42</v>
      </c>
    </row>
    <row r="8" spans="1:10" x14ac:dyDescent="0.3">
      <c r="A8" t="s">
        <v>30</v>
      </c>
      <c r="B8">
        <v>11.09</v>
      </c>
      <c r="C8">
        <v>14.41</v>
      </c>
      <c r="D8">
        <v>-36.03</v>
      </c>
      <c r="E8">
        <v>-1.52</v>
      </c>
      <c r="F8">
        <v>11.06</v>
      </c>
      <c r="G8">
        <v>8.6199999999999992</v>
      </c>
      <c r="H8">
        <v>7.33</v>
      </c>
      <c r="I8">
        <v>19.21</v>
      </c>
      <c r="J8">
        <v>10.06</v>
      </c>
    </row>
    <row r="9" spans="1:10" x14ac:dyDescent="0.3">
      <c r="A9" t="s">
        <v>31</v>
      </c>
      <c r="B9">
        <v>11.42</v>
      </c>
      <c r="C9">
        <v>14.36</v>
      </c>
      <c r="D9">
        <v>-23.44</v>
      </c>
      <c r="E9">
        <v>-2.67</v>
      </c>
      <c r="F9">
        <v>15.02</v>
      </c>
      <c r="G9">
        <v>8.6199999999999992</v>
      </c>
      <c r="H9">
        <v>6.48</v>
      </c>
      <c r="I9">
        <v>19.690000000000001</v>
      </c>
      <c r="J9">
        <v>8.3699999999999992</v>
      </c>
    </row>
    <row r="10" spans="1:10" x14ac:dyDescent="0.3">
      <c r="A10" t="s">
        <v>32</v>
      </c>
      <c r="B10">
        <v>8.6300000000000008</v>
      </c>
      <c r="C10">
        <v>6.81</v>
      </c>
      <c r="D10">
        <v>-36.380000000000003</v>
      </c>
      <c r="E10">
        <v>15.1</v>
      </c>
      <c r="F10">
        <v>9.23</v>
      </c>
      <c r="G10">
        <v>8.6199999999999992</v>
      </c>
      <c r="H10">
        <v>8.1300000000000008</v>
      </c>
      <c r="I10">
        <v>9.9</v>
      </c>
      <c r="J10">
        <v>10.6</v>
      </c>
    </row>
    <row r="11" spans="1:10" x14ac:dyDescent="0.3">
      <c r="A11" t="s">
        <v>33</v>
      </c>
      <c r="B11">
        <v>6.4</v>
      </c>
      <c r="C11">
        <v>10.37</v>
      </c>
      <c r="D11">
        <v>-37.15</v>
      </c>
      <c r="E11">
        <v>7.23</v>
      </c>
      <c r="F11">
        <v>9.57</v>
      </c>
      <c r="G11">
        <v>8.6199999999999992</v>
      </c>
      <c r="H11">
        <v>7.91</v>
      </c>
      <c r="I11">
        <v>24.93</v>
      </c>
      <c r="J11">
        <v>10.039999999999999</v>
      </c>
    </row>
    <row r="12" spans="1:10" x14ac:dyDescent="0.3">
      <c r="A12" t="s">
        <v>34</v>
      </c>
      <c r="B12">
        <v>11.43</v>
      </c>
      <c r="C12">
        <v>14.79</v>
      </c>
      <c r="D12">
        <v>-16.260000000000002</v>
      </c>
      <c r="E12">
        <v>-1.38</v>
      </c>
      <c r="F12">
        <v>17.239999999999998</v>
      </c>
      <c r="G12">
        <v>8.6199999999999992</v>
      </c>
      <c r="H12">
        <v>5.04</v>
      </c>
      <c r="I12">
        <v>16.420000000000002</v>
      </c>
      <c r="J12">
        <v>6.82</v>
      </c>
    </row>
    <row r="13" spans="1:10" x14ac:dyDescent="0.3">
      <c r="A13" t="s">
        <v>35</v>
      </c>
      <c r="B13">
        <v>11.72</v>
      </c>
      <c r="C13">
        <v>15</v>
      </c>
      <c r="D13">
        <v>-18.12</v>
      </c>
      <c r="E13">
        <v>-1.5</v>
      </c>
      <c r="F13">
        <v>16.760000000000002</v>
      </c>
      <c r="G13">
        <v>8.6199999999999992</v>
      </c>
      <c r="H13">
        <v>5.18</v>
      </c>
      <c r="I13">
        <v>16.43</v>
      </c>
      <c r="J13">
        <v>7.15</v>
      </c>
    </row>
    <row r="14" spans="1:10" x14ac:dyDescent="0.3">
      <c r="A14" t="s">
        <v>36</v>
      </c>
      <c r="B14">
        <v>11.7</v>
      </c>
      <c r="C14">
        <v>14.45</v>
      </c>
      <c r="D14">
        <v>-18.29</v>
      </c>
      <c r="E14">
        <v>10.51</v>
      </c>
      <c r="F14">
        <v>11.57</v>
      </c>
      <c r="G14">
        <v>8.6199999999999992</v>
      </c>
      <c r="H14">
        <v>7.36</v>
      </c>
      <c r="I14">
        <v>9.65</v>
      </c>
      <c r="J14">
        <v>8.9700000000000006</v>
      </c>
    </row>
    <row r="15" spans="1:10" x14ac:dyDescent="0.3">
      <c r="A15" t="s">
        <v>37</v>
      </c>
      <c r="B15">
        <v>13.44</v>
      </c>
      <c r="C15">
        <v>14.7</v>
      </c>
      <c r="D15">
        <v>-16.559999999999999</v>
      </c>
      <c r="E15">
        <v>7.1</v>
      </c>
      <c r="F15">
        <v>14.15</v>
      </c>
      <c r="G15">
        <v>8.6199999999999992</v>
      </c>
      <c r="H15">
        <v>6.82</v>
      </c>
      <c r="I15">
        <v>11.55</v>
      </c>
      <c r="J15">
        <v>8.19</v>
      </c>
    </row>
    <row r="16" spans="1:10" x14ac:dyDescent="0.3">
      <c r="A16" t="str">
        <f>COUNT(B2:B15) &amp; " / " &amp; 14</f>
        <v>14 / 14</v>
      </c>
      <c r="B16">
        <f t="shared" ref="B16:J16" si="0">AVERAGE(B2:B15)</f>
        <v>10.504285714285714</v>
      </c>
      <c r="C16">
        <f t="shared" si="0"/>
        <v>12.86142857142857</v>
      </c>
      <c r="D16">
        <f t="shared" si="0"/>
        <v>-25.821428571428573</v>
      </c>
      <c r="E16">
        <f t="shared" si="0"/>
        <v>2.8200000000000003</v>
      </c>
      <c r="F16">
        <f t="shared" si="0"/>
        <v>13.367857142857144</v>
      </c>
      <c r="G16">
        <f t="shared" si="0"/>
        <v>8.620000000000001</v>
      </c>
      <c r="H16">
        <f t="shared" si="0"/>
        <v>6.463571428571429</v>
      </c>
      <c r="I16">
        <f t="shared" si="0"/>
        <v>17.796428571428574</v>
      </c>
      <c r="J16">
        <f t="shared" si="0"/>
        <v>8.6407142857142851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"/>
  <sheetViews>
    <sheetView topLeftCell="C1" workbookViewId="0">
      <selection activeCell="B15" sqref="B15:J15"/>
    </sheetView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38</v>
      </c>
      <c r="B2">
        <v>11.39</v>
      </c>
      <c r="C2">
        <v>15.96</v>
      </c>
      <c r="D2">
        <v>-33.51</v>
      </c>
      <c r="E2">
        <v>-4.8099999999999996</v>
      </c>
      <c r="F2">
        <v>13.54</v>
      </c>
      <c r="G2">
        <v>8.6199999999999992</v>
      </c>
      <c r="H2">
        <v>4.32</v>
      </c>
      <c r="I2">
        <v>15.68</v>
      </c>
      <c r="J2">
        <v>7.56</v>
      </c>
    </row>
    <row r="3" spans="1:10" x14ac:dyDescent="0.3">
      <c r="A3" t="s">
        <v>39</v>
      </c>
      <c r="B3">
        <v>11.67</v>
      </c>
      <c r="C3">
        <v>15.79</v>
      </c>
      <c r="D3">
        <v>-36.19</v>
      </c>
      <c r="E3">
        <v>-6.58</v>
      </c>
      <c r="F3">
        <v>13.14</v>
      </c>
      <c r="G3">
        <v>8.6199999999999992</v>
      </c>
      <c r="H3">
        <v>4.51</v>
      </c>
      <c r="I3">
        <v>16.2</v>
      </c>
      <c r="J3">
        <v>7.78</v>
      </c>
    </row>
    <row r="4" spans="1:10" x14ac:dyDescent="0.3">
      <c r="A4" t="s">
        <v>40</v>
      </c>
      <c r="B4">
        <v>11.02</v>
      </c>
      <c r="C4">
        <v>15.88</v>
      </c>
      <c r="D4">
        <v>-42.35</v>
      </c>
      <c r="E4">
        <v>-8.76</v>
      </c>
      <c r="F4">
        <v>12.1</v>
      </c>
      <c r="G4">
        <v>8.6199999999999992</v>
      </c>
      <c r="H4">
        <v>4.79</v>
      </c>
      <c r="I4">
        <v>20.62</v>
      </c>
      <c r="J4">
        <v>8.19</v>
      </c>
    </row>
    <row r="5" spans="1:10" x14ac:dyDescent="0.3">
      <c r="A5" t="s">
        <v>41</v>
      </c>
      <c r="B5">
        <v>10.3</v>
      </c>
      <c r="C5">
        <v>15.91</v>
      </c>
      <c r="D5">
        <v>-24.17</v>
      </c>
      <c r="E5">
        <v>-10.3</v>
      </c>
      <c r="F5">
        <v>15.92</v>
      </c>
      <c r="G5">
        <v>8.6199999999999992</v>
      </c>
      <c r="H5">
        <v>4.12</v>
      </c>
      <c r="I5">
        <v>22.67</v>
      </c>
      <c r="J5">
        <v>7.08</v>
      </c>
    </row>
    <row r="6" spans="1:10" x14ac:dyDescent="0.3">
      <c r="A6" t="s">
        <v>42</v>
      </c>
    </row>
    <row r="7" spans="1:10" x14ac:dyDescent="0.3">
      <c r="A7" t="s">
        <v>43</v>
      </c>
    </row>
    <row r="8" spans="1:10" x14ac:dyDescent="0.3">
      <c r="A8" t="s">
        <v>44</v>
      </c>
      <c r="B8">
        <v>10.4</v>
      </c>
      <c r="C8">
        <v>15.05</v>
      </c>
      <c r="D8">
        <v>-43.59</v>
      </c>
      <c r="E8">
        <v>-11.25</v>
      </c>
      <c r="F8">
        <v>12.96</v>
      </c>
      <c r="G8">
        <v>8.6199999999999992</v>
      </c>
      <c r="H8">
        <v>5.08</v>
      </c>
      <c r="I8">
        <v>23.99</v>
      </c>
      <c r="J8">
        <v>7.72</v>
      </c>
    </row>
    <row r="9" spans="1:10" x14ac:dyDescent="0.3">
      <c r="A9" t="s">
        <v>45</v>
      </c>
      <c r="B9">
        <v>9.19</v>
      </c>
      <c r="C9">
        <v>13.94</v>
      </c>
      <c r="D9">
        <v>-17.04</v>
      </c>
      <c r="E9">
        <v>-14.4</v>
      </c>
      <c r="F9">
        <v>17.77</v>
      </c>
      <c r="G9">
        <v>8.6199999999999992</v>
      </c>
      <c r="H9">
        <v>3.5</v>
      </c>
      <c r="I9">
        <v>27.24</v>
      </c>
      <c r="J9">
        <v>5.92</v>
      </c>
    </row>
    <row r="10" spans="1:10" x14ac:dyDescent="0.3">
      <c r="A10" t="s">
        <v>46</v>
      </c>
      <c r="B10">
        <v>6.41</v>
      </c>
      <c r="C10">
        <v>7.89</v>
      </c>
      <c r="D10">
        <v>-61.17</v>
      </c>
      <c r="E10">
        <v>13.89</v>
      </c>
      <c r="F10">
        <v>7.72</v>
      </c>
      <c r="G10">
        <v>8.6199999999999992</v>
      </c>
      <c r="H10">
        <v>5.55</v>
      </c>
      <c r="I10">
        <v>21.84</v>
      </c>
      <c r="J10">
        <v>8.81</v>
      </c>
    </row>
    <row r="11" spans="1:10" x14ac:dyDescent="0.3">
      <c r="A11" t="s">
        <v>47</v>
      </c>
    </row>
    <row r="12" spans="1:10" x14ac:dyDescent="0.3">
      <c r="A12" t="s">
        <v>48</v>
      </c>
      <c r="B12">
        <v>11.48</v>
      </c>
      <c r="C12">
        <v>15.11</v>
      </c>
      <c r="D12">
        <v>-28.68</v>
      </c>
      <c r="E12">
        <v>-3.81</v>
      </c>
      <c r="F12">
        <v>15.2</v>
      </c>
      <c r="G12">
        <v>8.6199999999999992</v>
      </c>
      <c r="H12">
        <v>4.78</v>
      </c>
      <c r="I12">
        <v>15.92</v>
      </c>
      <c r="J12">
        <v>7.15</v>
      </c>
    </row>
    <row r="13" spans="1:10" x14ac:dyDescent="0.3">
      <c r="A13" t="s">
        <v>49</v>
      </c>
      <c r="B13">
        <v>11.86</v>
      </c>
      <c r="C13">
        <v>15.22</v>
      </c>
      <c r="D13">
        <v>-35.65</v>
      </c>
      <c r="E13">
        <v>-3.36</v>
      </c>
      <c r="F13">
        <v>13.65</v>
      </c>
      <c r="G13">
        <v>8.6199999999999992</v>
      </c>
      <c r="H13">
        <v>5.4</v>
      </c>
      <c r="I13">
        <v>15.29</v>
      </c>
      <c r="J13">
        <v>7.91</v>
      </c>
    </row>
    <row r="14" spans="1:10" x14ac:dyDescent="0.3">
      <c r="A14" t="s">
        <v>50</v>
      </c>
      <c r="B14">
        <v>12.72</v>
      </c>
      <c r="C14">
        <v>15.39</v>
      </c>
      <c r="D14">
        <v>-20.84</v>
      </c>
      <c r="E14">
        <v>3.38</v>
      </c>
      <c r="F14">
        <v>16.46</v>
      </c>
      <c r="G14">
        <v>8.6199999999999992</v>
      </c>
      <c r="H14">
        <v>5.08</v>
      </c>
      <c r="I14">
        <v>12.8</v>
      </c>
      <c r="J14">
        <v>6.41</v>
      </c>
    </row>
    <row r="15" spans="1:10" x14ac:dyDescent="0.3">
      <c r="A15" t="str">
        <f>COUNT(B2:B14) &amp; " / " &amp; 13</f>
        <v>10 / 13</v>
      </c>
      <c r="B15">
        <f t="shared" ref="B15:J15" si="0">AVERAGE(B2:B14)</f>
        <v>10.644</v>
      </c>
      <c r="C15">
        <f t="shared" si="0"/>
        <v>14.613999999999999</v>
      </c>
      <c r="D15">
        <f t="shared" si="0"/>
        <v>-34.318999999999996</v>
      </c>
      <c r="E15">
        <f t="shared" si="0"/>
        <v>-4.5999999999999996</v>
      </c>
      <c r="F15">
        <f t="shared" si="0"/>
        <v>13.846</v>
      </c>
      <c r="G15">
        <f t="shared" si="0"/>
        <v>8.620000000000001</v>
      </c>
      <c r="H15">
        <f t="shared" si="0"/>
        <v>4.7129999999999992</v>
      </c>
      <c r="I15">
        <f t="shared" si="0"/>
        <v>19.224999999999998</v>
      </c>
      <c r="J15">
        <f t="shared" si="0"/>
        <v>7.4530000000000003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topLeftCell="C1" workbookViewId="0">
      <selection activeCell="B15" sqref="B15:J15"/>
    </sheetView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51</v>
      </c>
    </row>
    <row r="3" spans="1:10" x14ac:dyDescent="0.3">
      <c r="A3" t="s">
        <v>52</v>
      </c>
    </row>
    <row r="4" spans="1:10" x14ac:dyDescent="0.3">
      <c r="A4" t="s">
        <v>53</v>
      </c>
      <c r="B4">
        <v>10.3</v>
      </c>
      <c r="C4">
        <v>15.77</v>
      </c>
      <c r="D4">
        <v>-42.96</v>
      </c>
      <c r="E4">
        <v>-14.87</v>
      </c>
      <c r="F4">
        <v>10.98</v>
      </c>
      <c r="G4">
        <v>8.6199999999999992</v>
      </c>
      <c r="H4">
        <v>3.63</v>
      </c>
      <c r="I4">
        <v>22.23</v>
      </c>
      <c r="J4">
        <v>8.14</v>
      </c>
    </row>
    <row r="5" spans="1:10" x14ac:dyDescent="0.3">
      <c r="A5" t="s">
        <v>54</v>
      </c>
      <c r="B5">
        <v>10.68</v>
      </c>
      <c r="C5">
        <v>15.39</v>
      </c>
      <c r="D5">
        <v>-42.88</v>
      </c>
      <c r="E5">
        <v>-15.42</v>
      </c>
      <c r="F5">
        <v>11.52</v>
      </c>
      <c r="G5">
        <v>8.6199999999999992</v>
      </c>
      <c r="H5">
        <v>3.76</v>
      </c>
      <c r="I5">
        <v>21.34</v>
      </c>
      <c r="J5">
        <v>8.11</v>
      </c>
    </row>
    <row r="6" spans="1:10" x14ac:dyDescent="0.3">
      <c r="A6" t="s">
        <v>55</v>
      </c>
      <c r="B6">
        <v>8.82</v>
      </c>
      <c r="C6">
        <v>9.2100000000000009</v>
      </c>
      <c r="D6">
        <v>-28.52</v>
      </c>
      <c r="E6">
        <v>2.16</v>
      </c>
      <c r="F6">
        <v>16.52</v>
      </c>
      <c r="G6">
        <v>8.6199999999999992</v>
      </c>
      <c r="H6">
        <v>3.47</v>
      </c>
      <c r="I6">
        <v>44.61</v>
      </c>
      <c r="J6">
        <v>6.01</v>
      </c>
    </row>
    <row r="7" spans="1:10" x14ac:dyDescent="0.3">
      <c r="A7" t="s">
        <v>56</v>
      </c>
    </row>
    <row r="8" spans="1:10" x14ac:dyDescent="0.3">
      <c r="A8" t="s">
        <v>57</v>
      </c>
      <c r="B8">
        <v>9.99</v>
      </c>
      <c r="C8">
        <v>15.31</v>
      </c>
      <c r="D8">
        <v>-41.24</v>
      </c>
      <c r="E8">
        <v>-14.74</v>
      </c>
      <c r="F8">
        <v>11.46</v>
      </c>
      <c r="G8">
        <v>8.6199999999999992</v>
      </c>
      <c r="H8">
        <v>3.68</v>
      </c>
      <c r="I8">
        <v>22.22</v>
      </c>
      <c r="J8">
        <v>8.0399999999999991</v>
      </c>
    </row>
    <row r="9" spans="1:10" x14ac:dyDescent="0.3">
      <c r="A9" t="s">
        <v>58</v>
      </c>
      <c r="B9">
        <v>10.44</v>
      </c>
      <c r="C9">
        <v>15.73</v>
      </c>
      <c r="D9">
        <v>-41.99</v>
      </c>
      <c r="E9">
        <v>-14.78</v>
      </c>
      <c r="F9">
        <v>11.37</v>
      </c>
      <c r="G9">
        <v>8.6199999999999992</v>
      </c>
      <c r="H9">
        <v>3.73</v>
      </c>
      <c r="I9">
        <v>21.74</v>
      </c>
      <c r="J9">
        <v>8.1999999999999993</v>
      </c>
    </row>
    <row r="10" spans="1:10" x14ac:dyDescent="0.3">
      <c r="A10" t="s">
        <v>59</v>
      </c>
      <c r="B10">
        <v>9.25</v>
      </c>
      <c r="C10">
        <v>9.07</v>
      </c>
      <c r="D10">
        <v>-36.29</v>
      </c>
      <c r="E10">
        <v>-1.1499999999999999</v>
      </c>
      <c r="F10">
        <v>14.66</v>
      </c>
      <c r="G10">
        <v>8.6199999999999992</v>
      </c>
      <c r="H10">
        <v>3.67</v>
      </c>
      <c r="I10">
        <v>51.52</v>
      </c>
      <c r="J10">
        <v>6.16</v>
      </c>
    </row>
    <row r="11" spans="1:10" x14ac:dyDescent="0.3">
      <c r="A11" t="s">
        <v>60</v>
      </c>
      <c r="B11">
        <v>8.66</v>
      </c>
      <c r="C11">
        <v>8.57</v>
      </c>
      <c r="D11">
        <v>-34.869999999999997</v>
      </c>
      <c r="E11">
        <v>13.48</v>
      </c>
      <c r="F11">
        <v>15.25</v>
      </c>
      <c r="G11">
        <v>8.6199999999999992</v>
      </c>
      <c r="H11">
        <v>3.54</v>
      </c>
      <c r="I11">
        <v>35.590000000000003</v>
      </c>
      <c r="J11">
        <v>6.07</v>
      </c>
    </row>
    <row r="12" spans="1:10" x14ac:dyDescent="0.3">
      <c r="A12" t="s">
        <v>61</v>
      </c>
    </row>
    <row r="13" spans="1:10" x14ac:dyDescent="0.3">
      <c r="A13" t="s">
        <v>62</v>
      </c>
    </row>
    <row r="14" spans="1:10" x14ac:dyDescent="0.3">
      <c r="A14" t="s">
        <v>63</v>
      </c>
      <c r="B14">
        <v>10.130000000000001</v>
      </c>
      <c r="C14">
        <v>16.21</v>
      </c>
      <c r="D14">
        <v>-73.709999999999994</v>
      </c>
      <c r="E14">
        <v>-3.68</v>
      </c>
      <c r="F14">
        <v>7.35</v>
      </c>
      <c r="G14">
        <v>8.6199999999999992</v>
      </c>
      <c r="H14">
        <v>5.33</v>
      </c>
      <c r="I14">
        <v>12.14</v>
      </c>
      <c r="J14">
        <v>8.61</v>
      </c>
    </row>
    <row r="15" spans="1:10" x14ac:dyDescent="0.3">
      <c r="A15" t="str">
        <f>COUNT(B2:B14) &amp; " / " &amp; 13</f>
        <v>8 / 13</v>
      </c>
      <c r="B15">
        <f t="shared" ref="B15:J15" si="0">AVERAGE(B2:B14)</f>
        <v>9.7837499999999995</v>
      </c>
      <c r="C15">
        <f t="shared" si="0"/>
        <v>13.157500000000002</v>
      </c>
      <c r="D15">
        <f t="shared" si="0"/>
        <v>-42.807499999999997</v>
      </c>
      <c r="E15">
        <f t="shared" si="0"/>
        <v>-6.1249999999999991</v>
      </c>
      <c r="F15">
        <f t="shared" si="0"/>
        <v>12.388749999999998</v>
      </c>
      <c r="G15">
        <f t="shared" si="0"/>
        <v>8.6199999999999992</v>
      </c>
      <c r="H15">
        <f t="shared" si="0"/>
        <v>3.8512499999999994</v>
      </c>
      <c r="I15">
        <f t="shared" si="0"/>
        <v>28.923750000000005</v>
      </c>
      <c r="J15">
        <f t="shared" si="0"/>
        <v>7.4174999999999995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workbookViewId="0"/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64</v>
      </c>
    </row>
    <row r="3" spans="1:10" x14ac:dyDescent="0.3">
      <c r="A3" t="s">
        <v>65</v>
      </c>
    </row>
    <row r="4" spans="1:10" x14ac:dyDescent="0.3">
      <c r="A4" t="s">
        <v>66</v>
      </c>
    </row>
    <row r="5" spans="1:10" x14ac:dyDescent="0.3">
      <c r="A5" t="s">
        <v>67</v>
      </c>
    </row>
    <row r="6" spans="1:10" x14ac:dyDescent="0.3">
      <c r="A6" t="s">
        <v>68</v>
      </c>
    </row>
    <row r="7" spans="1:10" x14ac:dyDescent="0.3">
      <c r="A7" t="s">
        <v>69</v>
      </c>
    </row>
    <row r="8" spans="1:10" x14ac:dyDescent="0.3">
      <c r="A8" t="s">
        <v>70</v>
      </c>
    </row>
    <row r="9" spans="1:10" x14ac:dyDescent="0.3">
      <c r="A9" t="s">
        <v>71</v>
      </c>
    </row>
    <row r="10" spans="1:10" x14ac:dyDescent="0.3">
      <c r="A10" t="s">
        <v>72</v>
      </c>
    </row>
    <row r="11" spans="1:10" x14ac:dyDescent="0.3">
      <c r="A11" t="s">
        <v>73</v>
      </c>
    </row>
    <row r="12" spans="1:10" x14ac:dyDescent="0.3">
      <c r="A12" t="s">
        <v>74</v>
      </c>
    </row>
    <row r="13" spans="1:10" x14ac:dyDescent="0.3">
      <c r="A13" t="s">
        <v>75</v>
      </c>
    </row>
    <row r="14" spans="1:10" x14ac:dyDescent="0.3">
      <c r="A14" t="s">
        <v>76</v>
      </c>
    </row>
    <row r="15" spans="1:10" x14ac:dyDescent="0.3">
      <c r="A15" t="str">
        <f>COUNT(B2:B14) &amp; " / " &amp; 13</f>
        <v>0 / 13</v>
      </c>
      <c r="B15" t="e">
        <f t="shared" ref="B15:J15" si="0">AVERAGE(B2:B14)</f>
        <v>#DIV/0!</v>
      </c>
      <c r="C15" t="e">
        <f t="shared" si="0"/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6"/>
  <sheetViews>
    <sheetView workbookViewId="0"/>
  </sheetViews>
  <sheetFormatPr defaultRowHeight="14.4" x14ac:dyDescent="0.3"/>
  <cols>
    <col min="1" max="1" width="65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77</v>
      </c>
    </row>
    <row r="3" spans="1:10" x14ac:dyDescent="0.3">
      <c r="A3" t="s">
        <v>78</v>
      </c>
    </row>
    <row r="4" spans="1:10" x14ac:dyDescent="0.3">
      <c r="A4" t="s">
        <v>79</v>
      </c>
    </row>
    <row r="5" spans="1:10" x14ac:dyDescent="0.3">
      <c r="A5" t="s">
        <v>80</v>
      </c>
    </row>
    <row r="6" spans="1:10" x14ac:dyDescent="0.3">
      <c r="A6" t="s">
        <v>81</v>
      </c>
    </row>
    <row r="7" spans="1:10" x14ac:dyDescent="0.3">
      <c r="A7" t="s">
        <v>82</v>
      </c>
    </row>
    <row r="8" spans="1:10" x14ac:dyDescent="0.3">
      <c r="A8" t="s">
        <v>83</v>
      </c>
    </row>
    <row r="9" spans="1:10" x14ac:dyDescent="0.3">
      <c r="A9" t="s">
        <v>84</v>
      </c>
    </row>
    <row r="10" spans="1:10" x14ac:dyDescent="0.3">
      <c r="A10" t="s">
        <v>85</v>
      </c>
    </row>
    <row r="11" spans="1:10" x14ac:dyDescent="0.3">
      <c r="A11" t="s">
        <v>86</v>
      </c>
    </row>
    <row r="12" spans="1:10" x14ac:dyDescent="0.3">
      <c r="A12" t="s">
        <v>87</v>
      </c>
    </row>
    <row r="13" spans="1:10" x14ac:dyDescent="0.3">
      <c r="A13" t="s">
        <v>88</v>
      </c>
    </row>
    <row r="14" spans="1:10" x14ac:dyDescent="0.3">
      <c r="A14" t="s">
        <v>89</v>
      </c>
    </row>
    <row r="15" spans="1:10" x14ac:dyDescent="0.3">
      <c r="A15" t="s">
        <v>90</v>
      </c>
    </row>
    <row r="16" spans="1:10" x14ac:dyDescent="0.3">
      <c r="A16" t="str">
        <f>COUNT(B2:B15) &amp; " / " &amp; 14</f>
        <v>0 / 14</v>
      </c>
      <c r="B16" t="e">
        <f t="shared" ref="B16:J16" si="0">AVERAGE(B2:B15)</f>
        <v>#DIV/0!</v>
      </c>
      <c r="C16" t="e">
        <f t="shared" si="0"/>
        <v>#DIV/0!</v>
      </c>
      <c r="D16" t="e">
        <f t="shared" si="0"/>
        <v>#DIV/0!</v>
      </c>
      <c r="E16" t="e">
        <f t="shared" si="0"/>
        <v>#DIV/0!</v>
      </c>
      <c r="F16" t="e">
        <f t="shared" si="0"/>
        <v>#DIV/0!</v>
      </c>
      <c r="G16" t="e">
        <f t="shared" si="0"/>
        <v>#DIV/0!</v>
      </c>
      <c r="H16" t="e">
        <f t="shared" si="0"/>
        <v>#DIV/0!</v>
      </c>
      <c r="I16" t="e">
        <f t="shared" si="0"/>
        <v>#DIV/0!</v>
      </c>
      <c r="J16" t="e">
        <f t="shared" si="0"/>
        <v>#DIV/0!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9"/>
  <sheetViews>
    <sheetView workbookViewId="0"/>
  </sheetViews>
  <sheetFormatPr defaultRowHeight="14.4" x14ac:dyDescent="0.3"/>
  <cols>
    <col min="1" max="1" width="78" customWidth="1"/>
    <col min="2" max="2" width="44" customWidth="1"/>
    <col min="3" max="3" width="43" customWidth="1"/>
    <col min="4" max="4" width="27" customWidth="1"/>
    <col min="5" max="5" width="26" customWidth="1"/>
    <col min="6" max="6" width="25" customWidth="1"/>
    <col min="7" max="7" width="11" customWidth="1"/>
    <col min="8" max="8" width="14" customWidth="1"/>
    <col min="9" max="9" width="13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91</v>
      </c>
    </row>
    <row r="3" spans="1:10" x14ac:dyDescent="0.3">
      <c r="A3" t="s">
        <v>92</v>
      </c>
    </row>
    <row r="4" spans="1:10" x14ac:dyDescent="0.3">
      <c r="A4" t="s">
        <v>93</v>
      </c>
    </row>
    <row r="5" spans="1:10" x14ac:dyDescent="0.3">
      <c r="A5" t="s">
        <v>94</v>
      </c>
    </row>
    <row r="6" spans="1:10" x14ac:dyDescent="0.3">
      <c r="A6" t="s">
        <v>95</v>
      </c>
    </row>
    <row r="7" spans="1:10" x14ac:dyDescent="0.3">
      <c r="A7" t="s">
        <v>96</v>
      </c>
    </row>
    <row r="8" spans="1:10" x14ac:dyDescent="0.3">
      <c r="A8" t="s">
        <v>97</v>
      </c>
    </row>
    <row r="9" spans="1:10" x14ac:dyDescent="0.3">
      <c r="A9" t="s">
        <v>98</v>
      </c>
    </row>
    <row r="10" spans="1:10" x14ac:dyDescent="0.3">
      <c r="A10" t="s">
        <v>99</v>
      </c>
    </row>
    <row r="11" spans="1:10" x14ac:dyDescent="0.3">
      <c r="A11" t="s">
        <v>100</v>
      </c>
    </row>
    <row r="12" spans="1:10" x14ac:dyDescent="0.3">
      <c r="A12" t="s">
        <v>101</v>
      </c>
    </row>
    <row r="13" spans="1:10" x14ac:dyDescent="0.3">
      <c r="A13" t="s">
        <v>102</v>
      </c>
    </row>
    <row r="14" spans="1:10" x14ac:dyDescent="0.3">
      <c r="A14" t="s">
        <v>103</v>
      </c>
    </row>
    <row r="15" spans="1:10" x14ac:dyDescent="0.3">
      <c r="A15" t="s">
        <v>104</v>
      </c>
    </row>
    <row r="16" spans="1:10" x14ac:dyDescent="0.3">
      <c r="A16" t="s">
        <v>105</v>
      </c>
    </row>
    <row r="17" spans="1:10" x14ac:dyDescent="0.3">
      <c r="A17" t="s">
        <v>106</v>
      </c>
    </row>
    <row r="18" spans="1:10" x14ac:dyDescent="0.3">
      <c r="A18" t="s">
        <v>107</v>
      </c>
    </row>
    <row r="19" spans="1:10" x14ac:dyDescent="0.3">
      <c r="A19" t="str">
        <f>COUNT(B2:B18) &amp; " / " &amp; 17</f>
        <v>0 / 17</v>
      </c>
      <c r="B19" t="e">
        <f t="shared" ref="B19:J19" si="0">AVERAGE(B2:B18)</f>
        <v>#DIV/0!</v>
      </c>
      <c r="C19" t="e">
        <f t="shared" si="0"/>
        <v>#DIV/0!</v>
      </c>
      <c r="D19" t="e">
        <f t="shared" si="0"/>
        <v>#DIV/0!</v>
      </c>
      <c r="E19" t="e">
        <f t="shared" si="0"/>
        <v>#DIV/0!</v>
      </c>
      <c r="F19" t="e">
        <f t="shared" si="0"/>
        <v>#DIV/0!</v>
      </c>
      <c r="G19" t="e">
        <f t="shared" si="0"/>
        <v>#DIV/0!</v>
      </c>
      <c r="H19" t="e">
        <f t="shared" si="0"/>
        <v>#DIV/0!</v>
      </c>
      <c r="I19" t="e">
        <f t="shared" si="0"/>
        <v>#DIV/0!</v>
      </c>
      <c r="J19" t="e">
        <f t="shared" si="0"/>
        <v>#DIV/0!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</vt:lpstr>
      <vt:lpstr>Gypsum6g</vt:lpstr>
      <vt:lpstr>Gypsum12g</vt:lpstr>
      <vt:lpstr>Gypsum18g</vt:lpstr>
      <vt:lpstr>Gypsum30g</vt:lpstr>
      <vt:lpstr>Gypsum45g</vt:lpstr>
      <vt:lpstr>Gypsum55g</vt:lpstr>
      <vt:lpstr>Gypsum65g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Mads Majlund Thomsen</cp:lastModifiedBy>
  <dcterms:created xsi:type="dcterms:W3CDTF">2024-12-02T17:27:30Z</dcterms:created>
  <dcterms:modified xsi:type="dcterms:W3CDTF">2024-12-04T07:03:24Z</dcterms:modified>
</cp:coreProperties>
</file>