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ns1\Documents\GitHub\Robotteknologi-3.-semester\P3\Results\Data\Results\With light\"/>
    </mc:Choice>
  </mc:AlternateContent>
  <xr:revisionPtr revIDLastSave="0" documentId="13_ncr:1_{ED8050D2-B2E4-4D11-8CE7-C29F3D98B539}" xr6:coauthVersionLast="47" xr6:coauthVersionMax="47" xr10:uidLastSave="{00000000-0000-0000-0000-000000000000}"/>
  <bookViews>
    <workbookView xWindow="12710" yWindow="0" windowWidth="12980" windowHeight="15370" firstSheet="14" activeTab="17" xr2:uid="{00000000-000D-0000-FFFF-FFFF00000000}"/>
  </bookViews>
  <sheets>
    <sheet name="Clay0.5g" sheetId="1" r:id="rId1"/>
    <sheet name="Clay1g" sheetId="2" r:id="rId2"/>
    <sheet name="Clay10g" sheetId="3" r:id="rId3"/>
    <sheet name="Gypsum6g" sheetId="4" r:id="rId4"/>
    <sheet name="Gypsum12g" sheetId="5" r:id="rId5"/>
    <sheet name="Gypsum18g" sheetId="6" r:id="rId6"/>
    <sheet name="Gypsum30g" sheetId="7" r:id="rId7"/>
    <sheet name="Gypsum45g" sheetId="8" r:id="rId8"/>
    <sheet name="Gypsum55g" sheetId="9" r:id="rId9"/>
    <sheet name="Gypsum65g" sheetId="10" r:id="rId10"/>
    <sheet name="Spinach20g" sheetId="11" r:id="rId11"/>
    <sheet name="Spinach30g" sheetId="12" r:id="rId12"/>
    <sheet name="Spinach40g" sheetId="13" r:id="rId13"/>
    <sheet name="Spinach80g" sheetId="14" r:id="rId14"/>
    <sheet name="Spinach120g" sheetId="15" r:id="rId15"/>
    <sheet name="Spinach160g" sheetId="16" r:id="rId16"/>
    <sheet name="Spinach595g" sheetId="17" r:id="rId17"/>
    <sheet name="Sheet1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7" l="1"/>
  <c r="I10" i="17"/>
  <c r="H10" i="17"/>
  <c r="G10" i="17"/>
  <c r="F10" i="17"/>
  <c r="E10" i="17"/>
  <c r="D10" i="17"/>
  <c r="C10" i="17"/>
  <c r="B10" i="17"/>
  <c r="A10" i="17"/>
  <c r="J12" i="16"/>
  <c r="I12" i="16"/>
  <c r="H12" i="16"/>
  <c r="G12" i="16"/>
  <c r="F12" i="16"/>
  <c r="E12" i="16"/>
  <c r="D12" i="16"/>
  <c r="C12" i="16"/>
  <c r="B12" i="16"/>
  <c r="A12" i="16"/>
  <c r="J9" i="15"/>
  <c r="I9" i="15"/>
  <c r="H9" i="15"/>
  <c r="G9" i="15"/>
  <c r="F9" i="15"/>
  <c r="E9" i="15"/>
  <c r="D9" i="15"/>
  <c r="C9" i="15"/>
  <c r="B9" i="15"/>
  <c r="A9" i="15"/>
  <c r="J10" i="14"/>
  <c r="I10" i="14"/>
  <c r="H10" i="14"/>
  <c r="G10" i="14"/>
  <c r="F10" i="14"/>
  <c r="E10" i="14"/>
  <c r="D10" i="14"/>
  <c r="C10" i="14"/>
  <c r="B10" i="14"/>
  <c r="A10" i="14"/>
  <c r="J8" i="13"/>
  <c r="I8" i="13"/>
  <c r="H8" i="13"/>
  <c r="G8" i="13"/>
  <c r="F8" i="13"/>
  <c r="E8" i="13"/>
  <c r="D8" i="13"/>
  <c r="C8" i="13"/>
  <c r="B8" i="13"/>
  <c r="A8" i="13"/>
  <c r="J15" i="12"/>
  <c r="I15" i="12"/>
  <c r="H15" i="12"/>
  <c r="G15" i="12"/>
  <c r="F15" i="12"/>
  <c r="E15" i="12"/>
  <c r="D15" i="12"/>
  <c r="C15" i="12"/>
  <c r="B15" i="12"/>
  <c r="A15" i="12"/>
  <c r="J8" i="11"/>
  <c r="I8" i="11"/>
  <c r="H8" i="11"/>
  <c r="G8" i="11"/>
  <c r="F8" i="11"/>
  <c r="E8" i="11"/>
  <c r="D8" i="11"/>
  <c r="C8" i="11"/>
  <c r="B8" i="11"/>
  <c r="A8" i="11"/>
  <c r="J19" i="10"/>
  <c r="I19" i="10"/>
  <c r="H19" i="10"/>
  <c r="G19" i="10"/>
  <c r="F19" i="10"/>
  <c r="E19" i="10"/>
  <c r="D19" i="10"/>
  <c r="C19" i="10"/>
  <c r="B19" i="10"/>
  <c r="A19" i="10"/>
  <c r="J16" i="9"/>
  <c r="I16" i="9"/>
  <c r="H16" i="9"/>
  <c r="G16" i="9"/>
  <c r="F16" i="9"/>
  <c r="E16" i="9"/>
  <c r="D16" i="9"/>
  <c r="C16" i="9"/>
  <c r="B16" i="9"/>
  <c r="A16" i="9"/>
  <c r="J15" i="8"/>
  <c r="I15" i="8"/>
  <c r="H15" i="8"/>
  <c r="G15" i="8"/>
  <c r="F15" i="8"/>
  <c r="E15" i="8"/>
  <c r="D15" i="8"/>
  <c r="C15" i="8"/>
  <c r="B15" i="8"/>
  <c r="A15" i="8"/>
  <c r="J15" i="7"/>
  <c r="I15" i="7"/>
  <c r="H15" i="7"/>
  <c r="G15" i="7"/>
  <c r="F15" i="7"/>
  <c r="E15" i="7"/>
  <c r="D15" i="7"/>
  <c r="C15" i="7"/>
  <c r="B15" i="7"/>
  <c r="A15" i="7"/>
  <c r="J15" i="6"/>
  <c r="I15" i="6"/>
  <c r="H15" i="6"/>
  <c r="G15" i="6"/>
  <c r="F15" i="6"/>
  <c r="E15" i="6"/>
  <c r="D15" i="6"/>
  <c r="C15" i="6"/>
  <c r="B15" i="6"/>
  <c r="A15" i="6"/>
  <c r="J16" i="5"/>
  <c r="I16" i="5"/>
  <c r="H16" i="5"/>
  <c r="G16" i="5"/>
  <c r="F16" i="5"/>
  <c r="E16" i="5"/>
  <c r="D16" i="5"/>
  <c r="C16" i="5"/>
  <c r="B16" i="5"/>
  <c r="A16" i="5"/>
  <c r="J16" i="4"/>
  <c r="I16" i="4"/>
  <c r="H16" i="4"/>
  <c r="G16" i="4"/>
  <c r="F16" i="4"/>
  <c r="E16" i="4"/>
  <c r="D16" i="4"/>
  <c r="C16" i="4"/>
  <c r="B16" i="4"/>
  <c r="A16" i="4"/>
  <c r="J9" i="3"/>
  <c r="I9" i="3"/>
  <c r="H9" i="3"/>
  <c r="G9" i="3"/>
  <c r="F9" i="3"/>
  <c r="E9" i="3"/>
  <c r="D9" i="3"/>
  <c r="C9" i="3"/>
  <c r="B9" i="3"/>
  <c r="A9" i="3"/>
  <c r="J16" i="2"/>
  <c r="I16" i="2"/>
  <c r="H16" i="2"/>
  <c r="G16" i="2"/>
  <c r="F16" i="2"/>
  <c r="E16" i="2"/>
  <c r="D16" i="2"/>
  <c r="C16" i="2"/>
  <c r="B16" i="2"/>
  <c r="A16" i="2"/>
  <c r="J15" i="1"/>
  <c r="I15" i="1"/>
  <c r="H15" i="1"/>
  <c r="G15" i="1"/>
  <c r="F15" i="1"/>
  <c r="E15" i="1"/>
  <c r="D15" i="1"/>
  <c r="C15" i="1"/>
  <c r="B15" i="1"/>
  <c r="A15" i="1"/>
  <c r="K6" i="18" a="1"/>
  <c r="I2" i="18" a="1"/>
  <c r="J3" i="18" a="1"/>
  <c r="B10" i="18" a="1"/>
  <c r="F3" i="18" a="1"/>
  <c r="K18" i="18" a="1"/>
  <c r="E18" i="18" a="1"/>
  <c r="I17" i="18" a="1"/>
  <c r="C17" i="18" a="1"/>
  <c r="G16" i="18" a="1"/>
  <c r="K15" i="18" a="1"/>
  <c r="E15" i="18" a="1"/>
  <c r="I14" i="18" a="1"/>
  <c r="C14" i="18" a="1"/>
  <c r="G13" i="18" a="1"/>
  <c r="K12" i="18" a="1"/>
  <c r="E12" i="18" a="1"/>
  <c r="I11" i="18" a="1"/>
  <c r="C11" i="18" a="1"/>
  <c r="G10" i="18" a="1"/>
  <c r="K9" i="18" a="1"/>
  <c r="E9" i="18" a="1"/>
  <c r="I8" i="18" a="1"/>
  <c r="C8" i="18" a="1"/>
  <c r="G7" i="18" a="1"/>
  <c r="E6" i="18" a="1"/>
  <c r="I5" i="18" a="1"/>
  <c r="C5" i="18" a="1"/>
  <c r="G4" i="18" a="1"/>
  <c r="K3" i="18" a="1"/>
  <c r="E3" i="18" a="1"/>
  <c r="C2" i="18" a="1"/>
  <c r="B2" i="18" a="1"/>
  <c r="F9" i="18" a="1"/>
  <c r="H8" i="18" a="1"/>
  <c r="B5" i="18" a="1"/>
  <c r="D3" i="18" a="1"/>
  <c r="J8" i="18" a="1"/>
  <c r="D2" i="18" a="1"/>
  <c r="J18" i="18" a="1"/>
  <c r="D18" i="18" a="1"/>
  <c r="H17" i="18" a="1"/>
  <c r="B17" i="18" a="1"/>
  <c r="F16" i="18" a="1"/>
  <c r="J15" i="18" a="1"/>
  <c r="D15" i="18" a="1"/>
  <c r="H14" i="18" a="1"/>
  <c r="B14" i="18" a="1"/>
  <c r="F13" i="18" a="1"/>
  <c r="J12" i="18" a="1"/>
  <c r="D12" i="18" a="1"/>
  <c r="H11" i="18" a="1"/>
  <c r="B11" i="18" a="1"/>
  <c r="F10" i="18" a="1"/>
  <c r="J9" i="18" a="1"/>
  <c r="D9" i="18" a="1"/>
  <c r="B8" i="18" a="1"/>
  <c r="F7" i="18" a="1"/>
  <c r="J6" i="18" a="1"/>
  <c r="D6" i="18" a="1"/>
  <c r="H5" i="18" a="1"/>
  <c r="F4" i="18" a="1"/>
  <c r="H2" i="18" a="1"/>
  <c r="D5" i="18" a="1"/>
  <c r="K7" i="18" a="1"/>
  <c r="E4" i="18" a="1"/>
  <c r="C3" i="18" a="1"/>
  <c r="D8" i="18" a="1"/>
  <c r="I18" i="18" a="1"/>
  <c r="C18" i="18" a="1"/>
  <c r="G17" i="18" a="1"/>
  <c r="K16" i="18" a="1"/>
  <c r="E16" i="18" a="1"/>
  <c r="I15" i="18" a="1"/>
  <c r="C15" i="18" a="1"/>
  <c r="G14" i="18" a="1"/>
  <c r="K13" i="18" a="1"/>
  <c r="E13" i="18" a="1"/>
  <c r="I12" i="18" a="1"/>
  <c r="C12" i="18" a="1"/>
  <c r="G11" i="18" a="1"/>
  <c r="K10" i="18" a="1"/>
  <c r="E10" i="18" a="1"/>
  <c r="I9" i="18" a="1"/>
  <c r="C9" i="18" a="1"/>
  <c r="G8" i="18" a="1"/>
  <c r="E7" i="18" a="1"/>
  <c r="I6" i="18" a="1"/>
  <c r="C6" i="18" a="1"/>
  <c r="G5" i="18" a="1"/>
  <c r="K4" i="18" a="1"/>
  <c r="I3" i="18" a="1"/>
  <c r="G2" i="18" a="1"/>
  <c r="H4" i="18" a="1"/>
  <c r="H6" i="18" a="1"/>
  <c r="B3" i="18" a="1"/>
  <c r="D14" i="18" a="1"/>
  <c r="B7" i="18" a="1"/>
  <c r="H18" i="18" a="1"/>
  <c r="B18" i="18" a="1"/>
  <c r="F17" i="18" a="1"/>
  <c r="J16" i="18" a="1"/>
  <c r="D16" i="18" a="1"/>
  <c r="H15" i="18" a="1"/>
  <c r="B15" i="18" a="1"/>
  <c r="F14" i="18" a="1"/>
  <c r="J13" i="18" a="1"/>
  <c r="D13" i="18" a="1"/>
  <c r="H12" i="18" a="1"/>
  <c r="B12" i="18" a="1"/>
  <c r="F11" i="18" a="1"/>
  <c r="J10" i="18" a="1"/>
  <c r="D10" i="18" a="1"/>
  <c r="H9" i="18" a="1"/>
  <c r="B9" i="18" a="1"/>
  <c r="F8" i="18" a="1"/>
  <c r="J7" i="18" a="1"/>
  <c r="D7" i="18" a="1"/>
  <c r="B6" i="18" a="1"/>
  <c r="F5" i="18" a="1"/>
  <c r="J4" i="18" a="1"/>
  <c r="D4" i="18" a="1"/>
  <c r="H3" i="18" a="1"/>
  <c r="F2" i="18" a="1"/>
  <c r="F12" i="18" a="1"/>
  <c r="B4" i="18" a="1"/>
  <c r="C4" i="18" a="1"/>
  <c r="H16" i="18" a="1"/>
  <c r="D11" i="18" a="1"/>
  <c r="J5" i="18" a="1"/>
  <c r="G18" i="18" a="1"/>
  <c r="K17" i="18" a="1"/>
  <c r="E17" i="18" a="1"/>
  <c r="I16" i="18" a="1"/>
  <c r="C16" i="18" a="1"/>
  <c r="G15" i="18" a="1"/>
  <c r="K14" i="18" a="1"/>
  <c r="E14" i="18" a="1"/>
  <c r="I13" i="18" a="1"/>
  <c r="C13" i="18" a="1"/>
  <c r="G12" i="18" a="1"/>
  <c r="K11" i="18" a="1"/>
  <c r="E11" i="18" a="1"/>
  <c r="I10" i="18" a="1"/>
  <c r="C10" i="18" a="1"/>
  <c r="G9" i="18" a="1"/>
  <c r="K8" i="18" a="1"/>
  <c r="E8" i="18" a="1"/>
  <c r="I7" i="18" a="1"/>
  <c r="C7" i="18" a="1"/>
  <c r="G6" i="18" a="1"/>
  <c r="K5" i="18" a="1"/>
  <c r="E5" i="18" a="1"/>
  <c r="I4" i="18" a="1"/>
  <c r="G3" i="18" a="1"/>
  <c r="K2" i="18" a="1"/>
  <c r="E2" i="18" a="1"/>
  <c r="J17" i="18" a="1"/>
  <c r="J14" i="18" a="1"/>
  <c r="H13" i="18" a="1"/>
  <c r="J11" i="18" a="1"/>
  <c r="H7" i="18" a="1"/>
  <c r="J2" i="18" a="1"/>
  <c r="F18" i="18" a="1"/>
  <c r="D17" i="18" a="1"/>
  <c r="B16" i="18" a="1"/>
  <c r="F15" i="18" a="1"/>
  <c r="B13" i="18" a="1"/>
  <c r="H10" i="18" a="1"/>
  <c r="F6" i="18" a="1"/>
  <c r="F6" i="18" l="1"/>
  <c r="H10" i="18"/>
  <c r="B13" i="18"/>
  <c r="F15" i="18"/>
  <c r="B16" i="18"/>
  <c r="D17" i="18"/>
  <c r="F18" i="18"/>
  <c r="J2" i="18"/>
  <c r="H7" i="18"/>
  <c r="J11" i="18"/>
  <c r="H13" i="18"/>
  <c r="J14" i="18"/>
  <c r="J17" i="18"/>
  <c r="E2" i="18"/>
  <c r="K2" i="18"/>
  <c r="G3" i="18"/>
  <c r="I4" i="18"/>
  <c r="E5" i="18"/>
  <c r="K5" i="18"/>
  <c r="G6" i="18"/>
  <c r="C7" i="18"/>
  <c r="I7" i="18"/>
  <c r="E8" i="18"/>
  <c r="K8" i="18"/>
  <c r="G9" i="18"/>
  <c r="C10" i="18"/>
  <c r="I10" i="18"/>
  <c r="E11" i="18"/>
  <c r="K11" i="18"/>
  <c r="G12" i="18"/>
  <c r="C13" i="18"/>
  <c r="I13" i="18"/>
  <c r="E14" i="18"/>
  <c r="K14" i="18"/>
  <c r="G15" i="18"/>
  <c r="C16" i="18"/>
  <c r="I16" i="18"/>
  <c r="E17" i="18"/>
  <c r="K17" i="18"/>
  <c r="G18" i="18"/>
  <c r="J5" i="18"/>
  <c r="D11" i="18"/>
  <c r="H16" i="18"/>
  <c r="C4" i="18"/>
  <c r="B4" i="18"/>
  <c r="F12" i="18"/>
  <c r="F2" i="18"/>
  <c r="H3" i="18"/>
  <c r="D4" i="18"/>
  <c r="J4" i="18"/>
  <c r="F5" i="18"/>
  <c r="B6" i="18"/>
  <c r="D7" i="18"/>
  <c r="J7" i="18"/>
  <c r="F8" i="18"/>
  <c r="B9" i="18"/>
  <c r="H9" i="18"/>
  <c r="D10" i="18"/>
  <c r="J10" i="18"/>
  <c r="F11" i="18"/>
  <c r="B12" i="18"/>
  <c r="H12" i="18"/>
  <c r="D13" i="18"/>
  <c r="J13" i="18"/>
  <c r="F14" i="18"/>
  <c r="B15" i="18"/>
  <c r="H15" i="18"/>
  <c r="D16" i="18"/>
  <c r="J16" i="18"/>
  <c r="F17" i="18"/>
  <c r="B18" i="18"/>
  <c r="H18" i="18"/>
  <c r="B7" i="18"/>
  <c r="D14" i="18"/>
  <c r="B3" i="18"/>
  <c r="H6" i="18"/>
  <c r="H4" i="18"/>
  <c r="G2" i="18"/>
  <c r="I3" i="18"/>
  <c r="K4" i="18"/>
  <c r="G5" i="18"/>
  <c r="C6" i="18"/>
  <c r="I6" i="18"/>
  <c r="E7" i="18"/>
  <c r="G8" i="18"/>
  <c r="C9" i="18"/>
  <c r="I9" i="18"/>
  <c r="E10" i="18"/>
  <c r="K10" i="18"/>
  <c r="G11" i="18"/>
  <c r="C12" i="18"/>
  <c r="I12" i="18"/>
  <c r="E13" i="18"/>
  <c r="K13" i="18"/>
  <c r="G14" i="18"/>
  <c r="C15" i="18"/>
  <c r="I15" i="18"/>
  <c r="E16" i="18"/>
  <c r="K16" i="18"/>
  <c r="G17" i="18"/>
  <c r="C18" i="18"/>
  <c r="I18" i="18"/>
  <c r="D8" i="18"/>
  <c r="C3" i="18"/>
  <c r="E4" i="18"/>
  <c r="K7" i="18"/>
  <c r="D5" i="18"/>
  <c r="H2" i="18"/>
  <c r="F4" i="18"/>
  <c r="H5" i="18"/>
  <c r="D6" i="18"/>
  <c r="J6" i="18"/>
  <c r="F7" i="18"/>
  <c r="B8" i="18"/>
  <c r="D9" i="18"/>
  <c r="J9" i="18"/>
  <c r="F10" i="18"/>
  <c r="B11" i="18"/>
  <c r="H11" i="18"/>
  <c r="D12" i="18"/>
  <c r="J12" i="18"/>
  <c r="F13" i="18"/>
  <c r="B14" i="18"/>
  <c r="H14" i="18"/>
  <c r="D15" i="18"/>
  <c r="J15" i="18"/>
  <c r="F16" i="18"/>
  <c r="B17" i="18"/>
  <c r="H17" i="18"/>
  <c r="D18" i="18"/>
  <c r="J18" i="18"/>
  <c r="D2" i="18"/>
  <c r="J8" i="18"/>
  <c r="D3" i="18"/>
  <c r="B5" i="18"/>
  <c r="H8" i="18"/>
  <c r="F9" i="18"/>
  <c r="B2" i="18"/>
  <c r="C2" i="18"/>
  <c r="E3" i="18"/>
  <c r="K3" i="18"/>
  <c r="G4" i="18"/>
  <c r="C5" i="18"/>
  <c r="I5" i="18"/>
  <c r="E6" i="18"/>
  <c r="G7" i="18"/>
  <c r="C8" i="18"/>
  <c r="I8" i="18"/>
  <c r="E9" i="18"/>
  <c r="K9" i="18"/>
  <c r="G10" i="18"/>
  <c r="C11" i="18"/>
  <c r="I11" i="18"/>
  <c r="E12" i="18"/>
  <c r="K12" i="18"/>
  <c r="G13" i="18"/>
  <c r="C14" i="18"/>
  <c r="I14" i="18"/>
  <c r="E15" i="18"/>
  <c r="K15" i="18"/>
  <c r="G16" i="18"/>
  <c r="C17" i="18"/>
  <c r="I17" i="18"/>
  <c r="E18" i="18"/>
  <c r="K18" i="18"/>
  <c r="F3" i="18"/>
  <c r="B10" i="18"/>
  <c r="J3" i="18"/>
  <c r="I2" i="18"/>
  <c r="K6" i="18"/>
  <c r="L2" i="18" a="1"/>
  <c r="L2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<sst xmlns="http://schemas.openxmlformats.org/spreadsheetml/2006/main" count="388" uniqueCount="218">
  <si>
    <t>Filename</t>
  </si>
  <si>
    <t>PSNR Ground checker diff Reference checker</t>
  </si>
  <si>
    <t>PSNR Ground checker diff Enhanced checker</t>
  </si>
  <si>
    <t>MBE Ground diff Reference</t>
  </si>
  <si>
    <t>MBE Ground diff Enhanced</t>
  </si>
  <si>
    <t>MBE Ground diff Dehazed</t>
  </si>
  <si>
    <t>AG Ground</t>
  </si>
  <si>
    <t>AG Reference</t>
  </si>
  <si>
    <t>AG Enhanced</t>
  </si>
  <si>
    <t>AG Dehazed</t>
  </si>
  <si>
    <t>Beside_Camera_light10_exp78730.0_20242111_114101.png</t>
  </si>
  <si>
    <t>Beside_Camera_light5_exp121296.0_20242111_114135.png</t>
  </si>
  <si>
    <t>Green_Beside_Camera_light10_exp158798.0_20242111_114622.png</t>
  </si>
  <si>
    <t>Green_Beside_Camera_light5_exp195346.0_20242111_114652.png</t>
  </si>
  <si>
    <t>Green_InFront_Camera_light10_exp95037.0_20242111_114831.png</t>
  </si>
  <si>
    <t>Green_InFront_Camera_light5_exp148588.0_20242111_114858.png</t>
  </si>
  <si>
    <t>Green_Right_Side_light10_exp130235.0_20242111_114754.png</t>
  </si>
  <si>
    <t>Green_Right_Side_light5_exp175761.0_20242111_114725.png</t>
  </si>
  <si>
    <t>InFront_Camera_light10_exp46155.0_20242111_114316.png</t>
  </si>
  <si>
    <t>InFront_Camera_light5_exp78134.0_20242111_114342.png</t>
  </si>
  <si>
    <t>Right_Side_light10_exp54398.0_20242111_114233.png</t>
  </si>
  <si>
    <t>Right_Side_light5_exp90409.0_20242111_114207.png</t>
  </si>
  <si>
    <t>Underwater_Beside_Camera_lightx_exp197034.0_20242111_114428.png</t>
  </si>
  <si>
    <t>Beside_Camera_light10_exp43294.0_20242111_115040.png</t>
  </si>
  <si>
    <t>Beside_Camera_light5_exp67607.0_20242111_115120.png</t>
  </si>
  <si>
    <t>Green_Beside_Camera_light10_exp80259.0_20242111_115244.png</t>
  </si>
  <si>
    <t>Green_Beside_Camera_light5_exp111285.0_20242111_115220.png</t>
  </si>
  <si>
    <t>Green_InFront_Camera_light10_exp59741.0_20242111_115736.png</t>
  </si>
  <si>
    <t>Green_InFront_Camera_light5_exp89059.0_20242111_115712.png</t>
  </si>
  <si>
    <t>Green_Right_Side_light10_exp73625.0_20242111_115328.png</t>
  </si>
  <si>
    <t>Green_Right_Side_light5_exp98096.0_20242111_115353.png</t>
  </si>
  <si>
    <t>InFront_Camera_light10_exp25696.0_20242111_115545.png</t>
  </si>
  <si>
    <t>InFront_Camera_light5_exp45698.0_20242111_115608.png</t>
  </si>
  <si>
    <t>Right_Side_light10_exp31992.0_20242111_115453.png</t>
  </si>
  <si>
    <t>Right_Side_light5_exp52570.0_20242111_115428.png</t>
  </si>
  <si>
    <t>Test_lightAmbient_exp293131.0_20242111_115850.png</t>
  </si>
  <si>
    <t>Underwater_Beside_Camera_lightx_exp125944.0_20242111_115811.png</t>
  </si>
  <si>
    <t>Beside_Camera_light10_exp16519.0_20242111_110824.png</t>
  </si>
  <si>
    <t>Beside_Camera_light5_exp23272.0_20242111_110848.png</t>
  </si>
  <si>
    <t>InFront_Camera_light10_exp17750.0_20242111_111055.png</t>
  </si>
  <si>
    <t>InFront_Camera_light5_exp22120.0_20242111_111130.png</t>
  </si>
  <si>
    <t>Right_Side_light10_exp17889.0_20242111_111007.png</t>
  </si>
  <si>
    <t>Right_Side_light5_exp32389.0_20242111_110939.png</t>
  </si>
  <si>
    <t>Underwater_Beside_Camera_lightx_exp93707.0_20242111_111244.png</t>
  </si>
  <si>
    <t>Beside_Camera_light10_exp116827.0_20242011_144411.png</t>
  </si>
  <si>
    <t>Beside_Camera_light10_exp99368.0_20242011_144326.png</t>
  </si>
  <si>
    <t>Beside_Camera_light5_exp160665.0_20242011_144450.png</t>
  </si>
  <si>
    <t>Green_Beside_Camera_light10_exp162870.0_20242011_143543.png</t>
  </si>
  <si>
    <t>Green_Beside_Camera_light5_exp250883.0_20242011_143622.png</t>
  </si>
  <si>
    <t>Green_InFront_Camera_light10_exp109935.0_20242011_143931.png</t>
  </si>
  <si>
    <t>Green_InFront_Camera_light5_exp160029.0_20242011_144007.png</t>
  </si>
  <si>
    <t>Green_Right_Side_light10_exp167537.0_20242011_143833.png</t>
  </si>
  <si>
    <t>Green_Right_Side_light5_exp314325.0_20242011_143731.png</t>
  </si>
  <si>
    <t>InFront_Camera_light10_exp53424.0_20242011_144633.png</t>
  </si>
  <si>
    <t>InFront_Camera_light5_exp91919.0_20242011_144704.png</t>
  </si>
  <si>
    <t>Right_Side_light10_exp75770.0_20242011_144559.png</t>
  </si>
  <si>
    <t>Right_Side_light5_exp126044.0_20242011_144529.png</t>
  </si>
  <si>
    <t>Underwater_Beside_Camera_lightx_exp318397.0_20242011_144119.png</t>
  </si>
  <si>
    <t>Beside_Camera_light10_exp75731.0_20242011_144931.png</t>
  </si>
  <si>
    <t>Beside_Camera_light5_exp112596.0_20242011_145005.png</t>
  </si>
  <si>
    <t>Green_Beside_Camera_light10_exp241011.0_20242011_145643.png</t>
  </si>
  <si>
    <t>Green_Beside_Camera_light5_exp229371.0_20242011_145511.png</t>
  </si>
  <si>
    <t>Green_InFront_Camera_light10_exp79723.0_20242011_145354.png</t>
  </si>
  <si>
    <t>Green_InFront_Camera_light5_exp120641.0_20242011_145421.png</t>
  </si>
  <si>
    <t>Green_Right_Side_light10_exp179872.0_20242011_145732.png</t>
  </si>
  <si>
    <t>Green_Right_Side_light5_exp200093.0_20242011_145809.png</t>
  </si>
  <si>
    <t>InFront_Camera_light10_exp39957.0_20242011_145308.png</t>
  </si>
  <si>
    <t>InFront_Camera_light5_exp68580.0_20242011_145218.png</t>
  </si>
  <si>
    <t>Right_Side_light10_exp48796.0_20242011_145054.png</t>
  </si>
  <si>
    <t>Right_Side_light5_exp95117.0_20242011_145125.png</t>
  </si>
  <si>
    <t>Underwater_Beside_Camera_lightxUnderCam_exp231735.0_20242011_145948.png</t>
  </si>
  <si>
    <t>Underwater_Beside_Camera_lightx_exp248261.0_20242011_145857.png</t>
  </si>
  <si>
    <t>Beside_Camera_light10_exp100281.0_20242011_151124.png</t>
  </si>
  <si>
    <t>Beside_Camera_light5_exp152620.0_20242011_151037.png</t>
  </si>
  <si>
    <t>Green_Beside_Camera_light10_exp189605.0_20242011_150407.png</t>
  </si>
  <si>
    <t>Green_Beside_Camera_light5_exp190102.0_20242011_150447.png</t>
  </si>
  <si>
    <t>Green_InFront_Camera_light10_exp93051.0_20242011_150612.png</t>
  </si>
  <si>
    <t>Green_InFront_Camera_light5_exp100182.0_20242011_150527.png</t>
  </si>
  <si>
    <t>Green_Right_Side_light10_exp127096.0_20242011_150322.png</t>
  </si>
  <si>
    <t>Green_Right_Side_light5_exp128189.0_20242011_150250.png</t>
  </si>
  <si>
    <t>InFront_Camera_light10_exp63932.0_20242011_150912.png</t>
  </si>
  <si>
    <t>InFront_Camera_light5_exp81670.0_20242011_150947.png</t>
  </si>
  <si>
    <t>Right_Side_light10_exp54596.0_20242011_151201.png</t>
  </si>
  <si>
    <t>Right_Side_light5_exp107631.0_20242011_151240.png</t>
  </si>
  <si>
    <t>Underwater_Beside_Camera_lightx_exp278830.0_20242011_151328.png</t>
  </si>
  <si>
    <t>Beside_Camera_light10_exp64568.0_20242011_152032.png</t>
  </si>
  <si>
    <t>Beside_Camera_light5_exp98057.0_20242011_151949.png</t>
  </si>
  <si>
    <t>Green_Beside_Camera_light10_exp161658.0_20242011_152545.png</t>
  </si>
  <si>
    <t>Green_Beside_Camera_light5_exp217592.0_20242011_152621.png</t>
  </si>
  <si>
    <t>Green_InFront_Camera_light10_exp67646.0_20242011_152410.png</t>
  </si>
  <si>
    <t>Green_InFront_Camera_light5_exp122150.0_20242011_152303.png</t>
  </si>
  <si>
    <t>Green_Right_Side_light10_exp122448.0_20242011_152721.png</t>
  </si>
  <si>
    <t>Green_Right_Side_light5_exp177548.0_20242011_152655.png</t>
  </si>
  <si>
    <t>InFront_Camera_light10_exp27364.0_20242011_152119.png</t>
  </si>
  <si>
    <t>InFront_Camera_light5_exp49889.0_20242011_152153.png</t>
  </si>
  <si>
    <t>Right_Side_light10_exp50604.0_20242011_151821.png</t>
  </si>
  <si>
    <t>Right_Side_light5_exp69553.0_20242011_151854.png</t>
  </si>
  <si>
    <t>Underwater_Beside_Camera_lightx_exp500005.0_20242011_152821.png</t>
  </si>
  <si>
    <t>Beside_Camera_light10_exp51875.0_20242011_153755.png</t>
  </si>
  <si>
    <t>Beside_Camera_light5_exp79008.0_20242011_153722.png</t>
  </si>
  <si>
    <t>Green_Beside_Camera_light10_exp95713.0_20242011_153324.png</t>
  </si>
  <si>
    <t>Green_Beside_Camera_light5_exp131804.0_20242011_153301.png</t>
  </si>
  <si>
    <t>Green_InFront_Camera_light10_exp65918.0_20242011_153356.png</t>
  </si>
  <si>
    <t>Green_InFront_Camera_light5_exp103439.0_20242011_153428.png</t>
  </si>
  <si>
    <t>Green_Right_Side_light10_exp74976.0_20242011_153139.png</t>
  </si>
  <si>
    <t>Green_Right_Side_light5_exp114245.0_20242011_153211.png</t>
  </si>
  <si>
    <t>InFront_Camera_light10_exp25100.0_20242011_153617.png</t>
  </si>
  <si>
    <t>InFront_Camera_light5_exp43989.0_20242011_153647.png</t>
  </si>
  <si>
    <t>Right_Side_light10_exp36283.0_20242011_153853.png</t>
  </si>
  <si>
    <t>Right_Side_light5_exp66355.0_20242011_153923.png</t>
  </si>
  <si>
    <t>Underwater_Beside_Camera_lightx_exp220750.0_20242011_153524.png</t>
  </si>
  <si>
    <t>Beside_Camera_light10_exp47227.0_20242011_154336.png</t>
  </si>
  <si>
    <t>Beside_Camera_light10_exp47227.0_20242011_154346.png</t>
  </si>
  <si>
    <t>Beside_Camera_light5_exp72394.0_20242011_154420.png</t>
  </si>
  <si>
    <t>Green_Beside_Camera_light10_exp97203.0_20242011_154748.png</t>
  </si>
  <si>
    <t>Green_Beside_Camera_light5_exp136591.0_20242011_154723.png</t>
  </si>
  <si>
    <t>Green_InFront_Camera_light10_exp60516.0_20242011_154617.png</t>
  </si>
  <si>
    <t>Green_InFront_Camera_light5_exp93349.0_20242011_154645.png</t>
  </si>
  <si>
    <t>Green_Right_Side_light10_exp84470.0_20242011_154823.png</t>
  </si>
  <si>
    <t>Green_Right_Side_light5_exp119211.0_20242011_154852.png</t>
  </si>
  <si>
    <t>InFront_Camera_light10_exp22220.0_20242011_154529.png</t>
  </si>
  <si>
    <t>InFront_Camera_light5_exp43116.0_20242011_154459.png</t>
  </si>
  <si>
    <t>Right_Side_light10_exp27444.0_20242011_154300.png</t>
  </si>
  <si>
    <t>Right_Side_light5_exp38130.0_20242011_154213.png</t>
  </si>
  <si>
    <t>Underwater_Beside_Camera_lightx_exp231159.0_20242011_154941.png</t>
  </si>
  <si>
    <t>Beside_Camera_light10_exp44943.0_20242011_161208.png</t>
  </si>
  <si>
    <t>Beside_Camera_light5_exp56523.0_20242011_161230.png</t>
  </si>
  <si>
    <t>Green_Beside_Camera_light10_exp114106.0_20242011_160940.png</t>
  </si>
  <si>
    <t>Green_Beside_Camera_light5_exp108544.0_20242011_160911.png</t>
  </si>
  <si>
    <t>Green_InFront_Camera_light10_exp59503.0_20242011_161006.png</t>
  </si>
  <si>
    <t>Green_InFront_Camera_light5_exp72870.0_20242011_161041.png</t>
  </si>
  <si>
    <t>Green_Right_Side_light10_exp76962.0_20242011_160800.png</t>
  </si>
  <si>
    <t>Green_Right_Side_light5_exp90131.0_20242011_160827.png</t>
  </si>
  <si>
    <t>InFront_Camera_light10_exp20929.0_20242011_161137.png</t>
  </si>
  <si>
    <t>InFront_Camera_light5_exp40911.0_20242011_161114.png</t>
  </si>
  <si>
    <t>Right_Side_light10_exp30503.0_20242011_161328.png</t>
  </si>
  <si>
    <t>Right_Side_light5_exp54954.0_20242011_161259.png</t>
  </si>
  <si>
    <t>Underwater_Beside_Camera_lightxCLOSE_exp500005.0_20242011_155535.png</t>
  </si>
  <si>
    <t>Underwater_Beside_Camera_lightxCLOSE_exp500005.0_20242011_155547.png</t>
  </si>
  <si>
    <t>Underwater_Beside_Camera_lightxCLOSE_exp500005.0_20242011_155609.png</t>
  </si>
  <si>
    <t>Underwater_Beside_Camera_lightxCLOSE_exp500005.0_20242011_155629.png</t>
  </si>
  <si>
    <t>Underwater_Right_of_Camera_Dark_room_light10_exp104770.0_20242011_160724.png</t>
  </si>
  <si>
    <t>Beside_Camera_light10_20242011_094021.png</t>
  </si>
  <si>
    <t>Beside_Camera_light5_20242011_094046.png</t>
  </si>
  <si>
    <t>InFront_Camera_light10_20242011_094207.png</t>
  </si>
  <si>
    <t>InFront_Camera_light5_20242011_094223.png</t>
  </si>
  <si>
    <t>Right_Side_light10_20242011_094133.png</t>
  </si>
  <si>
    <t>Right_Side_light5_20242011_094119.png</t>
  </si>
  <si>
    <t>Beside_Camera_light10_20242011_094437.png</t>
  </si>
  <si>
    <t>Beside_Camera_light10_exp49690.0_20242011_102755.png</t>
  </si>
  <si>
    <t>Beside_Camera_light5_20242011_094451.png</t>
  </si>
  <si>
    <t>Beside_Camera_light5_exp38209.0_20242011_102820.png</t>
  </si>
  <si>
    <t>InFront_Camera_light10_20242011_094542.png</t>
  </si>
  <si>
    <t>Infront_Camera_light10_exp22577.0_20242011_103029.png</t>
  </si>
  <si>
    <t>InFront_Camera_light5_20242011_094606.png</t>
  </si>
  <si>
    <t>Infront_Camera_light5_exp34813.0_20242011_103039.png</t>
  </si>
  <si>
    <t>Right_Side_light10_20242011_094522.png</t>
  </si>
  <si>
    <t>Right_Side_light10_exp22577.0_20242011_102908.png</t>
  </si>
  <si>
    <t>Right_Side_light5_20242011_094508.png</t>
  </si>
  <si>
    <t>Right_Side_light5_exp29370.0_20242011_102846.png</t>
  </si>
  <si>
    <t>Underwater_Beside_Camera_lightx_exp254895.0_20242011_103129.png</t>
  </si>
  <si>
    <t>Beside_Camera_light10_exp51537.0_20242011_124148.png</t>
  </si>
  <si>
    <t>Beside_Camera_light5_exp85960.0_20242011_124243.png</t>
  </si>
  <si>
    <t>InFront_Camera_light10_exp24007.0_20242011_124516.png</t>
  </si>
  <si>
    <t>InFront_Camera_light5_exp41467.0_20242011_124606.png</t>
  </si>
  <si>
    <t>Right_Side_light10_exp28774.0_20242011_124414.png</t>
  </si>
  <si>
    <t>Right_Side_light5_exp49889.0_20242011_124336.png</t>
  </si>
  <si>
    <t>Beside_Camera_light10_exp44307.0_20242011_125146.png</t>
  </si>
  <si>
    <t>Beside_Camera_light5_exp76088.0_20242011_125250.png</t>
  </si>
  <si>
    <t>InFront_Camera_light10_exp21366.0_20242011_125533.png</t>
  </si>
  <si>
    <t>InFront_Camera_light10_exp21366.0_20242011_125650.png</t>
  </si>
  <si>
    <t>InFront_Camera_light5_exp37077.0_20242011_125625.png</t>
  </si>
  <si>
    <t>Right_Side_light10_exp28238.0_20242011_125426.png</t>
  </si>
  <si>
    <t>Right_Side_light5_exp51299.0_20242011_125355.png</t>
  </si>
  <si>
    <t>Underwater_Beside_Camera_lightx_exp188553.0_20242011_125739.png</t>
  </si>
  <si>
    <t>Beside_Camera_light10_exp29589.0_20242011_130019.png</t>
  </si>
  <si>
    <t>Beside_Camera_light5_exp38487.0_20242011_130056.png</t>
  </si>
  <si>
    <t>InFront_Camera_light10_exp20194.0_20242011_130422.png</t>
  </si>
  <si>
    <t>InFront_Camera_light5_exp34356.0_20242011_130346.png</t>
  </si>
  <si>
    <t>Right_Side_light10_exp31138.0_20242011_130209.png</t>
  </si>
  <si>
    <t>Right_Side_light5_exp55033.0_20242011_130245.png</t>
  </si>
  <si>
    <t>Underwater_Beside_Camera_lightx_exp155421.0_20242011_130527.png</t>
  </si>
  <si>
    <t>Beside_Camera_light10_exp25100.0_20242011_130817.png</t>
  </si>
  <si>
    <t>Beside_Camera_light10_exp48300.0_20242011_131100.png</t>
  </si>
  <si>
    <t>Beside_Camera_light5_exp62482.0_20242011_130903.png</t>
  </si>
  <si>
    <t>Beside_Camera_light5_exp79087.0_20242011_131136.png</t>
  </si>
  <si>
    <t>InFront_Camera_light10_exp21306.0_20242011_131253.png</t>
  </si>
  <si>
    <t>InFront_Camera_light5_exp37435.0_20242011_131220.png</t>
  </si>
  <si>
    <t>Right_Side_light5_exp28973.0_20242011_131020.png</t>
  </si>
  <si>
    <t>Right_Side_light5_exp47267.0_20242011_130950.png</t>
  </si>
  <si>
    <t>Underwater_Beside_Camera_lightCLOSE_exp189824.0_20242011_131447.png</t>
  </si>
  <si>
    <t>Underwater_Beside_Camera_lightx_exp169067.0_20242011_131356.png</t>
  </si>
  <si>
    <t>Beside_Camera_light10_exp32131.0_20242011_134258.png</t>
  </si>
  <si>
    <t>Beside_Camera_light5_exp55848.0_20242011_134226.png</t>
  </si>
  <si>
    <t>InFront_Camera_light10_exp25716.0_20242011_134400.png</t>
  </si>
  <si>
    <t>InFront_Camera_light5_exp45718.0_20242011_134436.png</t>
  </si>
  <si>
    <t>Right_Side_light10_exp27007.0_20242011_134020.png</t>
  </si>
  <si>
    <t>Right_Side_light5_exp51458.0_20242011_134118.png</t>
  </si>
  <si>
    <t>Two_light_Pallet_half_way_light10_exp10282.0_20242011_133038.png</t>
  </si>
  <si>
    <t>Underwater_Beside_Camera_lightx_exp174946.0_20242011_134540.png</t>
  </si>
  <si>
    <t>Succesrate</t>
  </si>
  <si>
    <t>Clay0.5g</t>
  </si>
  <si>
    <t>Clay1g</t>
  </si>
  <si>
    <t>Clay10g</t>
  </si>
  <si>
    <t>Gypsum6g</t>
  </si>
  <si>
    <t>Gypsum12g</t>
  </si>
  <si>
    <t>Gypsum18g</t>
  </si>
  <si>
    <t>Gypsum30g</t>
  </si>
  <si>
    <t>Gypsum45g</t>
  </si>
  <si>
    <t>Gypsum55g</t>
  </si>
  <si>
    <t>Gypsum65g</t>
  </si>
  <si>
    <t>Spinach20g</t>
  </si>
  <si>
    <t>Spinach30g</t>
  </si>
  <si>
    <t>Spinach40g</t>
  </si>
  <si>
    <t>Spinach80g</t>
  </si>
  <si>
    <t>Spinach120g</t>
  </si>
  <si>
    <t>Spinach160g</t>
  </si>
  <si>
    <t>Spinach595g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</si>
</sst>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10.7</v>
      </c>
      <c r="C2">
        <v>16.21</v>
      </c>
      <c r="D2">
        <v>-33.700000000000003</v>
      </c>
      <c r="E2">
        <v>-17.690000000000001</v>
      </c>
      <c r="F2">
        <v>-18.78</v>
      </c>
      <c r="G2">
        <v>8.6199999999999992</v>
      </c>
      <c r="H2">
        <v>3.48</v>
      </c>
      <c r="I2">
        <v>16.95</v>
      </c>
      <c r="J2">
        <v>16.48</v>
      </c>
    </row>
    <row r="3" spans="1:10" x14ac:dyDescent="0.35">
      <c r="A3" t="s">
        <v>11</v>
      </c>
      <c r="B3">
        <v>11.16</v>
      </c>
      <c r="C3">
        <v>15.99</v>
      </c>
      <c r="D3">
        <v>-36.590000000000003</v>
      </c>
      <c r="E3">
        <v>-15.58</v>
      </c>
      <c r="F3">
        <v>-17.7</v>
      </c>
      <c r="G3">
        <v>8.6199999999999992</v>
      </c>
      <c r="H3">
        <v>3.73</v>
      </c>
      <c r="I3">
        <v>15.99</v>
      </c>
      <c r="J3">
        <v>15.86</v>
      </c>
    </row>
    <row r="4" spans="1:10" x14ac:dyDescent="0.35">
      <c r="A4" t="s">
        <v>12</v>
      </c>
      <c r="B4">
        <v>11.18</v>
      </c>
      <c r="C4">
        <v>16.07</v>
      </c>
      <c r="D4">
        <v>-40.5</v>
      </c>
      <c r="E4">
        <v>-15.36</v>
      </c>
      <c r="F4">
        <v>-24.75</v>
      </c>
      <c r="G4">
        <v>8.6199999999999992</v>
      </c>
      <c r="H4">
        <v>4.09</v>
      </c>
      <c r="I4">
        <v>16.07</v>
      </c>
      <c r="J4">
        <v>14.79</v>
      </c>
    </row>
    <row r="5" spans="1:10" x14ac:dyDescent="0.35">
      <c r="A5" t="s">
        <v>13</v>
      </c>
      <c r="B5">
        <v>11.59</v>
      </c>
      <c r="C5">
        <v>15.95</v>
      </c>
      <c r="D5">
        <v>-38.31</v>
      </c>
      <c r="E5">
        <v>-13.7</v>
      </c>
      <c r="F5">
        <v>-17.46</v>
      </c>
      <c r="G5">
        <v>8.6199999999999992</v>
      </c>
      <c r="H5">
        <v>4.21</v>
      </c>
      <c r="I5">
        <v>16.59</v>
      </c>
      <c r="J5">
        <v>14.74</v>
      </c>
    </row>
    <row r="6" spans="1:10" x14ac:dyDescent="0.35">
      <c r="A6" t="s">
        <v>14</v>
      </c>
      <c r="B6">
        <v>9.5</v>
      </c>
      <c r="C6">
        <v>10.61</v>
      </c>
      <c r="D6">
        <v>-39.229999999999997</v>
      </c>
      <c r="E6">
        <v>0.37</v>
      </c>
      <c r="F6">
        <v>-39.85</v>
      </c>
      <c r="G6">
        <v>8.6199999999999992</v>
      </c>
      <c r="H6">
        <v>4.07</v>
      </c>
      <c r="I6">
        <v>51.37</v>
      </c>
      <c r="J6">
        <v>13.17</v>
      </c>
    </row>
    <row r="7" spans="1:10" x14ac:dyDescent="0.35">
      <c r="A7" t="s">
        <v>15</v>
      </c>
      <c r="B7">
        <v>10.71</v>
      </c>
      <c r="C7">
        <v>14.73</v>
      </c>
      <c r="D7">
        <v>-41.85</v>
      </c>
      <c r="E7">
        <v>-18.920000000000002</v>
      </c>
      <c r="F7">
        <v>-51.47</v>
      </c>
      <c r="G7">
        <v>8.6199999999999992</v>
      </c>
      <c r="H7">
        <v>4.28</v>
      </c>
      <c r="I7">
        <v>18.57</v>
      </c>
      <c r="J7">
        <v>13.5</v>
      </c>
    </row>
    <row r="8" spans="1:10" x14ac:dyDescent="0.35">
      <c r="A8" t="s">
        <v>16</v>
      </c>
      <c r="B8">
        <v>10.81</v>
      </c>
      <c r="C8">
        <v>15.56</v>
      </c>
      <c r="D8">
        <v>-39.94</v>
      </c>
      <c r="E8">
        <v>-11.29</v>
      </c>
      <c r="F8">
        <v>-28.49</v>
      </c>
      <c r="G8">
        <v>8.6199999999999992</v>
      </c>
      <c r="H8">
        <v>4.18</v>
      </c>
      <c r="I8">
        <v>13.26</v>
      </c>
      <c r="J8">
        <v>14.58</v>
      </c>
    </row>
    <row r="9" spans="1:10" x14ac:dyDescent="0.35">
      <c r="A9" t="s">
        <v>17</v>
      </c>
      <c r="B9">
        <v>11.43</v>
      </c>
      <c r="C9">
        <v>16.13</v>
      </c>
      <c r="D9">
        <v>-39.69</v>
      </c>
      <c r="E9">
        <v>-11.36</v>
      </c>
      <c r="F9">
        <v>-23.8</v>
      </c>
      <c r="G9">
        <v>8.6199999999999992</v>
      </c>
      <c r="H9">
        <v>4.26</v>
      </c>
      <c r="I9">
        <v>13.37</v>
      </c>
      <c r="J9">
        <v>14.7</v>
      </c>
    </row>
    <row r="10" spans="1:10" x14ac:dyDescent="0.35">
      <c r="A10" t="s">
        <v>18</v>
      </c>
    </row>
    <row r="11" spans="1:10" x14ac:dyDescent="0.35">
      <c r="A11" t="s">
        <v>19</v>
      </c>
    </row>
    <row r="12" spans="1:10" x14ac:dyDescent="0.35">
      <c r="A12" t="s">
        <v>20</v>
      </c>
      <c r="B12">
        <v>11.02</v>
      </c>
      <c r="C12">
        <v>15.57</v>
      </c>
      <c r="D12">
        <v>-30.45</v>
      </c>
      <c r="E12">
        <v>-12.55</v>
      </c>
      <c r="F12">
        <v>-6.06</v>
      </c>
      <c r="G12">
        <v>8.6199999999999992</v>
      </c>
      <c r="H12">
        <v>3.93</v>
      </c>
      <c r="I12">
        <v>15.69</v>
      </c>
      <c r="J12">
        <v>13.55</v>
      </c>
    </row>
    <row r="13" spans="1:10" x14ac:dyDescent="0.35">
      <c r="A13" t="s">
        <v>21</v>
      </c>
      <c r="B13">
        <v>11.23</v>
      </c>
      <c r="C13">
        <v>15.84</v>
      </c>
      <c r="D13">
        <v>-32.04</v>
      </c>
      <c r="E13">
        <v>-11.89</v>
      </c>
      <c r="F13">
        <v>-5.89</v>
      </c>
      <c r="G13">
        <v>8.6199999999999992</v>
      </c>
      <c r="H13">
        <v>3.89</v>
      </c>
      <c r="I13">
        <v>16.28</v>
      </c>
      <c r="J13">
        <v>14.43</v>
      </c>
    </row>
    <row r="14" spans="1:10" x14ac:dyDescent="0.35">
      <c r="A14" t="s">
        <v>22</v>
      </c>
      <c r="B14">
        <v>11.22</v>
      </c>
      <c r="C14">
        <v>15.76</v>
      </c>
      <c r="D14">
        <v>-37.119999999999997</v>
      </c>
      <c r="E14">
        <v>3.16</v>
      </c>
      <c r="F14">
        <v>0.46</v>
      </c>
      <c r="G14">
        <v>8.6199999999999992</v>
      </c>
      <c r="H14">
        <v>4.6399999999999997</v>
      </c>
      <c r="I14">
        <v>12.41</v>
      </c>
      <c r="J14">
        <v>13.56</v>
      </c>
    </row>
    <row r="15" spans="1:10" x14ac:dyDescent="0.35">
      <c r="A15" t="str">
        <f>COUNT(B2:B14) &amp; " / " &amp; 13</f>
        <v>11 / 13</v>
      </c>
      <c r="B15">
        <f t="shared" ref="B15:J15" si="0">AVERAGE(B2:B14)</f>
        <v>10.959090909090911</v>
      </c>
      <c r="C15">
        <f t="shared" si="0"/>
        <v>15.310909090909091</v>
      </c>
      <c r="D15">
        <f t="shared" si="0"/>
        <v>-37.22</v>
      </c>
      <c r="E15">
        <f t="shared" si="0"/>
        <v>-11.346363636363636</v>
      </c>
      <c r="F15">
        <f t="shared" si="0"/>
        <v>-21.253636363636364</v>
      </c>
      <c r="G15">
        <f t="shared" si="0"/>
        <v>8.620000000000001</v>
      </c>
      <c r="H15">
        <f t="shared" si="0"/>
        <v>4.0690909090909093</v>
      </c>
      <c r="I15">
        <f t="shared" si="0"/>
        <v>18.777272727272727</v>
      </c>
      <c r="J15">
        <f t="shared" si="0"/>
        <v>14.487272727272728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23</v>
      </c>
    </row>
    <row r="3" spans="1:10" x14ac:dyDescent="0.35">
      <c r="A3" t="s">
        <v>24</v>
      </c>
    </row>
    <row r="4" spans="1:10" x14ac:dyDescent="0.35">
      <c r="A4" t="s">
        <v>25</v>
      </c>
    </row>
    <row r="5" spans="1:10" x14ac:dyDescent="0.35">
      <c r="A5" t="s">
        <v>26</v>
      </c>
    </row>
    <row r="6" spans="1:10" x14ac:dyDescent="0.35">
      <c r="A6" t="s">
        <v>27</v>
      </c>
    </row>
    <row r="7" spans="1:10" x14ac:dyDescent="0.35">
      <c r="A7" t="s">
        <v>28</v>
      </c>
    </row>
    <row r="8" spans="1:10" x14ac:dyDescent="0.35">
      <c r="A8" t="s">
        <v>29</v>
      </c>
    </row>
    <row r="9" spans="1:10" x14ac:dyDescent="0.35">
      <c r="A9" t="s">
        <v>30</v>
      </c>
    </row>
    <row r="10" spans="1:10" x14ac:dyDescent="0.35">
      <c r="A10" t="s">
        <v>31</v>
      </c>
    </row>
    <row r="11" spans="1:10" x14ac:dyDescent="0.35">
      <c r="A11" t="s">
        <v>32</v>
      </c>
    </row>
    <row r="12" spans="1:10" x14ac:dyDescent="0.35">
      <c r="A12" t="s">
        <v>33</v>
      </c>
    </row>
    <row r="13" spans="1:10" x14ac:dyDescent="0.35">
      <c r="A13" t="s">
        <v>34</v>
      </c>
    </row>
    <row r="14" spans="1:10" x14ac:dyDescent="0.35">
      <c r="A14" t="s">
        <v>35</v>
      </c>
    </row>
    <row r="15" spans="1:10" x14ac:dyDescent="0.35">
      <c r="A15" t="s">
        <v>36</v>
      </c>
    </row>
    <row r="16" spans="1:10" x14ac:dyDescent="0.35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5" x14ac:dyDescent="0.35"/>
  <cols>
    <col min="1" max="1" width="64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37</v>
      </c>
    </row>
    <row r="3" spans="1:10" x14ac:dyDescent="0.35">
      <c r="A3" t="s">
        <v>38</v>
      </c>
    </row>
    <row r="4" spans="1:10" x14ac:dyDescent="0.35">
      <c r="A4" t="s">
        <v>39</v>
      </c>
    </row>
    <row r="5" spans="1:10" x14ac:dyDescent="0.35">
      <c r="A5" t="s">
        <v>40</v>
      </c>
    </row>
    <row r="6" spans="1:10" x14ac:dyDescent="0.35">
      <c r="A6" t="s">
        <v>41</v>
      </c>
    </row>
    <row r="7" spans="1:10" x14ac:dyDescent="0.35">
      <c r="A7" t="s">
        <v>42</v>
      </c>
    </row>
    <row r="8" spans="1:10" x14ac:dyDescent="0.35">
      <c r="A8" t="s">
        <v>43</v>
      </c>
    </row>
    <row r="9" spans="1:10" x14ac:dyDescent="0.35">
      <c r="A9" t="str">
        <f>COUNT(B2:B8) &amp; " / " &amp; 7</f>
        <v>0 / 7</v>
      </c>
      <c r="B9" t="e">
        <f t="shared" ref="B9:J9" si="0">AVERAGE(B2:B8)</f>
        <v>#DIV/0!</v>
      </c>
      <c r="C9" t="e">
        <f t="shared" si="0"/>
        <v>#DIV/0!</v>
      </c>
      <c r="D9" t="e">
        <f t="shared" si="0"/>
        <v>#DIV/0!</v>
      </c>
      <c r="E9" t="e">
        <f t="shared" si="0"/>
        <v>#DIV/0!</v>
      </c>
      <c r="F9" t="e">
        <f t="shared" si="0"/>
        <v>#DIV/0!</v>
      </c>
      <c r="G9" t="e">
        <f t="shared" si="0"/>
        <v>#DIV/0!</v>
      </c>
      <c r="H9" t="e">
        <f t="shared" si="0"/>
        <v>#DIV/0!</v>
      </c>
      <c r="I9" t="e">
        <f t="shared" si="0"/>
        <v>#DIV/0!</v>
      </c>
      <c r="J9" t="e">
        <f t="shared" si="0"/>
        <v>#DIV/0!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44</v>
      </c>
      <c r="B2">
        <v>12.97</v>
      </c>
      <c r="C2">
        <v>15.68</v>
      </c>
      <c r="D2">
        <v>-19.47</v>
      </c>
      <c r="E2">
        <v>1.1000000000000001</v>
      </c>
      <c r="F2">
        <v>-0.9</v>
      </c>
      <c r="G2">
        <v>8.6199999999999992</v>
      </c>
      <c r="H2">
        <v>7.42</v>
      </c>
      <c r="I2">
        <v>14.01</v>
      </c>
      <c r="J2">
        <v>15.62</v>
      </c>
    </row>
    <row r="3" spans="1:10" x14ac:dyDescent="0.35">
      <c r="A3" t="s">
        <v>45</v>
      </c>
      <c r="B3">
        <v>7.3</v>
      </c>
      <c r="C3">
        <v>15.72</v>
      </c>
      <c r="D3">
        <v>14.59</v>
      </c>
      <c r="E3">
        <v>4.49</v>
      </c>
      <c r="F3">
        <v>18.29</v>
      </c>
      <c r="G3">
        <v>8.6199999999999992</v>
      </c>
      <c r="H3">
        <v>2.5299999999999998</v>
      </c>
      <c r="I3">
        <v>19.399999999999999</v>
      </c>
      <c r="J3">
        <v>8</v>
      </c>
    </row>
    <row r="4" spans="1:10" x14ac:dyDescent="0.35">
      <c r="A4" t="s">
        <v>46</v>
      </c>
      <c r="B4">
        <v>12.94</v>
      </c>
      <c r="C4">
        <v>15.42</v>
      </c>
      <c r="D4">
        <v>-16.22</v>
      </c>
      <c r="E4">
        <v>1.26</v>
      </c>
      <c r="F4">
        <v>0.27</v>
      </c>
      <c r="G4">
        <v>8.6199999999999992</v>
      </c>
      <c r="H4">
        <v>7.43</v>
      </c>
      <c r="I4">
        <v>16.329999999999998</v>
      </c>
      <c r="J4">
        <v>16.96</v>
      </c>
    </row>
    <row r="5" spans="1:10" x14ac:dyDescent="0.35">
      <c r="A5" t="s">
        <v>47</v>
      </c>
      <c r="B5">
        <v>11.19</v>
      </c>
      <c r="C5">
        <v>15.67</v>
      </c>
      <c r="D5">
        <v>-22.6</v>
      </c>
      <c r="E5">
        <v>-5.42</v>
      </c>
      <c r="F5">
        <v>-8.34</v>
      </c>
      <c r="G5">
        <v>8.6199999999999992</v>
      </c>
      <c r="H5">
        <v>6.45</v>
      </c>
      <c r="I5">
        <v>17.91</v>
      </c>
      <c r="J5">
        <v>15.8</v>
      </c>
    </row>
    <row r="6" spans="1:10" x14ac:dyDescent="0.35">
      <c r="A6" t="s">
        <v>48</v>
      </c>
      <c r="B6">
        <v>12.4</v>
      </c>
      <c r="C6">
        <v>15.77</v>
      </c>
      <c r="D6">
        <v>-24.85</v>
      </c>
      <c r="E6">
        <v>-5.61</v>
      </c>
      <c r="F6">
        <v>-8.93</v>
      </c>
      <c r="G6">
        <v>8.6199999999999992</v>
      </c>
      <c r="H6">
        <v>7.74</v>
      </c>
      <c r="I6">
        <v>17.53</v>
      </c>
      <c r="J6">
        <v>17.2</v>
      </c>
    </row>
    <row r="7" spans="1:10" x14ac:dyDescent="0.35">
      <c r="A7" t="s">
        <v>49</v>
      </c>
      <c r="B7">
        <v>8.92</v>
      </c>
      <c r="C7">
        <v>14.89</v>
      </c>
      <c r="D7">
        <v>-21.49</v>
      </c>
      <c r="E7">
        <v>-49.8</v>
      </c>
      <c r="F7">
        <v>-12.5</v>
      </c>
      <c r="G7">
        <v>8.6199999999999992</v>
      </c>
      <c r="H7">
        <v>8.8000000000000007</v>
      </c>
      <c r="I7">
        <v>44.87</v>
      </c>
      <c r="J7">
        <v>19.71</v>
      </c>
    </row>
    <row r="8" spans="1:10" x14ac:dyDescent="0.35">
      <c r="A8" t="s">
        <v>50</v>
      </c>
      <c r="B8">
        <v>9.5299999999999994</v>
      </c>
      <c r="C8">
        <v>15.16</v>
      </c>
      <c r="D8">
        <v>-22.56</v>
      </c>
      <c r="E8">
        <v>-53.85</v>
      </c>
      <c r="F8">
        <v>-34.299999999999997</v>
      </c>
      <c r="G8">
        <v>8.6199999999999992</v>
      </c>
      <c r="H8">
        <v>9.56</v>
      </c>
      <c r="I8">
        <v>29.21</v>
      </c>
      <c r="J8">
        <v>20.73</v>
      </c>
    </row>
    <row r="9" spans="1:10" x14ac:dyDescent="0.35">
      <c r="A9" t="s">
        <v>51</v>
      </c>
      <c r="B9">
        <v>10.95</v>
      </c>
      <c r="C9">
        <v>14.13</v>
      </c>
      <c r="D9">
        <v>-24.88</v>
      </c>
      <c r="E9">
        <v>-4.66</v>
      </c>
      <c r="F9">
        <v>-13.9</v>
      </c>
      <c r="G9">
        <v>8.6199999999999992</v>
      </c>
      <c r="H9">
        <v>9.0500000000000007</v>
      </c>
      <c r="I9">
        <v>13.18</v>
      </c>
      <c r="J9">
        <v>17.11</v>
      </c>
    </row>
    <row r="10" spans="1:10" x14ac:dyDescent="0.35">
      <c r="A10" t="s">
        <v>52</v>
      </c>
      <c r="B10">
        <v>11.57</v>
      </c>
      <c r="C10">
        <v>14.56</v>
      </c>
      <c r="D10">
        <v>-41.73</v>
      </c>
      <c r="E10">
        <v>-8.5500000000000007</v>
      </c>
      <c r="F10">
        <v>-35.590000000000003</v>
      </c>
      <c r="G10">
        <v>8.6199999999999992</v>
      </c>
      <c r="H10">
        <v>10.16</v>
      </c>
      <c r="I10">
        <v>13.59</v>
      </c>
      <c r="J10">
        <v>19.27</v>
      </c>
    </row>
    <row r="11" spans="1:10" x14ac:dyDescent="0.35">
      <c r="A11" t="s">
        <v>53</v>
      </c>
      <c r="B11">
        <v>8.36</v>
      </c>
      <c r="C11">
        <v>9.1199999999999992</v>
      </c>
      <c r="D11">
        <v>-19.78</v>
      </c>
      <c r="E11">
        <v>-36.36</v>
      </c>
      <c r="F11">
        <v>-12.42</v>
      </c>
      <c r="G11">
        <v>8.6199999999999992</v>
      </c>
      <c r="H11">
        <v>9.49</v>
      </c>
      <c r="I11">
        <v>38.1</v>
      </c>
      <c r="J11">
        <v>19.850000000000001</v>
      </c>
    </row>
    <row r="12" spans="1:10" x14ac:dyDescent="0.35">
      <c r="A12" t="s">
        <v>54</v>
      </c>
      <c r="B12">
        <v>9.19</v>
      </c>
      <c r="C12">
        <v>14.91</v>
      </c>
      <c r="D12">
        <v>-22.03</v>
      </c>
      <c r="E12">
        <v>-65.22</v>
      </c>
      <c r="F12">
        <v>-14.22</v>
      </c>
      <c r="G12">
        <v>8.6199999999999992</v>
      </c>
      <c r="H12">
        <v>10.19</v>
      </c>
      <c r="I12">
        <v>38.21</v>
      </c>
      <c r="J12">
        <v>21.13</v>
      </c>
    </row>
    <row r="13" spans="1:10" x14ac:dyDescent="0.35">
      <c r="A13" t="s">
        <v>55</v>
      </c>
      <c r="B13">
        <v>12.89</v>
      </c>
      <c r="C13">
        <v>15.13</v>
      </c>
      <c r="D13">
        <v>-19.09</v>
      </c>
      <c r="E13">
        <v>-9.24</v>
      </c>
      <c r="F13">
        <v>-17.53</v>
      </c>
      <c r="G13">
        <v>8.6199999999999992</v>
      </c>
      <c r="H13">
        <v>8.61</v>
      </c>
      <c r="I13">
        <v>12.73</v>
      </c>
      <c r="J13">
        <v>15.63</v>
      </c>
    </row>
    <row r="14" spans="1:10" x14ac:dyDescent="0.35">
      <c r="A14" t="s">
        <v>56</v>
      </c>
      <c r="B14">
        <v>13.46</v>
      </c>
      <c r="C14">
        <v>15.16</v>
      </c>
      <c r="D14">
        <v>-19.489999999999998</v>
      </c>
      <c r="E14">
        <v>-5.32</v>
      </c>
      <c r="F14">
        <v>-10.039999999999999</v>
      </c>
      <c r="G14">
        <v>8.6199999999999992</v>
      </c>
      <c r="H14">
        <v>8.84</v>
      </c>
      <c r="I14">
        <v>13.71</v>
      </c>
      <c r="J14">
        <v>16.14</v>
      </c>
    </row>
    <row r="15" spans="1:10" x14ac:dyDescent="0.35">
      <c r="A15" t="s">
        <v>57</v>
      </c>
      <c r="B15">
        <v>13.73</v>
      </c>
      <c r="C15">
        <v>15.2</v>
      </c>
      <c r="D15">
        <v>-15.61</v>
      </c>
      <c r="E15">
        <v>1.98</v>
      </c>
      <c r="F15">
        <v>-1.47</v>
      </c>
      <c r="G15">
        <v>8.6199999999999992</v>
      </c>
      <c r="H15">
        <v>8.73</v>
      </c>
      <c r="I15">
        <v>14.82</v>
      </c>
      <c r="J15">
        <v>16.850000000000001</v>
      </c>
    </row>
    <row r="16" spans="1:10" x14ac:dyDescent="0.35">
      <c r="A16" t="str">
        <f>COUNT(B2:B15) &amp; " / " &amp; 14</f>
        <v>14 / 14</v>
      </c>
      <c r="B16">
        <f t="shared" ref="B16:J16" si="0">AVERAGE(B2:B15)</f>
        <v>11.1</v>
      </c>
      <c r="C16">
        <f t="shared" si="0"/>
        <v>14.751428571428571</v>
      </c>
      <c r="D16">
        <f t="shared" si="0"/>
        <v>-19.657857142857146</v>
      </c>
      <c r="E16">
        <f t="shared" si="0"/>
        <v>-16.8</v>
      </c>
      <c r="F16">
        <f t="shared" si="0"/>
        <v>-10.827142857142857</v>
      </c>
      <c r="G16">
        <f t="shared" si="0"/>
        <v>8.620000000000001</v>
      </c>
      <c r="H16">
        <f t="shared" si="0"/>
        <v>8.2142857142857135</v>
      </c>
      <c r="I16">
        <f t="shared" si="0"/>
        <v>21.685714285714283</v>
      </c>
      <c r="J16">
        <f t="shared" si="0"/>
        <v>17.142857142857142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defaultRowHeight="14.5" x14ac:dyDescent="0.35"/>
  <cols>
    <col min="1" max="1" width="73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58</v>
      </c>
      <c r="B2">
        <v>10.89</v>
      </c>
      <c r="C2">
        <v>15.95</v>
      </c>
      <c r="D2">
        <v>-23.51</v>
      </c>
      <c r="E2">
        <v>-3.58</v>
      </c>
      <c r="F2">
        <v>1.95</v>
      </c>
      <c r="G2">
        <v>8.6199999999999992</v>
      </c>
      <c r="H2">
        <v>4.1399999999999997</v>
      </c>
      <c r="I2">
        <v>18.18</v>
      </c>
      <c r="J2">
        <v>15.63</v>
      </c>
    </row>
    <row r="3" spans="1:10" x14ac:dyDescent="0.35">
      <c r="A3" t="s">
        <v>59</v>
      </c>
      <c r="B3">
        <v>10.74</v>
      </c>
      <c r="C3">
        <v>15.83</v>
      </c>
      <c r="D3">
        <v>-17.41</v>
      </c>
      <c r="E3">
        <v>-1.54</v>
      </c>
      <c r="F3">
        <v>4.05</v>
      </c>
      <c r="G3">
        <v>8.6199999999999992</v>
      </c>
      <c r="H3">
        <v>4.2</v>
      </c>
      <c r="I3">
        <v>17.649999999999999</v>
      </c>
      <c r="J3">
        <v>14.91</v>
      </c>
    </row>
    <row r="4" spans="1:10" x14ac:dyDescent="0.35">
      <c r="A4" t="s">
        <v>60</v>
      </c>
      <c r="B4">
        <v>11.85</v>
      </c>
      <c r="C4">
        <v>16.04</v>
      </c>
      <c r="D4">
        <v>-40.94</v>
      </c>
      <c r="E4">
        <v>-6.64</v>
      </c>
      <c r="F4">
        <v>-15.08</v>
      </c>
      <c r="G4">
        <v>8.6199999999999992</v>
      </c>
      <c r="H4">
        <v>7.34</v>
      </c>
      <c r="I4">
        <v>15.01</v>
      </c>
      <c r="J4">
        <v>16.54</v>
      </c>
    </row>
    <row r="5" spans="1:10" x14ac:dyDescent="0.35">
      <c r="A5" t="s">
        <v>61</v>
      </c>
      <c r="B5">
        <v>11.45</v>
      </c>
      <c r="C5">
        <v>15.84</v>
      </c>
      <c r="D5">
        <v>-24.06</v>
      </c>
      <c r="E5">
        <v>-4.7</v>
      </c>
      <c r="F5">
        <v>-5.0599999999999996</v>
      </c>
      <c r="G5">
        <v>8.6199999999999992</v>
      </c>
      <c r="H5">
        <v>6.16</v>
      </c>
      <c r="I5">
        <v>18.7</v>
      </c>
      <c r="J5">
        <v>15.98</v>
      </c>
    </row>
    <row r="6" spans="1:10" x14ac:dyDescent="0.35">
      <c r="A6" t="s">
        <v>62</v>
      </c>
      <c r="B6">
        <v>7.86</v>
      </c>
      <c r="C6">
        <v>9.17</v>
      </c>
      <c r="D6">
        <v>-27.08</v>
      </c>
      <c r="E6">
        <v>-14.62</v>
      </c>
      <c r="F6">
        <v>-14.58</v>
      </c>
      <c r="G6">
        <v>8.6199999999999992</v>
      </c>
      <c r="H6">
        <v>7.11</v>
      </c>
      <c r="I6">
        <v>19.28</v>
      </c>
      <c r="J6">
        <v>16.649999999999999</v>
      </c>
    </row>
    <row r="7" spans="1:10" x14ac:dyDescent="0.35">
      <c r="A7" t="s">
        <v>63</v>
      </c>
      <c r="B7">
        <v>8.93</v>
      </c>
      <c r="C7">
        <v>14.37</v>
      </c>
      <c r="D7">
        <v>-26.27</v>
      </c>
      <c r="E7">
        <v>-51.49</v>
      </c>
      <c r="F7">
        <v>-14.8</v>
      </c>
      <c r="G7">
        <v>8.6199999999999992</v>
      </c>
      <c r="H7">
        <v>7.29</v>
      </c>
      <c r="I7">
        <v>46.58</v>
      </c>
      <c r="J7">
        <v>16.77</v>
      </c>
    </row>
    <row r="8" spans="1:10" x14ac:dyDescent="0.35">
      <c r="A8" t="s">
        <v>64</v>
      </c>
      <c r="B8">
        <v>11.06</v>
      </c>
      <c r="C8">
        <v>15.13</v>
      </c>
      <c r="D8">
        <v>-36.03</v>
      </c>
      <c r="E8">
        <v>-7.25</v>
      </c>
      <c r="F8">
        <v>-13.31</v>
      </c>
      <c r="G8">
        <v>8.6199999999999992</v>
      </c>
      <c r="H8">
        <v>7.33</v>
      </c>
      <c r="I8">
        <v>13.47</v>
      </c>
      <c r="J8">
        <v>16</v>
      </c>
    </row>
    <row r="9" spans="1:10" x14ac:dyDescent="0.35">
      <c r="A9" t="s">
        <v>65</v>
      </c>
      <c r="B9">
        <v>11.4</v>
      </c>
      <c r="C9">
        <v>15.46</v>
      </c>
      <c r="D9">
        <v>-23.44</v>
      </c>
      <c r="E9">
        <v>-4.24</v>
      </c>
      <c r="F9">
        <v>-7.51</v>
      </c>
      <c r="G9">
        <v>8.6199999999999992</v>
      </c>
      <c r="H9">
        <v>6.48</v>
      </c>
      <c r="I9">
        <v>16.27</v>
      </c>
      <c r="J9">
        <v>15.76</v>
      </c>
    </row>
    <row r="10" spans="1:10" x14ac:dyDescent="0.35">
      <c r="A10" t="s">
        <v>66</v>
      </c>
      <c r="B10">
        <v>8.91</v>
      </c>
      <c r="C10">
        <v>9.8800000000000008</v>
      </c>
      <c r="D10">
        <v>-36.380000000000003</v>
      </c>
      <c r="E10">
        <v>-47.96</v>
      </c>
      <c r="F10">
        <v>-43.32</v>
      </c>
      <c r="G10">
        <v>8.6199999999999992</v>
      </c>
      <c r="H10">
        <v>8.1300000000000008</v>
      </c>
      <c r="I10">
        <v>22.85</v>
      </c>
      <c r="J10">
        <v>17.420000000000002</v>
      </c>
    </row>
    <row r="11" spans="1:10" x14ac:dyDescent="0.35">
      <c r="A11" t="s">
        <v>67</v>
      </c>
      <c r="B11">
        <v>9.24</v>
      </c>
      <c r="C11">
        <v>9.5</v>
      </c>
      <c r="D11">
        <v>-37.15</v>
      </c>
      <c r="E11">
        <v>-41.89</v>
      </c>
      <c r="F11">
        <v>-35.83</v>
      </c>
      <c r="G11">
        <v>8.6199999999999992</v>
      </c>
      <c r="H11">
        <v>7.91</v>
      </c>
      <c r="I11">
        <v>24.74</v>
      </c>
      <c r="J11">
        <v>17.39</v>
      </c>
    </row>
    <row r="12" spans="1:10" x14ac:dyDescent="0.35">
      <c r="A12" t="s">
        <v>68</v>
      </c>
      <c r="B12">
        <v>11.41</v>
      </c>
      <c r="C12">
        <v>15.33</v>
      </c>
      <c r="D12">
        <v>-16.260000000000002</v>
      </c>
      <c r="E12">
        <v>2.94</v>
      </c>
      <c r="F12">
        <v>6.86</v>
      </c>
      <c r="G12">
        <v>8.6199999999999992</v>
      </c>
      <c r="H12">
        <v>5.04</v>
      </c>
      <c r="I12">
        <v>16.34</v>
      </c>
      <c r="J12">
        <v>14.35</v>
      </c>
    </row>
    <row r="13" spans="1:10" x14ac:dyDescent="0.35">
      <c r="A13" t="s">
        <v>69</v>
      </c>
      <c r="B13">
        <v>11.7</v>
      </c>
      <c r="C13">
        <v>15.42</v>
      </c>
      <c r="D13">
        <v>-18.12</v>
      </c>
      <c r="E13">
        <v>1.26</v>
      </c>
      <c r="F13">
        <v>4.46</v>
      </c>
      <c r="G13">
        <v>8.6199999999999992</v>
      </c>
      <c r="H13">
        <v>5.18</v>
      </c>
      <c r="I13">
        <v>16.5</v>
      </c>
      <c r="J13">
        <v>14.96</v>
      </c>
    </row>
    <row r="14" spans="1:10" x14ac:dyDescent="0.35">
      <c r="A14" t="s">
        <v>70</v>
      </c>
      <c r="B14">
        <v>11.62</v>
      </c>
      <c r="C14">
        <v>14.88</v>
      </c>
      <c r="D14">
        <v>-18.29</v>
      </c>
      <c r="E14">
        <v>7.77</v>
      </c>
      <c r="F14">
        <v>2.2000000000000002</v>
      </c>
      <c r="G14">
        <v>8.6199999999999992</v>
      </c>
      <c r="H14">
        <v>7.36</v>
      </c>
      <c r="I14">
        <v>10.53</v>
      </c>
      <c r="J14">
        <v>13.19</v>
      </c>
    </row>
    <row r="15" spans="1:10" x14ac:dyDescent="0.35">
      <c r="A15" t="s">
        <v>71</v>
      </c>
      <c r="B15">
        <v>13.43</v>
      </c>
      <c r="C15">
        <v>15.52</v>
      </c>
      <c r="D15">
        <v>-16.559999999999999</v>
      </c>
      <c r="E15">
        <v>3.17</v>
      </c>
      <c r="F15">
        <v>0.54</v>
      </c>
      <c r="G15">
        <v>8.6199999999999992</v>
      </c>
      <c r="H15">
        <v>6.82</v>
      </c>
      <c r="I15">
        <v>12.93</v>
      </c>
      <c r="J15">
        <v>14.3</v>
      </c>
    </row>
    <row r="16" spans="1:10" x14ac:dyDescent="0.35">
      <c r="A16" t="str">
        <f>COUNT(B2:B15) &amp; " / " &amp; 14</f>
        <v>14 / 14</v>
      </c>
      <c r="B16">
        <f t="shared" ref="B16:J16" si="0">AVERAGE(B2:B15)</f>
        <v>10.749285714285715</v>
      </c>
      <c r="C16">
        <f t="shared" si="0"/>
        <v>14.165714285714285</v>
      </c>
      <c r="D16">
        <f t="shared" si="0"/>
        <v>-25.821428571428573</v>
      </c>
      <c r="E16">
        <f t="shared" si="0"/>
        <v>-12.054999999999998</v>
      </c>
      <c r="F16">
        <f t="shared" si="0"/>
        <v>-9.245000000000001</v>
      </c>
      <c r="G16">
        <f t="shared" si="0"/>
        <v>8.620000000000001</v>
      </c>
      <c r="H16">
        <f t="shared" si="0"/>
        <v>6.463571428571429</v>
      </c>
      <c r="I16">
        <f t="shared" si="0"/>
        <v>19.216428571428569</v>
      </c>
      <c r="J16">
        <f t="shared" si="0"/>
        <v>15.703571428571431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72</v>
      </c>
      <c r="B2">
        <v>11.39</v>
      </c>
      <c r="C2">
        <v>16.170000000000002</v>
      </c>
      <c r="D2">
        <v>-33.51</v>
      </c>
      <c r="E2">
        <v>-2.4500000000000002</v>
      </c>
      <c r="F2">
        <v>-0.53</v>
      </c>
      <c r="G2">
        <v>8.6199999999999992</v>
      </c>
      <c r="H2">
        <v>4.32</v>
      </c>
      <c r="I2">
        <v>17.71</v>
      </c>
      <c r="J2">
        <v>16.62</v>
      </c>
    </row>
    <row r="3" spans="1:10" x14ac:dyDescent="0.35">
      <c r="A3" t="s">
        <v>73</v>
      </c>
      <c r="B3">
        <v>11.68</v>
      </c>
      <c r="C3">
        <v>16.09</v>
      </c>
      <c r="D3">
        <v>-36.19</v>
      </c>
      <c r="E3">
        <v>-5.16</v>
      </c>
      <c r="F3">
        <v>-3.29</v>
      </c>
      <c r="G3">
        <v>8.6199999999999992</v>
      </c>
      <c r="H3">
        <v>4.51</v>
      </c>
      <c r="I3">
        <v>17.940000000000001</v>
      </c>
      <c r="J3">
        <v>16.95</v>
      </c>
    </row>
    <row r="4" spans="1:10" x14ac:dyDescent="0.35">
      <c r="A4" t="s">
        <v>74</v>
      </c>
      <c r="B4">
        <v>11.02</v>
      </c>
      <c r="C4">
        <v>16.02</v>
      </c>
      <c r="D4">
        <v>-42.35</v>
      </c>
      <c r="E4">
        <v>-6.84</v>
      </c>
      <c r="F4">
        <v>-8.1999999999999993</v>
      </c>
      <c r="G4">
        <v>8.6199999999999992</v>
      </c>
      <c r="H4">
        <v>4.79</v>
      </c>
      <c r="I4">
        <v>20.81</v>
      </c>
      <c r="J4">
        <v>16.36</v>
      </c>
    </row>
    <row r="5" spans="1:10" x14ac:dyDescent="0.35">
      <c r="A5" t="s">
        <v>75</v>
      </c>
      <c r="B5">
        <v>10.3</v>
      </c>
      <c r="C5">
        <v>15.96</v>
      </c>
      <c r="D5">
        <v>-24.17</v>
      </c>
      <c r="E5">
        <v>-5.96</v>
      </c>
      <c r="F5">
        <v>0.37</v>
      </c>
      <c r="G5">
        <v>8.6199999999999992</v>
      </c>
      <c r="H5">
        <v>4.12</v>
      </c>
      <c r="I5">
        <v>23.12</v>
      </c>
      <c r="J5">
        <v>15.01</v>
      </c>
    </row>
    <row r="6" spans="1:10" x14ac:dyDescent="0.35">
      <c r="A6" t="s">
        <v>76</v>
      </c>
    </row>
    <row r="7" spans="1:10" x14ac:dyDescent="0.35">
      <c r="A7" t="s">
        <v>77</v>
      </c>
      <c r="B7">
        <v>8.3800000000000008</v>
      </c>
      <c r="C7">
        <v>9.7200000000000006</v>
      </c>
      <c r="D7">
        <v>-19.170000000000002</v>
      </c>
      <c r="E7">
        <v>-40.5</v>
      </c>
      <c r="F7">
        <v>-22.18</v>
      </c>
      <c r="G7">
        <v>8.6199999999999992</v>
      </c>
      <c r="H7">
        <v>4.16</v>
      </c>
      <c r="I7">
        <v>25.12</v>
      </c>
      <c r="J7">
        <v>14.86</v>
      </c>
    </row>
    <row r="8" spans="1:10" x14ac:dyDescent="0.35">
      <c r="A8" t="s">
        <v>78</v>
      </c>
      <c r="B8">
        <v>10.39</v>
      </c>
      <c r="C8">
        <v>15.25</v>
      </c>
      <c r="D8">
        <v>-43.59</v>
      </c>
      <c r="E8">
        <v>-13.35</v>
      </c>
      <c r="F8">
        <v>-4.21</v>
      </c>
      <c r="G8">
        <v>8.6199999999999992</v>
      </c>
      <c r="H8">
        <v>5.08</v>
      </c>
      <c r="I8">
        <v>24.62</v>
      </c>
      <c r="J8">
        <v>16.57</v>
      </c>
    </row>
    <row r="9" spans="1:10" x14ac:dyDescent="0.35">
      <c r="A9" t="s">
        <v>79</v>
      </c>
      <c r="B9">
        <v>9.24</v>
      </c>
      <c r="C9">
        <v>15.51</v>
      </c>
      <c r="D9">
        <v>-17.04</v>
      </c>
      <c r="E9">
        <v>-16.8</v>
      </c>
      <c r="F9">
        <v>-4.57</v>
      </c>
      <c r="G9">
        <v>8.6199999999999992</v>
      </c>
      <c r="H9">
        <v>3.5</v>
      </c>
      <c r="I9">
        <v>27.21</v>
      </c>
      <c r="J9">
        <v>14.78</v>
      </c>
    </row>
    <row r="10" spans="1:10" x14ac:dyDescent="0.35">
      <c r="A10" t="s">
        <v>80</v>
      </c>
    </row>
    <row r="11" spans="1:10" x14ac:dyDescent="0.35">
      <c r="A11" t="s">
        <v>81</v>
      </c>
      <c r="B11">
        <v>9.1</v>
      </c>
      <c r="C11">
        <v>8.76</v>
      </c>
      <c r="D11">
        <v>-36.520000000000003</v>
      </c>
      <c r="E11">
        <v>-4.46</v>
      </c>
      <c r="F11">
        <v>2.3199999999999998</v>
      </c>
      <c r="G11">
        <v>8.6199999999999992</v>
      </c>
      <c r="H11">
        <v>5.24</v>
      </c>
      <c r="I11">
        <v>31.64</v>
      </c>
      <c r="J11">
        <v>16.190000000000001</v>
      </c>
    </row>
    <row r="12" spans="1:10" x14ac:dyDescent="0.35">
      <c r="A12" t="s">
        <v>82</v>
      </c>
      <c r="B12">
        <v>11.45</v>
      </c>
      <c r="C12">
        <v>15.42</v>
      </c>
      <c r="D12">
        <v>-28.68</v>
      </c>
      <c r="E12">
        <v>0.35</v>
      </c>
      <c r="F12">
        <v>3.33</v>
      </c>
      <c r="G12">
        <v>8.6199999999999992</v>
      </c>
      <c r="H12">
        <v>4.78</v>
      </c>
      <c r="I12">
        <v>16.57</v>
      </c>
      <c r="J12">
        <v>15.06</v>
      </c>
    </row>
    <row r="13" spans="1:10" x14ac:dyDescent="0.35">
      <c r="A13" t="s">
        <v>83</v>
      </c>
      <c r="B13">
        <v>11.81</v>
      </c>
      <c r="C13">
        <v>15.36</v>
      </c>
      <c r="D13">
        <v>-35.65</v>
      </c>
      <c r="E13">
        <v>-1.32</v>
      </c>
      <c r="F13">
        <v>0.13</v>
      </c>
      <c r="G13">
        <v>8.6199999999999992</v>
      </c>
      <c r="H13">
        <v>5.4</v>
      </c>
      <c r="I13">
        <v>16.45</v>
      </c>
      <c r="J13">
        <v>15.98</v>
      </c>
    </row>
    <row r="14" spans="1:10" x14ac:dyDescent="0.35">
      <c r="A14" t="s">
        <v>84</v>
      </c>
      <c r="B14">
        <v>12.7</v>
      </c>
      <c r="C14">
        <v>15.92</v>
      </c>
      <c r="D14">
        <v>-20.84</v>
      </c>
      <c r="E14">
        <v>-10.52</v>
      </c>
      <c r="F14">
        <v>-9.06</v>
      </c>
      <c r="G14">
        <v>8.6199999999999992</v>
      </c>
      <c r="H14">
        <v>5.08</v>
      </c>
      <c r="I14">
        <v>13.99</v>
      </c>
      <c r="J14">
        <v>13.5</v>
      </c>
    </row>
    <row r="15" spans="1:10" x14ac:dyDescent="0.35">
      <c r="A15" t="str">
        <f>COUNT(B2:B14) &amp; " / " &amp; 13</f>
        <v>11 / 13</v>
      </c>
      <c r="B15">
        <f t="shared" ref="B15:J15" si="0">AVERAGE(B2:B14)</f>
        <v>10.67818181818182</v>
      </c>
      <c r="C15">
        <f t="shared" si="0"/>
        <v>14.561818181818181</v>
      </c>
      <c r="D15">
        <f t="shared" si="0"/>
        <v>-30.700909090909082</v>
      </c>
      <c r="E15">
        <f t="shared" si="0"/>
        <v>-9.7281818181818167</v>
      </c>
      <c r="F15">
        <f t="shared" si="0"/>
        <v>-4.1718181818181819</v>
      </c>
      <c r="G15">
        <f t="shared" si="0"/>
        <v>8.620000000000001</v>
      </c>
      <c r="H15">
        <f t="shared" si="0"/>
        <v>4.6345454545454547</v>
      </c>
      <c r="I15">
        <f t="shared" si="0"/>
        <v>21.38</v>
      </c>
      <c r="J15">
        <f t="shared" si="0"/>
        <v>15.625454545454545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85</v>
      </c>
    </row>
    <row r="3" spans="1:10" x14ac:dyDescent="0.35">
      <c r="A3" t="s">
        <v>86</v>
      </c>
    </row>
    <row r="4" spans="1:10" x14ac:dyDescent="0.35">
      <c r="A4" t="s">
        <v>87</v>
      </c>
      <c r="B4">
        <v>10.31</v>
      </c>
      <c r="C4">
        <v>16.3</v>
      </c>
      <c r="D4">
        <v>-42.96</v>
      </c>
      <c r="E4">
        <v>-14.63</v>
      </c>
      <c r="F4">
        <v>-15.52</v>
      </c>
      <c r="G4">
        <v>8.6199999999999992</v>
      </c>
      <c r="H4">
        <v>3.63</v>
      </c>
      <c r="I4">
        <v>27.23</v>
      </c>
      <c r="J4">
        <v>17.829999999999998</v>
      </c>
    </row>
    <row r="5" spans="1:10" x14ac:dyDescent="0.35">
      <c r="A5" t="s">
        <v>88</v>
      </c>
      <c r="B5">
        <v>10.72</v>
      </c>
      <c r="C5">
        <v>16.399999999999999</v>
      </c>
      <c r="D5">
        <v>-42.88</v>
      </c>
      <c r="E5">
        <v>-14.77</v>
      </c>
      <c r="F5">
        <v>-11.7</v>
      </c>
      <c r="G5">
        <v>8.6199999999999992</v>
      </c>
      <c r="H5">
        <v>3.76</v>
      </c>
      <c r="I5">
        <v>25.11</v>
      </c>
      <c r="J5">
        <v>17.68</v>
      </c>
    </row>
    <row r="6" spans="1:10" x14ac:dyDescent="0.35">
      <c r="A6" t="s">
        <v>89</v>
      </c>
    </row>
    <row r="7" spans="1:10" x14ac:dyDescent="0.35">
      <c r="A7" t="s">
        <v>90</v>
      </c>
    </row>
    <row r="8" spans="1:10" x14ac:dyDescent="0.35">
      <c r="A8" t="s">
        <v>91</v>
      </c>
      <c r="B8">
        <v>9.98</v>
      </c>
      <c r="C8">
        <v>15.38</v>
      </c>
      <c r="D8">
        <v>-41.24</v>
      </c>
      <c r="E8">
        <v>-18.8</v>
      </c>
      <c r="F8">
        <v>-22.81</v>
      </c>
      <c r="G8">
        <v>8.6199999999999992</v>
      </c>
      <c r="H8">
        <v>3.68</v>
      </c>
      <c r="I8">
        <v>25.15</v>
      </c>
      <c r="J8">
        <v>18.16</v>
      </c>
    </row>
    <row r="9" spans="1:10" x14ac:dyDescent="0.35">
      <c r="A9" t="s">
        <v>92</v>
      </c>
      <c r="B9">
        <v>10.43</v>
      </c>
      <c r="C9">
        <v>15.46</v>
      </c>
      <c r="D9">
        <v>-41.99</v>
      </c>
      <c r="E9">
        <v>-17.91</v>
      </c>
      <c r="F9">
        <v>-24</v>
      </c>
      <c r="G9">
        <v>8.6199999999999992</v>
      </c>
      <c r="H9">
        <v>3.73</v>
      </c>
      <c r="I9">
        <v>21.7</v>
      </c>
      <c r="J9">
        <v>17.600000000000001</v>
      </c>
    </row>
    <row r="10" spans="1:10" x14ac:dyDescent="0.35">
      <c r="A10" t="s">
        <v>93</v>
      </c>
      <c r="B10">
        <v>9.7100000000000009</v>
      </c>
      <c r="C10">
        <v>9.9700000000000006</v>
      </c>
      <c r="D10">
        <v>-36.29</v>
      </c>
      <c r="E10">
        <v>-5.14</v>
      </c>
      <c r="F10">
        <v>3.94</v>
      </c>
      <c r="G10">
        <v>8.6199999999999992</v>
      </c>
      <c r="H10">
        <v>3.67</v>
      </c>
      <c r="I10">
        <v>26.87</v>
      </c>
      <c r="J10">
        <v>13.33</v>
      </c>
    </row>
    <row r="11" spans="1:10" x14ac:dyDescent="0.35">
      <c r="A11" t="s">
        <v>94</v>
      </c>
    </row>
    <row r="12" spans="1:10" x14ac:dyDescent="0.35">
      <c r="A12" t="s">
        <v>95</v>
      </c>
    </row>
    <row r="13" spans="1:10" x14ac:dyDescent="0.35">
      <c r="A13" t="s">
        <v>96</v>
      </c>
    </row>
    <row r="14" spans="1:10" x14ac:dyDescent="0.35">
      <c r="A14" t="s">
        <v>97</v>
      </c>
      <c r="B14">
        <v>10.130000000000001</v>
      </c>
      <c r="C14">
        <v>15.58</v>
      </c>
      <c r="D14">
        <v>-73.709999999999994</v>
      </c>
      <c r="E14">
        <v>-24.38</v>
      </c>
      <c r="F14">
        <v>-34.44</v>
      </c>
      <c r="G14">
        <v>8.6199999999999992</v>
      </c>
      <c r="H14">
        <v>5.33</v>
      </c>
      <c r="I14">
        <v>15.14</v>
      </c>
      <c r="J14">
        <v>17.25</v>
      </c>
    </row>
    <row r="15" spans="1:10" x14ac:dyDescent="0.35">
      <c r="A15" t="str">
        <f>COUNT(B2:B14) &amp; " / " &amp; 13</f>
        <v>6 / 13</v>
      </c>
      <c r="B15">
        <f t="shared" ref="B15:J15" si="0">AVERAGE(B2:B14)</f>
        <v>10.213333333333333</v>
      </c>
      <c r="C15">
        <f t="shared" si="0"/>
        <v>14.848333333333334</v>
      </c>
      <c r="D15">
        <f t="shared" si="0"/>
        <v>-46.511666666666663</v>
      </c>
      <c r="E15">
        <f t="shared" si="0"/>
        <v>-15.938333333333333</v>
      </c>
      <c r="F15">
        <f t="shared" si="0"/>
        <v>-17.421666666666667</v>
      </c>
      <c r="G15">
        <f t="shared" si="0"/>
        <v>8.6199999999999992</v>
      </c>
      <c r="H15">
        <f t="shared" si="0"/>
        <v>3.9666666666666663</v>
      </c>
      <c r="I15">
        <f t="shared" si="0"/>
        <v>23.533333333333335</v>
      </c>
      <c r="J15">
        <f t="shared" si="0"/>
        <v>16.975000000000001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98</v>
      </c>
    </row>
    <row r="3" spans="1:10" x14ac:dyDescent="0.35">
      <c r="A3" t="s">
        <v>99</v>
      </c>
    </row>
    <row r="4" spans="1:10" x14ac:dyDescent="0.35">
      <c r="A4" t="s">
        <v>100</v>
      </c>
    </row>
    <row r="5" spans="1:10" x14ac:dyDescent="0.35">
      <c r="A5" t="s">
        <v>101</v>
      </c>
    </row>
    <row r="6" spans="1:10" x14ac:dyDescent="0.35">
      <c r="A6" t="s">
        <v>102</v>
      </c>
    </row>
    <row r="7" spans="1:10" x14ac:dyDescent="0.35">
      <c r="A7" t="s">
        <v>103</v>
      </c>
    </row>
    <row r="8" spans="1:10" x14ac:dyDescent="0.35">
      <c r="A8" t="s">
        <v>104</v>
      </c>
    </row>
    <row r="9" spans="1:10" x14ac:dyDescent="0.35">
      <c r="A9" t="s">
        <v>105</v>
      </c>
    </row>
    <row r="10" spans="1:10" x14ac:dyDescent="0.35">
      <c r="A10" t="s">
        <v>106</v>
      </c>
    </row>
    <row r="11" spans="1:10" x14ac:dyDescent="0.35">
      <c r="A11" t="s">
        <v>107</v>
      </c>
    </row>
    <row r="12" spans="1:10" x14ac:dyDescent="0.35">
      <c r="A12" t="s">
        <v>108</v>
      </c>
    </row>
    <row r="13" spans="1:10" x14ac:dyDescent="0.35">
      <c r="A13" t="s">
        <v>109</v>
      </c>
    </row>
    <row r="14" spans="1:10" x14ac:dyDescent="0.35">
      <c r="A14" t="s">
        <v>110</v>
      </c>
    </row>
    <row r="15" spans="1:10" x14ac:dyDescent="0.35">
      <c r="A15" t="str">
        <f>COUNT(B2:B14) &amp; " / " &amp; 13</f>
        <v>0 / 13</v>
      </c>
      <c r="B15" t="e">
        <f t="shared" ref="B15:J15" si="0">AVERAGE(B2:B14)</f>
        <v>#DIV/0!</v>
      </c>
      <c r="C15" t="e">
        <f t="shared" si="0"/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111</v>
      </c>
    </row>
    <row r="3" spans="1:10" x14ac:dyDescent="0.35">
      <c r="A3" t="s">
        <v>112</v>
      </c>
    </row>
    <row r="4" spans="1:10" x14ac:dyDescent="0.35">
      <c r="A4" t="s">
        <v>113</v>
      </c>
    </row>
    <row r="5" spans="1:10" x14ac:dyDescent="0.35">
      <c r="A5" t="s">
        <v>114</v>
      </c>
    </row>
    <row r="6" spans="1:10" x14ac:dyDescent="0.35">
      <c r="A6" t="s">
        <v>115</v>
      </c>
    </row>
    <row r="7" spans="1:10" x14ac:dyDescent="0.35">
      <c r="A7" t="s">
        <v>116</v>
      </c>
    </row>
    <row r="8" spans="1:10" x14ac:dyDescent="0.35">
      <c r="A8" t="s">
        <v>117</v>
      </c>
    </row>
    <row r="9" spans="1:10" x14ac:dyDescent="0.35">
      <c r="A9" t="s">
        <v>118</v>
      </c>
    </row>
    <row r="10" spans="1:10" x14ac:dyDescent="0.35">
      <c r="A10" t="s">
        <v>119</v>
      </c>
    </row>
    <row r="11" spans="1:10" x14ac:dyDescent="0.35">
      <c r="A11" t="s">
        <v>120</v>
      </c>
    </row>
    <row r="12" spans="1:10" x14ac:dyDescent="0.35">
      <c r="A12" t="s">
        <v>121</v>
      </c>
    </row>
    <row r="13" spans="1:10" x14ac:dyDescent="0.35">
      <c r="A13" t="s">
        <v>122</v>
      </c>
    </row>
    <row r="14" spans="1:10" x14ac:dyDescent="0.35">
      <c r="A14" t="s">
        <v>123</v>
      </c>
    </row>
    <row r="15" spans="1:10" x14ac:dyDescent="0.35">
      <c r="A15" t="s">
        <v>124</v>
      </c>
    </row>
    <row r="16" spans="1:10" x14ac:dyDescent="0.35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"/>
  <sheetViews>
    <sheetView workbookViewId="0"/>
  </sheetViews>
  <sheetFormatPr defaultRowHeight="14.5" x14ac:dyDescent="0.35"/>
  <cols>
    <col min="1" max="1" width="78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125</v>
      </c>
    </row>
    <row r="3" spans="1:10" x14ac:dyDescent="0.35">
      <c r="A3" t="s">
        <v>126</v>
      </c>
    </row>
    <row r="4" spans="1:10" x14ac:dyDescent="0.35">
      <c r="A4" t="s">
        <v>127</v>
      </c>
    </row>
    <row r="5" spans="1:10" x14ac:dyDescent="0.35">
      <c r="A5" t="s">
        <v>128</v>
      </c>
    </row>
    <row r="6" spans="1:10" x14ac:dyDescent="0.35">
      <c r="A6" t="s">
        <v>129</v>
      </c>
    </row>
    <row r="7" spans="1:10" x14ac:dyDescent="0.35">
      <c r="A7" t="s">
        <v>130</v>
      </c>
    </row>
    <row r="8" spans="1:10" x14ac:dyDescent="0.35">
      <c r="A8" t="s">
        <v>131</v>
      </c>
    </row>
    <row r="9" spans="1:10" x14ac:dyDescent="0.35">
      <c r="A9" t="s">
        <v>132</v>
      </c>
    </row>
    <row r="10" spans="1:10" x14ac:dyDescent="0.35">
      <c r="A10" t="s">
        <v>133</v>
      </c>
    </row>
    <row r="11" spans="1:10" x14ac:dyDescent="0.35">
      <c r="A11" t="s">
        <v>134</v>
      </c>
    </row>
    <row r="12" spans="1:10" x14ac:dyDescent="0.35">
      <c r="A12" t="s">
        <v>135</v>
      </c>
    </row>
    <row r="13" spans="1:10" x14ac:dyDescent="0.35">
      <c r="A13" t="s">
        <v>136</v>
      </c>
    </row>
    <row r="14" spans="1:10" x14ac:dyDescent="0.35">
      <c r="A14" t="s">
        <v>137</v>
      </c>
    </row>
    <row r="15" spans="1:10" x14ac:dyDescent="0.35">
      <c r="A15" t="s">
        <v>138</v>
      </c>
    </row>
    <row r="16" spans="1:10" x14ac:dyDescent="0.35">
      <c r="A16" t="s">
        <v>139</v>
      </c>
    </row>
    <row r="17" spans="1:10" x14ac:dyDescent="0.35">
      <c r="A17" t="s">
        <v>140</v>
      </c>
    </row>
    <row r="18" spans="1:10" x14ac:dyDescent="0.35">
      <c r="A18" t="s">
        <v>141</v>
      </c>
    </row>
    <row r="19" spans="1:10" x14ac:dyDescent="0.35">
      <c r="A19" t="str">
        <f>COUNT(B2:B18) &amp; " / " &amp; 17</f>
        <v>0 / 17</v>
      </c>
      <c r="B19" t="e">
        <f t="shared" ref="B19:J19" si="0">AVERAGE(B2:B18)</f>
        <v>#DIV/0!</v>
      </c>
      <c r="C19" t="e">
        <f t="shared" si="0"/>
        <v>#DIV/0!</v>
      </c>
      <c r="D19" t="e">
        <f t="shared" si="0"/>
        <v>#DIV/0!</v>
      </c>
      <c r="E19" t="e">
        <f t="shared" si="0"/>
        <v>#DIV/0!</v>
      </c>
      <c r="F19" t="e">
        <f t="shared" si="0"/>
        <v>#DIV/0!</v>
      </c>
      <c r="G19" t="e">
        <f t="shared" si="0"/>
        <v>#DIV/0!</v>
      </c>
      <c r="H19" t="e">
        <f t="shared" si="0"/>
        <v>#DIV/0!</v>
      </c>
      <c r="I19" t="e">
        <f t="shared" si="0"/>
        <v>#DIV/0!</v>
      </c>
      <c r="J19" t="e">
        <f t="shared" si="0"/>
        <v>#DIV/0!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cols>
    <col min="1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142</v>
      </c>
      <c r="B2">
        <v>9.66</v>
      </c>
      <c r="C2">
        <v>15.3</v>
      </c>
      <c r="D2">
        <v>6.07</v>
      </c>
      <c r="E2">
        <v>3.37</v>
      </c>
      <c r="F2">
        <v>8.56</v>
      </c>
      <c r="G2">
        <v>8.6199999999999992</v>
      </c>
      <c r="H2">
        <v>4.7699999999999996</v>
      </c>
      <c r="I2">
        <v>14.75</v>
      </c>
      <c r="J2">
        <v>12.36</v>
      </c>
    </row>
    <row r="3" spans="1:10" x14ac:dyDescent="0.35">
      <c r="A3" t="s">
        <v>143</v>
      </c>
      <c r="B3">
        <v>8.06</v>
      </c>
      <c r="C3">
        <v>15.63</v>
      </c>
      <c r="D3">
        <v>13.03</v>
      </c>
      <c r="E3">
        <v>4.8600000000000003</v>
      </c>
      <c r="F3">
        <v>15.24</v>
      </c>
      <c r="G3">
        <v>8.6199999999999992</v>
      </c>
      <c r="H3">
        <v>3.42</v>
      </c>
      <c r="I3">
        <v>16.12</v>
      </c>
      <c r="J3">
        <v>9.3699999999999992</v>
      </c>
    </row>
    <row r="4" spans="1:10" x14ac:dyDescent="0.35">
      <c r="A4" t="s">
        <v>144</v>
      </c>
      <c r="B4">
        <v>8.77</v>
      </c>
      <c r="C4">
        <v>8.6300000000000008</v>
      </c>
      <c r="D4">
        <v>-3.96</v>
      </c>
      <c r="E4">
        <v>-2.0099999999999998</v>
      </c>
      <c r="F4">
        <v>2.4</v>
      </c>
      <c r="G4">
        <v>8.6199999999999992</v>
      </c>
      <c r="H4">
        <v>7.92</v>
      </c>
      <c r="I4">
        <v>15.05</v>
      </c>
      <c r="J4">
        <v>17.25</v>
      </c>
    </row>
    <row r="5" spans="1:10" x14ac:dyDescent="0.35">
      <c r="A5" t="s">
        <v>145</v>
      </c>
      <c r="B5">
        <v>8.1</v>
      </c>
      <c r="C5">
        <v>9.1999999999999993</v>
      </c>
      <c r="D5">
        <v>8.6</v>
      </c>
      <c r="E5">
        <v>-9.8800000000000008</v>
      </c>
      <c r="F5">
        <v>12.67</v>
      </c>
      <c r="G5">
        <v>8.6199999999999992</v>
      </c>
      <c r="H5">
        <v>4.8099999999999996</v>
      </c>
      <c r="I5">
        <v>21.83</v>
      </c>
      <c r="J5">
        <v>11.23</v>
      </c>
    </row>
    <row r="6" spans="1:10" x14ac:dyDescent="0.35">
      <c r="A6" t="s">
        <v>146</v>
      </c>
      <c r="B6">
        <v>12.68</v>
      </c>
      <c r="C6">
        <v>15.74</v>
      </c>
      <c r="D6">
        <v>-4.13</v>
      </c>
      <c r="E6">
        <v>4.21</v>
      </c>
      <c r="F6">
        <v>3.59</v>
      </c>
      <c r="G6">
        <v>8.6199999999999992</v>
      </c>
      <c r="H6">
        <v>7.73</v>
      </c>
      <c r="I6">
        <v>13.61</v>
      </c>
      <c r="J6">
        <v>14.46</v>
      </c>
    </row>
    <row r="7" spans="1:10" x14ac:dyDescent="0.35">
      <c r="A7" t="s">
        <v>147</v>
      </c>
      <c r="B7">
        <v>9.17</v>
      </c>
      <c r="C7">
        <v>15.35</v>
      </c>
      <c r="D7">
        <v>8.5399999999999991</v>
      </c>
      <c r="E7">
        <v>3.66</v>
      </c>
      <c r="F7">
        <v>11.25</v>
      </c>
      <c r="G7">
        <v>8.6199999999999992</v>
      </c>
      <c r="H7">
        <v>4.79</v>
      </c>
      <c r="I7">
        <v>15.85</v>
      </c>
      <c r="J7">
        <v>11.51</v>
      </c>
    </row>
    <row r="8" spans="1:10" x14ac:dyDescent="0.35">
      <c r="A8" t="str">
        <f>COUNT(B2:B7) &amp; " / " &amp; 6</f>
        <v>6 / 6</v>
      </c>
      <c r="B8">
        <f t="shared" ref="B8:J8" si="0">AVERAGE(B2:B7)</f>
        <v>9.4066666666666663</v>
      </c>
      <c r="C8">
        <f t="shared" si="0"/>
        <v>13.308333333333332</v>
      </c>
      <c r="D8">
        <f t="shared" si="0"/>
        <v>4.6916666666666673</v>
      </c>
      <c r="E8">
        <f t="shared" si="0"/>
        <v>0.70166666666666666</v>
      </c>
      <c r="F8">
        <f t="shared" si="0"/>
        <v>8.9516666666666662</v>
      </c>
      <c r="G8">
        <f t="shared" si="0"/>
        <v>8.6199999999999992</v>
      </c>
      <c r="H8">
        <f t="shared" si="0"/>
        <v>5.5733333333333333</v>
      </c>
      <c r="I8">
        <f t="shared" si="0"/>
        <v>16.201666666666664</v>
      </c>
      <c r="J8">
        <f t="shared" si="0"/>
        <v>12.696666666666665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148</v>
      </c>
      <c r="B2">
        <v>9.41</v>
      </c>
      <c r="C2">
        <v>15.25</v>
      </c>
      <c r="D2">
        <v>5.32</v>
      </c>
      <c r="E2">
        <v>4.45</v>
      </c>
      <c r="F2">
        <v>9.1300000000000008</v>
      </c>
      <c r="G2">
        <v>8.6199999999999992</v>
      </c>
      <c r="H2">
        <v>4.2300000000000004</v>
      </c>
      <c r="I2">
        <v>14.48</v>
      </c>
      <c r="J2">
        <v>11.88</v>
      </c>
    </row>
    <row r="3" spans="1:10" x14ac:dyDescent="0.35">
      <c r="A3" t="s">
        <v>149</v>
      </c>
      <c r="B3">
        <v>12.92</v>
      </c>
      <c r="C3">
        <v>14.84</v>
      </c>
      <c r="D3">
        <v>-21.99</v>
      </c>
      <c r="E3">
        <v>-6.06</v>
      </c>
      <c r="F3">
        <v>-19.05</v>
      </c>
      <c r="G3">
        <v>8.6199999999999992</v>
      </c>
      <c r="H3">
        <v>8</v>
      </c>
      <c r="I3">
        <v>10.52</v>
      </c>
      <c r="J3">
        <v>13.62</v>
      </c>
    </row>
    <row r="4" spans="1:10" x14ac:dyDescent="0.35">
      <c r="A4" t="s">
        <v>150</v>
      </c>
      <c r="B4">
        <v>7.78</v>
      </c>
      <c r="C4">
        <v>14.71</v>
      </c>
      <c r="D4">
        <v>12.44</v>
      </c>
      <c r="E4">
        <v>2.83</v>
      </c>
      <c r="F4">
        <v>15.93</v>
      </c>
      <c r="G4">
        <v>8.6199999999999992</v>
      </c>
      <c r="H4">
        <v>3.03</v>
      </c>
      <c r="I4">
        <v>17.63</v>
      </c>
      <c r="J4">
        <v>8.92</v>
      </c>
    </row>
    <row r="5" spans="1:10" x14ac:dyDescent="0.35">
      <c r="A5" t="s">
        <v>151</v>
      </c>
      <c r="B5">
        <v>10.79</v>
      </c>
      <c r="C5">
        <v>15.24</v>
      </c>
      <c r="D5">
        <v>1.44</v>
      </c>
      <c r="E5">
        <v>6.45</v>
      </c>
      <c r="F5">
        <v>8.6300000000000008</v>
      </c>
      <c r="G5">
        <v>8.6199999999999992</v>
      </c>
      <c r="H5">
        <v>5.09</v>
      </c>
      <c r="I5">
        <v>13.56</v>
      </c>
      <c r="J5">
        <v>12.3</v>
      </c>
    </row>
    <row r="6" spans="1:10" x14ac:dyDescent="0.35">
      <c r="A6" t="s">
        <v>152</v>
      </c>
    </row>
    <row r="7" spans="1:10" x14ac:dyDescent="0.35">
      <c r="A7" t="s">
        <v>153</v>
      </c>
    </row>
    <row r="8" spans="1:10" x14ac:dyDescent="0.35">
      <c r="A8" t="s">
        <v>154</v>
      </c>
    </row>
    <row r="9" spans="1:10" x14ac:dyDescent="0.35">
      <c r="A9" t="s">
        <v>155</v>
      </c>
    </row>
    <row r="10" spans="1:10" x14ac:dyDescent="0.35">
      <c r="A10" t="s">
        <v>156</v>
      </c>
      <c r="B10">
        <v>11.6</v>
      </c>
      <c r="C10">
        <v>15.32</v>
      </c>
      <c r="D10">
        <v>-7.3</v>
      </c>
      <c r="E10">
        <v>2.25</v>
      </c>
      <c r="F10">
        <v>4.91</v>
      </c>
      <c r="G10">
        <v>8.6199999999999992</v>
      </c>
      <c r="H10">
        <v>6.25</v>
      </c>
      <c r="I10">
        <v>15.06</v>
      </c>
      <c r="J10">
        <v>13.64</v>
      </c>
    </row>
    <row r="11" spans="1:10" x14ac:dyDescent="0.35">
      <c r="A11" t="s">
        <v>157</v>
      </c>
      <c r="B11">
        <v>12.28</v>
      </c>
      <c r="C11">
        <v>15.52</v>
      </c>
      <c r="D11">
        <v>-4.2</v>
      </c>
      <c r="E11">
        <v>5.14</v>
      </c>
      <c r="F11">
        <v>6.2</v>
      </c>
      <c r="G11">
        <v>8.6199999999999992</v>
      </c>
      <c r="H11">
        <v>6.49</v>
      </c>
      <c r="I11">
        <v>13.4</v>
      </c>
      <c r="J11">
        <v>13.17</v>
      </c>
    </row>
    <row r="12" spans="1:10" x14ac:dyDescent="0.35">
      <c r="A12" t="s">
        <v>158</v>
      </c>
      <c r="B12">
        <v>8.93</v>
      </c>
      <c r="C12">
        <v>15.37</v>
      </c>
      <c r="D12">
        <v>5.72</v>
      </c>
      <c r="E12">
        <v>1.0900000000000001</v>
      </c>
      <c r="F12">
        <v>11.72</v>
      </c>
      <c r="G12">
        <v>8.6199999999999992</v>
      </c>
      <c r="H12">
        <v>4.17</v>
      </c>
      <c r="I12">
        <v>17.62</v>
      </c>
      <c r="J12">
        <v>10.9</v>
      </c>
    </row>
    <row r="13" spans="1:10" x14ac:dyDescent="0.35">
      <c r="A13" t="s">
        <v>159</v>
      </c>
      <c r="B13">
        <v>10.72</v>
      </c>
      <c r="C13">
        <v>15.18</v>
      </c>
      <c r="D13">
        <v>1.78</v>
      </c>
      <c r="E13">
        <v>5.3</v>
      </c>
      <c r="F13">
        <v>8.9</v>
      </c>
      <c r="G13">
        <v>8.6199999999999992</v>
      </c>
      <c r="H13">
        <v>5.35</v>
      </c>
      <c r="I13">
        <v>14.07</v>
      </c>
      <c r="J13">
        <v>12.24</v>
      </c>
    </row>
    <row r="14" spans="1:10" x14ac:dyDescent="0.35">
      <c r="A14" t="s">
        <v>160</v>
      </c>
      <c r="B14">
        <v>11.94</v>
      </c>
      <c r="C14">
        <v>15.57</v>
      </c>
      <c r="D14">
        <v>-6.65</v>
      </c>
      <c r="E14">
        <v>-4.32</v>
      </c>
      <c r="F14">
        <v>-3.52</v>
      </c>
      <c r="G14">
        <v>8.6199999999999992</v>
      </c>
      <c r="H14">
        <v>6.08</v>
      </c>
      <c r="I14">
        <v>14.15</v>
      </c>
      <c r="J14">
        <v>13.6</v>
      </c>
    </row>
    <row r="15" spans="1:10" x14ac:dyDescent="0.35">
      <c r="A15" t="str">
        <f>COUNT(B2:B14) &amp; " / " &amp; 13</f>
        <v>9 / 13</v>
      </c>
      <c r="B15">
        <f t="shared" ref="B15:J15" si="0">AVERAGE(B2:B14)</f>
        <v>10.707777777777778</v>
      </c>
      <c r="C15">
        <f t="shared" si="0"/>
        <v>15.222222222222221</v>
      </c>
      <c r="D15">
        <f t="shared" si="0"/>
        <v>-1.4933333333333334</v>
      </c>
      <c r="E15">
        <f t="shared" si="0"/>
        <v>1.9033333333333335</v>
      </c>
      <c r="F15">
        <f t="shared" si="0"/>
        <v>4.7611111111111102</v>
      </c>
      <c r="G15">
        <f t="shared" si="0"/>
        <v>8.6199999999999992</v>
      </c>
      <c r="H15">
        <f t="shared" si="0"/>
        <v>5.41</v>
      </c>
      <c r="I15">
        <f t="shared" si="0"/>
        <v>14.49888888888889</v>
      </c>
      <c r="J15">
        <f t="shared" si="0"/>
        <v>12.252222222222223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/>
  </sheetViews>
  <sheetFormatPr defaultRowHeight="14.5" x14ac:dyDescent="0.35"/>
  <cols>
    <col min="1" max="1" width="5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161</v>
      </c>
      <c r="B2">
        <v>12.73</v>
      </c>
      <c r="C2">
        <v>16.2</v>
      </c>
      <c r="D2">
        <v>-19.71</v>
      </c>
      <c r="E2">
        <v>3.08</v>
      </c>
      <c r="F2">
        <v>1.35</v>
      </c>
      <c r="G2">
        <v>8.6199999999999992</v>
      </c>
      <c r="H2">
        <v>5.71</v>
      </c>
      <c r="I2">
        <v>13.15</v>
      </c>
      <c r="J2">
        <v>13.61</v>
      </c>
    </row>
    <row r="3" spans="1:10" x14ac:dyDescent="0.35">
      <c r="A3" t="s">
        <v>162</v>
      </c>
      <c r="B3">
        <v>13.52</v>
      </c>
      <c r="C3">
        <v>16.2</v>
      </c>
      <c r="D3">
        <v>-21.61</v>
      </c>
      <c r="E3">
        <v>2.1800000000000002</v>
      </c>
      <c r="F3">
        <v>-0.18</v>
      </c>
      <c r="G3">
        <v>8.6199999999999992</v>
      </c>
      <c r="H3">
        <v>6.38</v>
      </c>
      <c r="I3">
        <v>13.33</v>
      </c>
      <c r="J3">
        <v>14.18</v>
      </c>
    </row>
    <row r="4" spans="1:10" x14ac:dyDescent="0.35">
      <c r="A4" t="s">
        <v>163</v>
      </c>
    </row>
    <row r="5" spans="1:10" x14ac:dyDescent="0.35">
      <c r="A5" t="s">
        <v>164</v>
      </c>
      <c r="B5">
        <v>7.94</v>
      </c>
      <c r="C5">
        <v>7.82</v>
      </c>
      <c r="D5">
        <v>-32.96</v>
      </c>
      <c r="E5">
        <v>-33.299999999999997</v>
      </c>
      <c r="F5">
        <v>-9.31</v>
      </c>
      <c r="G5">
        <v>8.6199999999999992</v>
      </c>
      <c r="H5">
        <v>9.82</v>
      </c>
      <c r="I5">
        <v>46.19</v>
      </c>
      <c r="J5">
        <v>23.69</v>
      </c>
    </row>
    <row r="6" spans="1:10" x14ac:dyDescent="0.35">
      <c r="A6" t="s">
        <v>165</v>
      </c>
      <c r="B6">
        <v>12.22</v>
      </c>
      <c r="C6">
        <v>14.65</v>
      </c>
      <c r="D6">
        <v>-20.62</v>
      </c>
      <c r="E6">
        <v>-2.93</v>
      </c>
      <c r="F6">
        <v>-15.41</v>
      </c>
      <c r="G6">
        <v>8.6199999999999992</v>
      </c>
      <c r="H6">
        <v>7.04</v>
      </c>
      <c r="I6">
        <v>9.8699999999999992</v>
      </c>
      <c r="J6">
        <v>12.81</v>
      </c>
    </row>
    <row r="7" spans="1:10" x14ac:dyDescent="0.35">
      <c r="A7" t="s">
        <v>166</v>
      </c>
      <c r="B7">
        <v>13.06</v>
      </c>
      <c r="C7">
        <v>14.99</v>
      </c>
      <c r="D7">
        <v>-15.45</v>
      </c>
      <c r="E7">
        <v>5.41</v>
      </c>
      <c r="F7">
        <v>1.19</v>
      </c>
      <c r="G7">
        <v>8.6199999999999992</v>
      </c>
      <c r="H7">
        <v>7.01</v>
      </c>
      <c r="I7">
        <v>11.21</v>
      </c>
      <c r="J7">
        <v>13.42</v>
      </c>
    </row>
    <row r="8" spans="1:10" x14ac:dyDescent="0.35">
      <c r="A8" t="str">
        <f>COUNT(B2:B7) &amp; " / " &amp; 6</f>
        <v>5 / 6</v>
      </c>
      <c r="B8">
        <f t="shared" ref="B8:J8" si="0">AVERAGE(B2:B7)</f>
        <v>11.894</v>
      </c>
      <c r="C8">
        <f t="shared" si="0"/>
        <v>13.972</v>
      </c>
      <c r="D8">
        <f t="shared" si="0"/>
        <v>-22.07</v>
      </c>
      <c r="E8">
        <f t="shared" si="0"/>
        <v>-5.1120000000000001</v>
      </c>
      <c r="F8">
        <f t="shared" si="0"/>
        <v>-4.4719999999999995</v>
      </c>
      <c r="G8">
        <f t="shared" si="0"/>
        <v>8.6199999999999992</v>
      </c>
      <c r="H8">
        <f t="shared" si="0"/>
        <v>7.1920000000000002</v>
      </c>
      <c r="I8">
        <f t="shared" si="0"/>
        <v>18.75</v>
      </c>
      <c r="J8">
        <f t="shared" si="0"/>
        <v>15.542000000000002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167</v>
      </c>
    </row>
    <row r="3" spans="1:10" x14ac:dyDescent="0.35">
      <c r="A3" t="s">
        <v>168</v>
      </c>
      <c r="B3">
        <v>11.12</v>
      </c>
      <c r="C3">
        <v>15.12</v>
      </c>
      <c r="D3">
        <v>-39.57</v>
      </c>
      <c r="E3">
        <v>-12.33</v>
      </c>
      <c r="F3">
        <v>-13.37</v>
      </c>
      <c r="G3">
        <v>8.6199999999999992</v>
      </c>
      <c r="H3">
        <v>3.48</v>
      </c>
      <c r="I3">
        <v>17.22</v>
      </c>
      <c r="J3">
        <v>13.56</v>
      </c>
    </row>
    <row r="4" spans="1:10" x14ac:dyDescent="0.35">
      <c r="A4" t="s">
        <v>169</v>
      </c>
      <c r="B4">
        <v>8.5299999999999994</v>
      </c>
      <c r="C4">
        <v>7.88</v>
      </c>
      <c r="D4">
        <v>-44.21</v>
      </c>
      <c r="E4">
        <v>-15.06</v>
      </c>
      <c r="F4">
        <v>-3.94</v>
      </c>
      <c r="G4">
        <v>8.6199999999999992</v>
      </c>
      <c r="H4">
        <v>4.59</v>
      </c>
      <c r="I4">
        <v>63.45</v>
      </c>
      <c r="J4">
        <v>14.82</v>
      </c>
    </row>
    <row r="5" spans="1:10" x14ac:dyDescent="0.35">
      <c r="A5" t="s">
        <v>170</v>
      </c>
    </row>
    <row r="6" spans="1:10" x14ac:dyDescent="0.35">
      <c r="A6" t="s">
        <v>171</v>
      </c>
      <c r="B6">
        <v>8.16</v>
      </c>
      <c r="C6">
        <v>8.3699999999999992</v>
      </c>
      <c r="D6">
        <v>-40.61</v>
      </c>
      <c r="E6">
        <v>9.69</v>
      </c>
      <c r="F6">
        <v>4.03</v>
      </c>
      <c r="G6">
        <v>8.6199999999999992</v>
      </c>
      <c r="H6">
        <v>4.5199999999999996</v>
      </c>
      <c r="I6">
        <v>15.14</v>
      </c>
      <c r="J6">
        <v>16.170000000000002</v>
      </c>
    </row>
    <row r="7" spans="1:10" x14ac:dyDescent="0.35">
      <c r="A7" t="s">
        <v>172</v>
      </c>
      <c r="B7">
        <v>11.21</v>
      </c>
      <c r="C7">
        <v>15.87</v>
      </c>
      <c r="D7">
        <v>-34.4</v>
      </c>
      <c r="E7">
        <v>-7.18</v>
      </c>
      <c r="F7">
        <v>-5.45</v>
      </c>
      <c r="G7">
        <v>8.6199999999999992</v>
      </c>
      <c r="H7">
        <v>3.79</v>
      </c>
      <c r="I7">
        <v>13.8</v>
      </c>
      <c r="J7">
        <v>12.78</v>
      </c>
    </row>
    <row r="8" spans="1:10" x14ac:dyDescent="0.35">
      <c r="A8" t="s">
        <v>173</v>
      </c>
      <c r="B8">
        <v>11.51</v>
      </c>
      <c r="C8">
        <v>15.79</v>
      </c>
      <c r="D8">
        <v>-36.950000000000003</v>
      </c>
      <c r="E8">
        <v>-6</v>
      </c>
      <c r="F8">
        <v>-5.87</v>
      </c>
      <c r="G8">
        <v>8.6199999999999992</v>
      </c>
      <c r="H8">
        <v>3.98</v>
      </c>
      <c r="I8">
        <v>13.27</v>
      </c>
      <c r="J8">
        <v>12.77</v>
      </c>
    </row>
    <row r="9" spans="1:10" x14ac:dyDescent="0.35">
      <c r="A9" t="s">
        <v>174</v>
      </c>
      <c r="B9">
        <v>11.38</v>
      </c>
      <c r="C9">
        <v>15.21</v>
      </c>
      <c r="D9">
        <v>-45.39</v>
      </c>
      <c r="E9">
        <v>-7.01</v>
      </c>
      <c r="F9">
        <v>-11.52</v>
      </c>
      <c r="G9">
        <v>8.6199999999999992</v>
      </c>
      <c r="H9">
        <v>4.28</v>
      </c>
      <c r="I9">
        <v>11.4</v>
      </c>
      <c r="J9">
        <v>11.84</v>
      </c>
    </row>
    <row r="10" spans="1:10" x14ac:dyDescent="0.35">
      <c r="A10" t="str">
        <f>COUNT(B2:B9) &amp; " / " &amp; 8</f>
        <v>6 / 8</v>
      </c>
      <c r="B10">
        <f t="shared" ref="B10:J10" si="0">AVERAGE(B2:B9)</f>
        <v>10.318333333333333</v>
      </c>
      <c r="C10">
        <f t="shared" si="0"/>
        <v>13.04</v>
      </c>
      <c r="D10">
        <f t="shared" si="0"/>
        <v>-40.188333333333333</v>
      </c>
      <c r="E10">
        <f t="shared" si="0"/>
        <v>-6.3150000000000004</v>
      </c>
      <c r="F10">
        <f t="shared" si="0"/>
        <v>-6.02</v>
      </c>
      <c r="G10">
        <f t="shared" si="0"/>
        <v>8.6199999999999992</v>
      </c>
      <c r="H10">
        <f t="shared" si="0"/>
        <v>4.1066666666666665</v>
      </c>
      <c r="I10">
        <f t="shared" si="0"/>
        <v>22.38</v>
      </c>
      <c r="J10">
        <f t="shared" si="0"/>
        <v>13.656666666666668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175</v>
      </c>
    </row>
    <row r="3" spans="1:10" x14ac:dyDescent="0.35">
      <c r="A3" t="s">
        <v>176</v>
      </c>
    </row>
    <row r="4" spans="1:10" x14ac:dyDescent="0.35">
      <c r="A4" t="s">
        <v>177</v>
      </c>
    </row>
    <row r="5" spans="1:10" x14ac:dyDescent="0.35">
      <c r="A5" t="s">
        <v>178</v>
      </c>
      <c r="B5">
        <v>9.75</v>
      </c>
      <c r="C5">
        <v>9.92</v>
      </c>
      <c r="D5">
        <v>-38.229999999999997</v>
      </c>
      <c r="E5">
        <v>9.06</v>
      </c>
      <c r="F5">
        <v>7.46</v>
      </c>
      <c r="G5">
        <v>8.6199999999999992</v>
      </c>
      <c r="H5">
        <v>3.32</v>
      </c>
      <c r="I5">
        <v>16.010000000000002</v>
      </c>
      <c r="J5">
        <v>12.07</v>
      </c>
    </row>
    <row r="6" spans="1:10" x14ac:dyDescent="0.35">
      <c r="A6" t="s">
        <v>179</v>
      </c>
    </row>
    <row r="7" spans="1:10" x14ac:dyDescent="0.35">
      <c r="A7" t="s">
        <v>180</v>
      </c>
    </row>
    <row r="8" spans="1:10" x14ac:dyDescent="0.35">
      <c r="A8" t="s">
        <v>181</v>
      </c>
    </row>
    <row r="9" spans="1:10" x14ac:dyDescent="0.35">
      <c r="A9" t="str">
        <f>COUNT(B2:B8) &amp; " / " &amp; 7</f>
        <v>1 / 7</v>
      </c>
      <c r="B9">
        <f t="shared" ref="B9:J9" si="0">AVERAGE(B2:B8)</f>
        <v>9.75</v>
      </c>
      <c r="C9">
        <f t="shared" si="0"/>
        <v>9.92</v>
      </c>
      <c r="D9">
        <f t="shared" si="0"/>
        <v>-38.229999999999997</v>
      </c>
      <c r="E9">
        <f t="shared" si="0"/>
        <v>9.06</v>
      </c>
      <c r="F9">
        <f t="shared" si="0"/>
        <v>7.46</v>
      </c>
      <c r="G9">
        <f t="shared" si="0"/>
        <v>8.6199999999999992</v>
      </c>
      <c r="H9">
        <f t="shared" si="0"/>
        <v>3.32</v>
      </c>
      <c r="I9">
        <f t="shared" si="0"/>
        <v>16.010000000000002</v>
      </c>
      <c r="J9">
        <f t="shared" si="0"/>
        <v>12.07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/>
  </sheetViews>
  <sheetFormatPr defaultRowHeight="14.5" x14ac:dyDescent="0.35"/>
  <cols>
    <col min="1" max="1" width="69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182</v>
      </c>
    </row>
    <row r="3" spans="1:10" x14ac:dyDescent="0.35">
      <c r="A3" t="s">
        <v>183</v>
      </c>
    </row>
    <row r="4" spans="1:10" x14ac:dyDescent="0.35">
      <c r="A4" t="s">
        <v>184</v>
      </c>
    </row>
    <row r="5" spans="1:10" x14ac:dyDescent="0.35">
      <c r="A5" t="s">
        <v>185</v>
      </c>
    </row>
    <row r="6" spans="1:10" x14ac:dyDescent="0.35">
      <c r="A6" t="s">
        <v>186</v>
      </c>
    </row>
    <row r="7" spans="1:10" x14ac:dyDescent="0.35">
      <c r="A7" t="s">
        <v>187</v>
      </c>
    </row>
    <row r="8" spans="1:10" x14ac:dyDescent="0.35">
      <c r="A8" t="s">
        <v>188</v>
      </c>
    </row>
    <row r="9" spans="1:10" x14ac:dyDescent="0.35">
      <c r="A9" t="s">
        <v>189</v>
      </c>
    </row>
    <row r="10" spans="1:10" x14ac:dyDescent="0.35">
      <c r="A10" t="s">
        <v>190</v>
      </c>
      <c r="B10">
        <v>9.8000000000000007</v>
      </c>
      <c r="C10">
        <v>10.44</v>
      </c>
      <c r="D10">
        <v>-45.18</v>
      </c>
      <c r="E10">
        <v>17.329999999999998</v>
      </c>
      <c r="F10">
        <v>-14.05</v>
      </c>
      <c r="G10">
        <v>8.6199999999999992</v>
      </c>
      <c r="H10">
        <v>3.31</v>
      </c>
      <c r="I10">
        <v>25.08</v>
      </c>
      <c r="J10">
        <v>9.35</v>
      </c>
    </row>
    <row r="11" spans="1:10" x14ac:dyDescent="0.35">
      <c r="A11" t="s">
        <v>191</v>
      </c>
    </row>
    <row r="12" spans="1:10" x14ac:dyDescent="0.35">
      <c r="A12" t="str">
        <f>COUNT(B2:B11) &amp; " / " &amp; 10</f>
        <v>1 / 10</v>
      </c>
      <c r="B12">
        <f t="shared" ref="B12:J12" si="0">AVERAGE(B2:B11)</f>
        <v>9.8000000000000007</v>
      </c>
      <c r="C12">
        <f t="shared" si="0"/>
        <v>10.44</v>
      </c>
      <c r="D12">
        <f t="shared" si="0"/>
        <v>-45.18</v>
      </c>
      <c r="E12">
        <f t="shared" si="0"/>
        <v>17.329999999999998</v>
      </c>
      <c r="F12">
        <f t="shared" si="0"/>
        <v>-14.05</v>
      </c>
      <c r="G12">
        <f t="shared" si="0"/>
        <v>8.6199999999999992</v>
      </c>
      <c r="H12">
        <f t="shared" si="0"/>
        <v>3.31</v>
      </c>
      <c r="I12">
        <f t="shared" si="0"/>
        <v>25.08</v>
      </c>
      <c r="J12">
        <f t="shared" si="0"/>
        <v>9.35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defaultRowHeight="14.5" x14ac:dyDescent="0.35"/>
  <cols>
    <col min="1" max="1" width="66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192</v>
      </c>
    </row>
    <row r="3" spans="1:10" x14ac:dyDescent="0.35">
      <c r="A3" t="s">
        <v>193</v>
      </c>
    </row>
    <row r="4" spans="1:10" x14ac:dyDescent="0.35">
      <c r="A4" t="s">
        <v>194</v>
      </c>
    </row>
    <row r="5" spans="1:10" x14ac:dyDescent="0.35">
      <c r="A5" t="s">
        <v>195</v>
      </c>
    </row>
    <row r="6" spans="1:10" x14ac:dyDescent="0.35">
      <c r="A6" t="s">
        <v>196</v>
      </c>
    </row>
    <row r="7" spans="1:10" x14ac:dyDescent="0.35">
      <c r="A7" t="s">
        <v>197</v>
      </c>
    </row>
    <row r="8" spans="1:10" x14ac:dyDescent="0.35">
      <c r="A8" t="s">
        <v>198</v>
      </c>
    </row>
    <row r="9" spans="1:10" x14ac:dyDescent="0.35">
      <c r="A9" t="s">
        <v>199</v>
      </c>
    </row>
    <row r="10" spans="1:10" x14ac:dyDescent="0.35">
      <c r="A10" t="str">
        <f>COUNT(B2:B9) &amp; " / " &amp; 8</f>
        <v>0 / 8</v>
      </c>
      <c r="B10" t="e">
        <f t="shared" ref="B10:J10" si="0">AVERAGE(B2:B9)</f>
        <v>#DIV/0!</v>
      </c>
      <c r="C10" t="e">
        <f t="shared" si="0"/>
        <v>#DIV/0!</v>
      </c>
      <c r="D10" t="e">
        <f t="shared" si="0"/>
        <v>#DIV/0!</v>
      </c>
      <c r="E10" t="e">
        <f t="shared" si="0"/>
        <v>#DIV/0!</v>
      </c>
      <c r="F10" t="e">
        <f t="shared" si="0"/>
        <v>#DIV/0!</v>
      </c>
      <c r="G10" t="e">
        <f t="shared" si="0"/>
        <v>#DIV/0!</v>
      </c>
      <c r="H10" t="e">
        <f t="shared" si="0"/>
        <v>#DIV/0!</v>
      </c>
      <c r="I10" t="e">
        <f t="shared" si="0"/>
        <v>#DIV/0!</v>
      </c>
      <c r="J10" t="e">
        <f t="shared" si="0"/>
        <v>#DIV/0!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005B-F952-45BB-B05C-7DEA749C6040}">
  <dimension ref="A1:L18"/>
  <sheetViews>
    <sheetView tabSelected="1" workbookViewId="0">
      <selection activeCell="L12" sqref="L12:L18"/>
    </sheetView>
  </sheetViews>
  <sheetFormatPr defaultRowHeight="14.5" x14ac:dyDescent="0.35"/>
  <sheetData>
    <row r="1" spans="1:12" x14ac:dyDescent="0.35">
      <c r="A1" t="s">
        <v>0</v>
      </c>
      <c r="B1" t="s">
        <v>200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35">
      <c r="A2" t="s">
        <v>201</v>
      </c>
      <c r="B2" s="1" t="str" cm="1">
        <f t="array" aca="1" ref="B2" ca="1">IFERROR(INDIRECT("'" &amp; $A2 &amp; "'!A" &amp; COUNTA(INDIRECT("'" &amp; $A2 &amp; "'!A:A"))),"")</f>
        <v>11 / 13</v>
      </c>
      <c r="C2" s="2" cm="1">
        <f t="array" aca="1" ref="C2" ca="1">IFERROR(INDIRECT("'" &amp; $A2 &amp; "'!B" &amp; COUNTA(INDIRECT("'" &amp; $A2 &amp; "'!A:A"))),"")</f>
        <v>10.959090909090911</v>
      </c>
      <c r="D2" s="2" cm="1">
        <f t="array" aca="1" ref="D2" ca="1">IFERROR(INDIRECT("'" &amp; $A2 &amp; "'!C" &amp; COUNTA(INDIRECT("'" &amp; $A2 &amp; "'!A:A"))),"")</f>
        <v>15.310909090909091</v>
      </c>
      <c r="E2" s="2" cm="1">
        <f t="array" aca="1" ref="E2" ca="1">IFERROR(INDIRECT("'" &amp; $A2 &amp; "'!D" &amp; COUNTA(INDIRECT("'" &amp; $A2 &amp; "'!A:A"))),"")</f>
        <v>-37.22</v>
      </c>
      <c r="F2" s="2" cm="1">
        <f t="array" aca="1" ref="F2" ca="1">IFERROR(INDIRECT("'" &amp; $A2 &amp; "'!E" &amp; COUNTA(INDIRECT("'" &amp; $A2 &amp; "'!A:A"))),"")</f>
        <v>-11.346363636363636</v>
      </c>
      <c r="G2" s="2" cm="1">
        <f t="array" aca="1" ref="G2" ca="1">IFERROR(INDIRECT("'" &amp; $A2 &amp; "'!F" &amp; COUNTA(INDIRECT("'" &amp; $A2 &amp; "'!A:A"))),"")</f>
        <v>-21.253636363636364</v>
      </c>
      <c r="H2" s="2" cm="1">
        <f t="array" aca="1" ref="H2" ca="1">IFERROR(INDIRECT("'" &amp; $A2 &amp; "'!G" &amp; COUNTA(INDIRECT("'" &amp; $A2 &amp; "'!A:A"))),"")</f>
        <v>8.620000000000001</v>
      </c>
      <c r="I2" s="2" cm="1">
        <f t="array" aca="1" ref="I2" ca="1">IFERROR(INDIRECT("'" &amp; $A2 &amp; "'!H" &amp; COUNTA(INDIRECT("'" &amp; $A2 &amp; "'!A:A"))),"")</f>
        <v>4.0690909090909093</v>
      </c>
      <c r="J2" s="2" cm="1">
        <f t="array" aca="1" ref="J2" ca="1">IFERROR(INDIRECT("'" &amp; $A2 &amp; "'!I" &amp; COUNTA(INDIRECT("'" &amp; $A2 &amp; "'!A:A"))),"")</f>
        <v>18.777272727272727</v>
      </c>
      <c r="K2" s="2" cm="1">
        <f t="array" aca="1" ref="K2" ca="1">IFERROR(INDIRECT("'" &amp; $A2 &amp; "'!J" &amp; COUNTA(INDIRECT("'" &amp; $A2 &amp; "'!A:A"))),"")</f>
        <v>14.487272727272728</v>
      </c>
      <c r="L2" cm="1">
        <f t="array" aca="1" ref="L2:L18" ca="1">Eval</f>
        <v>84.615384615384613</v>
      </c>
    </row>
    <row r="3" spans="1:12" x14ac:dyDescent="0.35">
      <c r="A3" t="s">
        <v>202</v>
      </c>
      <c r="B3" s="1" t="str" cm="1">
        <f t="array" aca="1" ref="B3" ca="1">IFERROR(INDIRECT("'" &amp; $A3 &amp; "'!A" &amp; COUNTA(INDIRECT("'" &amp; $A3 &amp; "'!A:A"))),"")</f>
        <v>0 / 14</v>
      </c>
      <c r="C3" s="2" t="str" cm="1">
        <f t="array" aca="1" ref="C3" ca="1">IFERROR(INDIRECT("'" &amp; $A3 &amp; "'!B" &amp; COUNTA(INDIRECT("'" &amp; $A3 &amp; "'!A:A"))),"")</f>
        <v/>
      </c>
      <c r="D3" s="2" t="str" cm="1">
        <f t="array" aca="1" ref="D3" ca="1">IFERROR(INDIRECT("'" &amp; $A3 &amp; "'!C" &amp; COUNTA(INDIRECT("'" &amp; $A3 &amp; "'!A:A"))),"")</f>
        <v/>
      </c>
      <c r="E3" s="2" t="str" cm="1">
        <f t="array" aca="1" ref="E3" ca="1">IFERROR(INDIRECT("'" &amp; $A3 &amp; "'!D" &amp; COUNTA(INDIRECT("'" &amp; $A3 &amp; "'!A:A"))),"")</f>
        <v/>
      </c>
      <c r="F3" s="2" t="str" cm="1">
        <f t="array" aca="1" ref="F3" ca="1">IFERROR(INDIRECT("'" &amp; $A3 &amp; "'!E" &amp; COUNTA(INDIRECT("'" &amp; $A3 &amp; "'!A:A"))),"")</f>
        <v/>
      </c>
      <c r="G3" s="2" t="str" cm="1">
        <f t="array" aca="1" ref="G3" ca="1">IFERROR(INDIRECT("'" &amp; $A3 &amp; "'!F" &amp; COUNTA(INDIRECT("'" &amp; $A3 &amp; "'!A:A"))),"")</f>
        <v/>
      </c>
      <c r="H3" s="2" t="str" cm="1">
        <f t="array" aca="1" ref="H3" ca="1">IFERROR(INDIRECT("'" &amp; $A3 &amp; "'!G" &amp; COUNTA(INDIRECT("'" &amp; $A3 &amp; "'!A:A"))),"")</f>
        <v/>
      </c>
      <c r="I3" s="2" t="str" cm="1">
        <f t="array" aca="1" ref="I3" ca="1">IFERROR(INDIRECT("'" &amp; $A3 &amp; "'!H" &amp; COUNTA(INDIRECT("'" &amp; $A3 &amp; "'!A:A"))),"")</f>
        <v/>
      </c>
      <c r="J3" s="2" t="str" cm="1">
        <f t="array" aca="1" ref="J3" ca="1">IFERROR(INDIRECT("'" &amp; $A3 &amp; "'!I" &amp; COUNTA(INDIRECT("'" &amp; $A3 &amp; "'!A:A"))),"")</f>
        <v/>
      </c>
      <c r="K3" s="2" t="str" cm="1">
        <f t="array" aca="1" ref="K3" ca="1">IFERROR(INDIRECT("'" &amp; $A3 &amp; "'!J" &amp; COUNTA(INDIRECT("'" &amp; $A3 &amp; "'!A:A"))),"")</f>
        <v/>
      </c>
      <c r="L3">
        <f ca="1"/>
        <v>0</v>
      </c>
    </row>
    <row r="4" spans="1:12" x14ac:dyDescent="0.35">
      <c r="A4" t="s">
        <v>203</v>
      </c>
      <c r="B4" s="1" t="str" cm="1">
        <f t="array" aca="1" ref="B4" ca="1">IFERROR(INDIRECT("'" &amp; $A4 &amp; "'!A" &amp; COUNTA(INDIRECT("'" &amp; $A4 &amp; "'!A:A"))),"")</f>
        <v>0 / 7</v>
      </c>
      <c r="C4" s="2" t="str" cm="1">
        <f t="array" aca="1" ref="C4" ca="1">IFERROR(INDIRECT("'" &amp; $A4 &amp; "'!B" &amp; COUNTA(INDIRECT("'" &amp; $A4 &amp; "'!A:A"))),"")</f>
        <v/>
      </c>
      <c r="D4" s="2" t="str" cm="1">
        <f t="array" aca="1" ref="D4" ca="1">IFERROR(INDIRECT("'" &amp; $A4 &amp; "'!C" &amp; COUNTA(INDIRECT("'" &amp; $A4 &amp; "'!A:A"))),"")</f>
        <v/>
      </c>
      <c r="E4" s="2" t="str" cm="1">
        <f t="array" aca="1" ref="E4" ca="1">IFERROR(INDIRECT("'" &amp; $A4 &amp; "'!D" &amp; COUNTA(INDIRECT("'" &amp; $A4 &amp; "'!A:A"))),"")</f>
        <v/>
      </c>
      <c r="F4" s="2" t="str" cm="1">
        <f t="array" aca="1" ref="F4" ca="1">IFERROR(INDIRECT("'" &amp; $A4 &amp; "'!E" &amp; COUNTA(INDIRECT("'" &amp; $A4 &amp; "'!A:A"))),"")</f>
        <v/>
      </c>
      <c r="G4" s="2" t="str" cm="1">
        <f t="array" aca="1" ref="G4" ca="1">IFERROR(INDIRECT("'" &amp; $A4 &amp; "'!F" &amp; COUNTA(INDIRECT("'" &amp; $A4 &amp; "'!A:A"))),"")</f>
        <v/>
      </c>
      <c r="H4" s="2" t="str" cm="1">
        <f t="array" aca="1" ref="H4" ca="1">IFERROR(INDIRECT("'" &amp; $A4 &amp; "'!G" &amp; COUNTA(INDIRECT("'" &amp; $A4 &amp; "'!A:A"))),"")</f>
        <v/>
      </c>
      <c r="I4" s="2" t="str" cm="1">
        <f t="array" aca="1" ref="I4" ca="1">IFERROR(INDIRECT("'" &amp; $A4 &amp; "'!H" &amp; COUNTA(INDIRECT("'" &amp; $A4 &amp; "'!A:A"))),"")</f>
        <v/>
      </c>
      <c r="J4" s="2" t="str" cm="1">
        <f t="array" aca="1" ref="J4" ca="1">IFERROR(INDIRECT("'" &amp; $A4 &amp; "'!I" &amp; COUNTA(INDIRECT("'" &amp; $A4 &amp; "'!A:A"))),"")</f>
        <v/>
      </c>
      <c r="K4" s="2" t="str" cm="1">
        <f t="array" aca="1" ref="K4" ca="1">IFERROR(INDIRECT("'" &amp; $A4 &amp; "'!J" &amp; COUNTA(INDIRECT("'" &amp; $A4 &amp; "'!A:A"))),"")</f>
        <v/>
      </c>
      <c r="L4">
        <f ca="1"/>
        <v>0</v>
      </c>
    </row>
    <row r="5" spans="1:12" x14ac:dyDescent="0.35">
      <c r="A5" t="s">
        <v>204</v>
      </c>
      <c r="B5" s="1" t="str" cm="1">
        <f t="array" aca="1" ref="B5" ca="1">IFERROR(INDIRECT("'" &amp; $A5 &amp; "'!A" &amp; COUNTA(INDIRECT("'" &amp; $A5 &amp; "'!A:A"))),"")</f>
        <v>14 / 14</v>
      </c>
      <c r="C5" s="2" cm="1">
        <f t="array" aca="1" ref="C5" ca="1">IFERROR(INDIRECT("'" &amp; $A5 &amp; "'!B" &amp; COUNTA(INDIRECT("'" &amp; $A5 &amp; "'!A:A"))),"")</f>
        <v>11.1</v>
      </c>
      <c r="D5" s="2" cm="1">
        <f t="array" aca="1" ref="D5" ca="1">IFERROR(INDIRECT("'" &amp; $A5 &amp; "'!C" &amp; COUNTA(INDIRECT("'" &amp; $A5 &amp; "'!A:A"))),"")</f>
        <v>14.751428571428571</v>
      </c>
      <c r="E5" s="2" cm="1">
        <f t="array" aca="1" ref="E5" ca="1">IFERROR(INDIRECT("'" &amp; $A5 &amp; "'!D" &amp; COUNTA(INDIRECT("'" &amp; $A5 &amp; "'!A:A"))),"")</f>
        <v>-19.657857142857146</v>
      </c>
      <c r="F5" s="2" cm="1">
        <f t="array" aca="1" ref="F5" ca="1">IFERROR(INDIRECT("'" &amp; $A5 &amp; "'!E" &amp; COUNTA(INDIRECT("'" &amp; $A5 &amp; "'!A:A"))),"")</f>
        <v>-16.8</v>
      </c>
      <c r="G5" s="2" cm="1">
        <f t="array" aca="1" ref="G5" ca="1">IFERROR(INDIRECT("'" &amp; $A5 &amp; "'!F" &amp; COUNTA(INDIRECT("'" &amp; $A5 &amp; "'!A:A"))),"")</f>
        <v>-10.827142857142857</v>
      </c>
      <c r="H5" s="2" cm="1">
        <f t="array" aca="1" ref="H5" ca="1">IFERROR(INDIRECT("'" &amp; $A5 &amp; "'!G" &amp; COUNTA(INDIRECT("'" &amp; $A5 &amp; "'!A:A"))),"")</f>
        <v>8.620000000000001</v>
      </c>
      <c r="I5" s="2" cm="1">
        <f t="array" aca="1" ref="I5" ca="1">IFERROR(INDIRECT("'" &amp; $A5 &amp; "'!H" &amp; COUNTA(INDIRECT("'" &amp; $A5 &amp; "'!A:A"))),"")</f>
        <v>8.2142857142857135</v>
      </c>
      <c r="J5" s="2" cm="1">
        <f t="array" aca="1" ref="J5" ca="1">IFERROR(INDIRECT("'" &amp; $A5 &amp; "'!I" &amp; COUNTA(INDIRECT("'" &amp; $A5 &amp; "'!A:A"))),"")</f>
        <v>21.685714285714283</v>
      </c>
      <c r="K5" s="2" cm="1">
        <f t="array" aca="1" ref="K5" ca="1">IFERROR(INDIRECT("'" &amp; $A5 &amp; "'!J" &amp; COUNTA(INDIRECT("'" &amp; $A5 &amp; "'!A:A"))),"")</f>
        <v>17.142857142857142</v>
      </c>
      <c r="L5">
        <f ca="1"/>
        <v>100</v>
      </c>
    </row>
    <row r="6" spans="1:12" x14ac:dyDescent="0.35">
      <c r="A6" t="s">
        <v>205</v>
      </c>
      <c r="B6" s="1" t="str" cm="1">
        <f t="array" aca="1" ref="B6" ca="1">IFERROR(INDIRECT("'" &amp; $A6 &amp; "'!A" &amp; COUNTA(INDIRECT("'" &amp; $A6 &amp; "'!A:A"))),"")</f>
        <v>14 / 14</v>
      </c>
      <c r="C6" s="2" cm="1">
        <f t="array" aca="1" ref="C6" ca="1">IFERROR(INDIRECT("'" &amp; $A6 &amp; "'!B" &amp; COUNTA(INDIRECT("'" &amp; $A6 &amp; "'!A:A"))),"")</f>
        <v>10.749285714285715</v>
      </c>
      <c r="D6" s="2" cm="1">
        <f t="array" aca="1" ref="D6" ca="1">IFERROR(INDIRECT("'" &amp; $A6 &amp; "'!C" &amp; COUNTA(INDIRECT("'" &amp; $A6 &amp; "'!A:A"))),"")</f>
        <v>14.165714285714285</v>
      </c>
      <c r="E6" s="2" cm="1">
        <f t="array" aca="1" ref="E6" ca="1">IFERROR(INDIRECT("'" &amp; $A6 &amp; "'!D" &amp; COUNTA(INDIRECT("'" &amp; $A6 &amp; "'!A:A"))),"")</f>
        <v>-25.821428571428573</v>
      </c>
      <c r="F6" s="2" cm="1">
        <f t="array" aca="1" ref="F6" ca="1">IFERROR(INDIRECT("'" &amp; $A6 &amp; "'!E" &amp; COUNTA(INDIRECT("'" &amp; $A6 &amp; "'!A:A"))),"")</f>
        <v>-12.054999999999998</v>
      </c>
      <c r="G6" s="2" cm="1">
        <f t="array" aca="1" ref="G6" ca="1">IFERROR(INDIRECT("'" &amp; $A6 &amp; "'!F" &amp; COUNTA(INDIRECT("'" &amp; $A6 &amp; "'!A:A"))),"")</f>
        <v>-9.245000000000001</v>
      </c>
      <c r="H6" s="2" cm="1">
        <f t="array" aca="1" ref="H6" ca="1">IFERROR(INDIRECT("'" &amp; $A6 &amp; "'!G" &amp; COUNTA(INDIRECT("'" &amp; $A6 &amp; "'!A:A"))),"")</f>
        <v>8.620000000000001</v>
      </c>
      <c r="I6" s="2" cm="1">
        <f t="array" aca="1" ref="I6" ca="1">IFERROR(INDIRECT("'" &amp; $A6 &amp; "'!H" &amp; COUNTA(INDIRECT("'" &amp; $A6 &amp; "'!A:A"))),"")</f>
        <v>6.463571428571429</v>
      </c>
      <c r="J6" s="2" cm="1">
        <f t="array" aca="1" ref="J6" ca="1">IFERROR(INDIRECT("'" &amp; $A6 &amp; "'!I" &amp; COUNTA(INDIRECT("'" &amp; $A6 &amp; "'!A:A"))),"")</f>
        <v>19.216428571428569</v>
      </c>
      <c r="K6" s="2" cm="1">
        <f t="array" aca="1" ref="K6" ca="1">IFERROR(INDIRECT("'" &amp; $A6 &amp; "'!J" &amp; COUNTA(INDIRECT("'" &amp; $A6 &amp; "'!A:A"))),"")</f>
        <v>15.703571428571431</v>
      </c>
      <c r="L6">
        <f ca="1"/>
        <v>100</v>
      </c>
    </row>
    <row r="7" spans="1:12" x14ac:dyDescent="0.35">
      <c r="A7" t="s">
        <v>206</v>
      </c>
      <c r="B7" s="1" t="str" cm="1">
        <f t="array" aca="1" ref="B7" ca="1">IFERROR(INDIRECT("'" &amp; $A7 &amp; "'!A" &amp; COUNTA(INDIRECT("'" &amp; $A7 &amp; "'!A:A"))),"")</f>
        <v>11 / 13</v>
      </c>
      <c r="C7" s="2" cm="1">
        <f t="array" aca="1" ref="C7" ca="1">IFERROR(INDIRECT("'" &amp; $A7 &amp; "'!B" &amp; COUNTA(INDIRECT("'" &amp; $A7 &amp; "'!A:A"))),"")</f>
        <v>10.67818181818182</v>
      </c>
      <c r="D7" s="2" cm="1">
        <f t="array" aca="1" ref="D7" ca="1">IFERROR(INDIRECT("'" &amp; $A7 &amp; "'!C" &amp; COUNTA(INDIRECT("'" &amp; $A7 &amp; "'!A:A"))),"")</f>
        <v>14.561818181818181</v>
      </c>
      <c r="E7" s="2" cm="1">
        <f t="array" aca="1" ref="E7" ca="1">IFERROR(INDIRECT("'" &amp; $A7 &amp; "'!D" &amp; COUNTA(INDIRECT("'" &amp; $A7 &amp; "'!A:A"))),"")</f>
        <v>-30.700909090909082</v>
      </c>
      <c r="F7" s="2" cm="1">
        <f t="array" aca="1" ref="F7" ca="1">IFERROR(INDIRECT("'" &amp; $A7 &amp; "'!E" &amp; COUNTA(INDIRECT("'" &amp; $A7 &amp; "'!A:A"))),"")</f>
        <v>-9.7281818181818167</v>
      </c>
      <c r="G7" s="2" cm="1">
        <f t="array" aca="1" ref="G7" ca="1">IFERROR(INDIRECT("'" &amp; $A7 &amp; "'!F" &amp; COUNTA(INDIRECT("'" &amp; $A7 &amp; "'!A:A"))),"")</f>
        <v>-4.1718181818181819</v>
      </c>
      <c r="H7" s="2" cm="1">
        <f t="array" aca="1" ref="H7" ca="1">IFERROR(INDIRECT("'" &amp; $A7 &amp; "'!G" &amp; COUNTA(INDIRECT("'" &amp; $A7 &amp; "'!A:A"))),"")</f>
        <v>8.620000000000001</v>
      </c>
      <c r="I7" s="2" cm="1">
        <f t="array" aca="1" ref="I7" ca="1">IFERROR(INDIRECT("'" &amp; $A7 &amp; "'!H" &amp; COUNTA(INDIRECT("'" &amp; $A7 &amp; "'!A:A"))),"")</f>
        <v>4.6345454545454547</v>
      </c>
      <c r="J7" s="2" cm="1">
        <f t="array" aca="1" ref="J7" ca="1">IFERROR(INDIRECT("'" &amp; $A7 &amp; "'!I" &amp; COUNTA(INDIRECT("'" &amp; $A7 &amp; "'!A:A"))),"")</f>
        <v>21.38</v>
      </c>
      <c r="K7" s="2" cm="1">
        <f t="array" aca="1" ref="K7" ca="1">IFERROR(INDIRECT("'" &amp; $A7 &amp; "'!J" &amp; COUNTA(INDIRECT("'" &amp; $A7 &amp; "'!A:A"))),"")</f>
        <v>15.625454545454545</v>
      </c>
      <c r="L7">
        <f ca="1"/>
        <v>84.615384615384613</v>
      </c>
    </row>
    <row r="8" spans="1:12" x14ac:dyDescent="0.35">
      <c r="A8" t="s">
        <v>207</v>
      </c>
      <c r="B8" s="1" t="str" cm="1">
        <f t="array" aca="1" ref="B8" ca="1">IFERROR(INDIRECT("'" &amp; $A8 &amp; "'!A" &amp; COUNTA(INDIRECT("'" &amp; $A8 &amp; "'!A:A"))),"")</f>
        <v>6 / 13</v>
      </c>
      <c r="C8" s="2" cm="1">
        <f t="array" aca="1" ref="C8" ca="1">IFERROR(INDIRECT("'" &amp; $A8 &amp; "'!B" &amp; COUNTA(INDIRECT("'" &amp; $A8 &amp; "'!A:A"))),"")</f>
        <v>10.213333333333333</v>
      </c>
      <c r="D8" s="2" cm="1">
        <f t="array" aca="1" ref="D8" ca="1">IFERROR(INDIRECT("'" &amp; $A8 &amp; "'!C" &amp; COUNTA(INDIRECT("'" &amp; $A8 &amp; "'!A:A"))),"")</f>
        <v>14.848333333333334</v>
      </c>
      <c r="E8" s="2" cm="1">
        <f t="array" aca="1" ref="E8" ca="1">IFERROR(INDIRECT("'" &amp; $A8 &amp; "'!D" &amp; COUNTA(INDIRECT("'" &amp; $A8 &amp; "'!A:A"))),"")</f>
        <v>-46.511666666666663</v>
      </c>
      <c r="F8" s="2" cm="1">
        <f t="array" aca="1" ref="F8" ca="1">IFERROR(INDIRECT("'" &amp; $A8 &amp; "'!E" &amp; COUNTA(INDIRECT("'" &amp; $A8 &amp; "'!A:A"))),"")</f>
        <v>-15.938333333333333</v>
      </c>
      <c r="G8" s="2" cm="1">
        <f t="array" aca="1" ref="G8" ca="1">IFERROR(INDIRECT("'" &amp; $A8 &amp; "'!F" &amp; COUNTA(INDIRECT("'" &amp; $A8 &amp; "'!A:A"))),"")</f>
        <v>-17.421666666666667</v>
      </c>
      <c r="H8" s="2" cm="1">
        <f t="array" aca="1" ref="H8" ca="1">IFERROR(INDIRECT("'" &amp; $A8 &amp; "'!G" &amp; COUNTA(INDIRECT("'" &amp; $A8 &amp; "'!A:A"))),"")</f>
        <v>8.6199999999999992</v>
      </c>
      <c r="I8" s="2" cm="1">
        <f t="array" aca="1" ref="I8" ca="1">IFERROR(INDIRECT("'" &amp; $A8 &amp; "'!H" &amp; COUNTA(INDIRECT("'" &amp; $A8 &amp; "'!A:A"))),"")</f>
        <v>3.9666666666666663</v>
      </c>
      <c r="J8" s="2" cm="1">
        <f t="array" aca="1" ref="J8" ca="1">IFERROR(INDIRECT("'" &amp; $A8 &amp; "'!I" &amp; COUNTA(INDIRECT("'" &amp; $A8 &amp; "'!A:A"))),"")</f>
        <v>23.533333333333335</v>
      </c>
      <c r="K8" s="2" cm="1">
        <f t="array" aca="1" ref="K8" ca="1">IFERROR(INDIRECT("'" &amp; $A8 &amp; "'!J" &amp; COUNTA(INDIRECT("'" &amp; $A8 &amp; "'!A:A"))),"")</f>
        <v>16.975000000000001</v>
      </c>
      <c r="L8">
        <f ca="1"/>
        <v>46.153846153846153</v>
      </c>
    </row>
    <row r="9" spans="1:12" x14ac:dyDescent="0.35">
      <c r="A9" t="s">
        <v>208</v>
      </c>
      <c r="B9" s="1" t="str" cm="1">
        <f t="array" aca="1" ref="B9" ca="1">IFERROR(INDIRECT("'" &amp; $A9 &amp; "'!A" &amp; COUNTA(INDIRECT("'" &amp; $A9 &amp; "'!A:A"))),"")</f>
        <v>0 / 13</v>
      </c>
      <c r="C9" s="2" t="str" cm="1">
        <f t="array" aca="1" ref="C9" ca="1">IFERROR(INDIRECT("'" &amp; $A9 &amp; "'!B" &amp; COUNTA(INDIRECT("'" &amp; $A9 &amp; "'!A:A"))),"")</f>
        <v/>
      </c>
      <c r="D9" s="2" t="str" cm="1">
        <f t="array" aca="1" ref="D9" ca="1">IFERROR(INDIRECT("'" &amp; $A9 &amp; "'!C" &amp; COUNTA(INDIRECT("'" &amp; $A9 &amp; "'!A:A"))),"")</f>
        <v/>
      </c>
      <c r="E9" s="2" t="str" cm="1">
        <f t="array" aca="1" ref="E9" ca="1">IFERROR(INDIRECT("'" &amp; $A9 &amp; "'!D" &amp; COUNTA(INDIRECT("'" &amp; $A9 &amp; "'!A:A"))),"")</f>
        <v/>
      </c>
      <c r="F9" s="2" t="str" cm="1">
        <f t="array" aca="1" ref="F9" ca="1">IFERROR(INDIRECT("'" &amp; $A9 &amp; "'!E" &amp; COUNTA(INDIRECT("'" &amp; $A9 &amp; "'!A:A"))),"")</f>
        <v/>
      </c>
      <c r="G9" s="2" t="str" cm="1">
        <f t="array" aca="1" ref="G9" ca="1">IFERROR(INDIRECT("'" &amp; $A9 &amp; "'!F" &amp; COUNTA(INDIRECT("'" &amp; $A9 &amp; "'!A:A"))),"")</f>
        <v/>
      </c>
      <c r="H9" s="2" t="str" cm="1">
        <f t="array" aca="1" ref="H9" ca="1">IFERROR(INDIRECT("'" &amp; $A9 &amp; "'!G" &amp; COUNTA(INDIRECT("'" &amp; $A9 &amp; "'!A:A"))),"")</f>
        <v/>
      </c>
      <c r="I9" s="2" t="str" cm="1">
        <f t="array" aca="1" ref="I9" ca="1">IFERROR(INDIRECT("'" &amp; $A9 &amp; "'!H" &amp; COUNTA(INDIRECT("'" &amp; $A9 &amp; "'!A:A"))),"")</f>
        <v/>
      </c>
      <c r="J9" s="2" t="str" cm="1">
        <f t="array" aca="1" ref="J9" ca="1">IFERROR(INDIRECT("'" &amp; $A9 &amp; "'!I" &amp; COUNTA(INDIRECT("'" &amp; $A9 &amp; "'!A:A"))),"")</f>
        <v/>
      </c>
      <c r="K9" s="2" t="str" cm="1">
        <f t="array" aca="1" ref="K9" ca="1">IFERROR(INDIRECT("'" &amp; $A9 &amp; "'!J" &amp; COUNTA(INDIRECT("'" &amp; $A9 &amp; "'!A:A"))),"")</f>
        <v/>
      </c>
      <c r="L9">
        <f ca="1"/>
        <v>0</v>
      </c>
    </row>
    <row r="10" spans="1:12" x14ac:dyDescent="0.35">
      <c r="A10" t="s">
        <v>209</v>
      </c>
      <c r="B10" s="1" t="str" cm="1">
        <f t="array" aca="1" ref="B10" ca="1">IFERROR(INDIRECT("'" &amp; $A10 &amp; "'!A" &amp; COUNTA(INDIRECT("'" &amp; $A10 &amp; "'!A:A"))),"")</f>
        <v>0 / 14</v>
      </c>
      <c r="C10" s="2" t="str" cm="1">
        <f t="array" aca="1" ref="C10" ca="1">IFERROR(INDIRECT("'" &amp; $A10 &amp; "'!B" &amp; COUNTA(INDIRECT("'" &amp; $A10 &amp; "'!A:A"))),"")</f>
        <v/>
      </c>
      <c r="D10" s="2" t="str" cm="1">
        <f t="array" aca="1" ref="D10" ca="1">IFERROR(INDIRECT("'" &amp; $A10 &amp; "'!C" &amp; COUNTA(INDIRECT("'" &amp; $A10 &amp; "'!A:A"))),"")</f>
        <v/>
      </c>
      <c r="E10" s="2" t="str" cm="1">
        <f t="array" aca="1" ref="E10" ca="1">IFERROR(INDIRECT("'" &amp; $A10 &amp; "'!D" &amp; COUNTA(INDIRECT("'" &amp; $A10 &amp; "'!A:A"))),"")</f>
        <v/>
      </c>
      <c r="F10" s="2" t="str" cm="1">
        <f t="array" aca="1" ref="F10" ca="1">IFERROR(INDIRECT("'" &amp; $A10 &amp; "'!E" &amp; COUNTA(INDIRECT("'" &amp; $A10 &amp; "'!A:A"))),"")</f>
        <v/>
      </c>
      <c r="G10" s="2" t="str" cm="1">
        <f t="array" aca="1" ref="G10" ca="1">IFERROR(INDIRECT("'" &amp; $A10 &amp; "'!F" &amp; COUNTA(INDIRECT("'" &amp; $A10 &amp; "'!A:A"))),"")</f>
        <v/>
      </c>
      <c r="H10" s="2" t="str" cm="1">
        <f t="array" aca="1" ref="H10" ca="1">IFERROR(INDIRECT("'" &amp; $A10 &amp; "'!G" &amp; COUNTA(INDIRECT("'" &amp; $A10 &amp; "'!A:A"))),"")</f>
        <v/>
      </c>
      <c r="I10" s="2" t="str" cm="1">
        <f t="array" aca="1" ref="I10" ca="1">IFERROR(INDIRECT("'" &amp; $A10 &amp; "'!H" &amp; COUNTA(INDIRECT("'" &amp; $A10 &amp; "'!A:A"))),"")</f>
        <v/>
      </c>
      <c r="J10" s="2" t="str" cm="1">
        <f t="array" aca="1" ref="J10" ca="1">IFERROR(INDIRECT("'" &amp; $A10 &amp; "'!I" &amp; COUNTA(INDIRECT("'" &amp; $A10 &amp; "'!A:A"))),"")</f>
        <v/>
      </c>
      <c r="K10" s="2" t="str" cm="1">
        <f t="array" aca="1" ref="K10" ca="1">IFERROR(INDIRECT("'" &amp; $A10 &amp; "'!J" &amp; COUNTA(INDIRECT("'" &amp; $A10 &amp; "'!A:A"))),"")</f>
        <v/>
      </c>
      <c r="L10">
        <f ca="1"/>
        <v>0</v>
      </c>
    </row>
    <row r="11" spans="1:12" x14ac:dyDescent="0.35">
      <c r="A11" t="s">
        <v>210</v>
      </c>
      <c r="B11" s="1" t="str" cm="1">
        <f t="array" aca="1" ref="B11" ca="1">IFERROR(INDIRECT("'" &amp; $A11 &amp; "'!A" &amp; COUNTA(INDIRECT("'" &amp; $A11 &amp; "'!A:A"))),"")</f>
        <v>0 / 17</v>
      </c>
      <c r="C11" s="2" t="str" cm="1">
        <f t="array" aca="1" ref="C11" ca="1">IFERROR(INDIRECT("'" &amp; $A11 &amp; "'!B" &amp; COUNTA(INDIRECT("'" &amp; $A11 &amp; "'!A:A"))),"")</f>
        <v/>
      </c>
      <c r="D11" s="2" t="str" cm="1">
        <f t="array" aca="1" ref="D11" ca="1">IFERROR(INDIRECT("'" &amp; $A11 &amp; "'!C" &amp; COUNTA(INDIRECT("'" &amp; $A11 &amp; "'!A:A"))),"")</f>
        <v/>
      </c>
      <c r="E11" s="2" t="str" cm="1">
        <f t="array" aca="1" ref="E11" ca="1">IFERROR(INDIRECT("'" &amp; $A11 &amp; "'!D" &amp; COUNTA(INDIRECT("'" &amp; $A11 &amp; "'!A:A"))),"")</f>
        <v/>
      </c>
      <c r="F11" s="2" t="str" cm="1">
        <f t="array" aca="1" ref="F11" ca="1">IFERROR(INDIRECT("'" &amp; $A11 &amp; "'!E" &amp; COUNTA(INDIRECT("'" &amp; $A11 &amp; "'!A:A"))),"")</f>
        <v/>
      </c>
      <c r="G11" s="2" t="str" cm="1">
        <f t="array" aca="1" ref="G11" ca="1">IFERROR(INDIRECT("'" &amp; $A11 &amp; "'!F" &amp; COUNTA(INDIRECT("'" &amp; $A11 &amp; "'!A:A"))),"")</f>
        <v/>
      </c>
      <c r="H11" s="2" t="str" cm="1">
        <f t="array" aca="1" ref="H11" ca="1">IFERROR(INDIRECT("'" &amp; $A11 &amp; "'!G" &amp; COUNTA(INDIRECT("'" &amp; $A11 &amp; "'!A:A"))),"")</f>
        <v/>
      </c>
      <c r="I11" s="2" t="str" cm="1">
        <f t="array" aca="1" ref="I11" ca="1">IFERROR(INDIRECT("'" &amp; $A11 &amp; "'!H" &amp; COUNTA(INDIRECT("'" &amp; $A11 &amp; "'!A:A"))),"")</f>
        <v/>
      </c>
      <c r="J11" s="2" t="str" cm="1">
        <f t="array" aca="1" ref="J11" ca="1">IFERROR(INDIRECT("'" &amp; $A11 &amp; "'!I" &amp; COUNTA(INDIRECT("'" &amp; $A11 &amp; "'!A:A"))),"")</f>
        <v/>
      </c>
      <c r="K11" s="2" t="str" cm="1">
        <f t="array" aca="1" ref="K11" ca="1">IFERROR(INDIRECT("'" &amp; $A11 &amp; "'!J" &amp; COUNTA(INDIRECT("'" &amp; $A11 &amp; "'!A:A"))),"")</f>
        <v/>
      </c>
      <c r="L11">
        <f ca="1"/>
        <v>0</v>
      </c>
    </row>
    <row r="12" spans="1:12" x14ac:dyDescent="0.35">
      <c r="A12" t="s">
        <v>211</v>
      </c>
      <c r="B12" s="1" t="str" cm="1">
        <f t="array" aca="1" ref="B12" ca="1">IFERROR(INDIRECT("'" &amp; $A12 &amp; "'!A" &amp; COUNTA(INDIRECT("'" &amp; $A12 &amp; "'!A:A"))),"")</f>
        <v>6 / 6</v>
      </c>
      <c r="C12" s="2" cm="1">
        <f t="array" aca="1" ref="C12" ca="1">IFERROR(INDIRECT("'" &amp; $A12 &amp; "'!B" &amp; COUNTA(INDIRECT("'" &amp; $A12 &amp; "'!A:A"))),"")</f>
        <v>9.4066666666666663</v>
      </c>
      <c r="D12" s="2" cm="1">
        <f t="array" aca="1" ref="D12" ca="1">IFERROR(INDIRECT("'" &amp; $A12 &amp; "'!C" &amp; COUNTA(INDIRECT("'" &amp; $A12 &amp; "'!A:A"))),"")</f>
        <v>13.308333333333332</v>
      </c>
      <c r="E12" s="2" cm="1">
        <f t="array" aca="1" ref="E12" ca="1">IFERROR(INDIRECT("'" &amp; $A12 &amp; "'!D" &amp; COUNTA(INDIRECT("'" &amp; $A12 &amp; "'!A:A"))),"")</f>
        <v>4.6916666666666673</v>
      </c>
      <c r="F12" s="2" cm="1">
        <f t="array" aca="1" ref="F12" ca="1">IFERROR(INDIRECT("'" &amp; $A12 &amp; "'!E" &amp; COUNTA(INDIRECT("'" &amp; $A12 &amp; "'!A:A"))),"")</f>
        <v>0.70166666666666666</v>
      </c>
      <c r="G12" s="2" cm="1">
        <f t="array" aca="1" ref="G12" ca="1">IFERROR(INDIRECT("'" &amp; $A12 &amp; "'!F" &amp; COUNTA(INDIRECT("'" &amp; $A12 &amp; "'!A:A"))),"")</f>
        <v>8.9516666666666662</v>
      </c>
      <c r="H12" s="2" cm="1">
        <f t="array" aca="1" ref="H12" ca="1">IFERROR(INDIRECT("'" &amp; $A12 &amp; "'!G" &amp; COUNTA(INDIRECT("'" &amp; $A12 &amp; "'!A:A"))),"")</f>
        <v>8.6199999999999992</v>
      </c>
      <c r="I12" s="2" cm="1">
        <f t="array" aca="1" ref="I12" ca="1">IFERROR(INDIRECT("'" &amp; $A12 &amp; "'!H" &amp; COUNTA(INDIRECT("'" &amp; $A12 &amp; "'!A:A"))),"")</f>
        <v>5.5733333333333333</v>
      </c>
      <c r="J12" s="2" cm="1">
        <f t="array" aca="1" ref="J12" ca="1">IFERROR(INDIRECT("'" &amp; $A12 &amp; "'!I" &amp; COUNTA(INDIRECT("'" &amp; $A12 &amp; "'!A:A"))),"")</f>
        <v>16.201666666666664</v>
      </c>
      <c r="K12" s="2" cm="1">
        <f t="array" aca="1" ref="K12" ca="1">IFERROR(INDIRECT("'" &amp; $A12 &amp; "'!J" &amp; COUNTA(INDIRECT("'" &amp; $A12 &amp; "'!A:A"))),"")</f>
        <v>12.696666666666665</v>
      </c>
      <c r="L12">
        <f ca="1"/>
        <v>100</v>
      </c>
    </row>
    <row r="13" spans="1:12" x14ac:dyDescent="0.35">
      <c r="A13" t="s">
        <v>212</v>
      </c>
      <c r="B13" s="1" t="str" cm="1">
        <f t="array" aca="1" ref="B13" ca="1">IFERROR(INDIRECT("'" &amp; $A13 &amp; "'!A" &amp; COUNTA(INDIRECT("'" &amp; $A13 &amp; "'!A:A"))),"")</f>
        <v>9 / 13</v>
      </c>
      <c r="C13" s="2" cm="1">
        <f t="array" aca="1" ref="C13" ca="1">IFERROR(INDIRECT("'" &amp; $A13 &amp; "'!B" &amp; COUNTA(INDIRECT("'" &amp; $A13 &amp; "'!A:A"))),"")</f>
        <v>10.707777777777778</v>
      </c>
      <c r="D13" s="2" cm="1">
        <f t="array" aca="1" ref="D13" ca="1">IFERROR(INDIRECT("'" &amp; $A13 &amp; "'!C" &amp; COUNTA(INDIRECT("'" &amp; $A13 &amp; "'!A:A"))),"")</f>
        <v>15.222222222222221</v>
      </c>
      <c r="E13" s="2" cm="1">
        <f t="array" aca="1" ref="E13" ca="1">IFERROR(INDIRECT("'" &amp; $A13 &amp; "'!D" &amp; COUNTA(INDIRECT("'" &amp; $A13 &amp; "'!A:A"))),"")</f>
        <v>-1.4933333333333334</v>
      </c>
      <c r="F13" s="2" cm="1">
        <f t="array" aca="1" ref="F13" ca="1">IFERROR(INDIRECT("'" &amp; $A13 &amp; "'!E" &amp; COUNTA(INDIRECT("'" &amp; $A13 &amp; "'!A:A"))),"")</f>
        <v>1.9033333333333335</v>
      </c>
      <c r="G13" s="2" cm="1">
        <f t="array" aca="1" ref="G13" ca="1">IFERROR(INDIRECT("'" &amp; $A13 &amp; "'!F" &amp; COUNTA(INDIRECT("'" &amp; $A13 &amp; "'!A:A"))),"")</f>
        <v>4.7611111111111102</v>
      </c>
      <c r="H13" s="2" cm="1">
        <f t="array" aca="1" ref="H13" ca="1">IFERROR(INDIRECT("'" &amp; $A13 &amp; "'!G" &amp; COUNTA(INDIRECT("'" &amp; $A13 &amp; "'!A:A"))),"")</f>
        <v>8.6199999999999992</v>
      </c>
      <c r="I13" s="2" cm="1">
        <f t="array" aca="1" ref="I13" ca="1">IFERROR(INDIRECT("'" &amp; $A13 &amp; "'!H" &amp; COUNTA(INDIRECT("'" &amp; $A13 &amp; "'!A:A"))),"")</f>
        <v>5.41</v>
      </c>
      <c r="J13" s="2" cm="1">
        <f t="array" aca="1" ref="J13" ca="1">IFERROR(INDIRECT("'" &amp; $A13 &amp; "'!I" &amp; COUNTA(INDIRECT("'" &amp; $A13 &amp; "'!A:A"))),"")</f>
        <v>14.49888888888889</v>
      </c>
      <c r="K13" s="2" cm="1">
        <f t="array" aca="1" ref="K13" ca="1">IFERROR(INDIRECT("'" &amp; $A13 &amp; "'!J" &amp; COUNTA(INDIRECT("'" &amp; $A13 &amp; "'!A:A"))),"")</f>
        <v>12.252222222222223</v>
      </c>
      <c r="L13">
        <f ca="1"/>
        <v>69.230769230769226</v>
      </c>
    </row>
    <row r="14" spans="1:12" x14ac:dyDescent="0.35">
      <c r="A14" t="s">
        <v>213</v>
      </c>
      <c r="B14" s="1" t="str" cm="1">
        <f t="array" aca="1" ref="B14" ca="1">IFERROR(INDIRECT("'" &amp; $A14 &amp; "'!A" &amp; COUNTA(INDIRECT("'" &amp; $A14 &amp; "'!A:A"))),"")</f>
        <v>5 / 6</v>
      </c>
      <c r="C14" s="2" cm="1">
        <f t="array" aca="1" ref="C14" ca="1">IFERROR(INDIRECT("'" &amp; $A14 &amp; "'!B" &amp; COUNTA(INDIRECT("'" &amp; $A14 &amp; "'!A:A"))),"")</f>
        <v>11.894</v>
      </c>
      <c r="D14" s="2" cm="1">
        <f t="array" aca="1" ref="D14" ca="1">IFERROR(INDIRECT("'" &amp; $A14 &amp; "'!C" &amp; COUNTA(INDIRECT("'" &amp; $A14 &amp; "'!A:A"))),"")</f>
        <v>13.972</v>
      </c>
      <c r="E14" s="2" cm="1">
        <f t="array" aca="1" ref="E14" ca="1">IFERROR(INDIRECT("'" &amp; $A14 &amp; "'!D" &amp; COUNTA(INDIRECT("'" &amp; $A14 &amp; "'!A:A"))),"")</f>
        <v>-22.07</v>
      </c>
      <c r="F14" s="2" cm="1">
        <f t="array" aca="1" ref="F14" ca="1">IFERROR(INDIRECT("'" &amp; $A14 &amp; "'!E" &amp; COUNTA(INDIRECT("'" &amp; $A14 &amp; "'!A:A"))),"")</f>
        <v>-5.1120000000000001</v>
      </c>
      <c r="G14" s="2" cm="1">
        <f t="array" aca="1" ref="G14" ca="1">IFERROR(INDIRECT("'" &amp; $A14 &amp; "'!F" &amp; COUNTA(INDIRECT("'" &amp; $A14 &amp; "'!A:A"))),"")</f>
        <v>-4.4719999999999995</v>
      </c>
      <c r="H14" s="2" cm="1">
        <f t="array" aca="1" ref="H14" ca="1">IFERROR(INDIRECT("'" &amp; $A14 &amp; "'!G" &amp; COUNTA(INDIRECT("'" &amp; $A14 &amp; "'!A:A"))),"")</f>
        <v>8.6199999999999992</v>
      </c>
      <c r="I14" s="2" cm="1">
        <f t="array" aca="1" ref="I14" ca="1">IFERROR(INDIRECT("'" &amp; $A14 &amp; "'!H" &amp; COUNTA(INDIRECT("'" &amp; $A14 &amp; "'!A:A"))),"")</f>
        <v>7.1920000000000002</v>
      </c>
      <c r="J14" s="2" cm="1">
        <f t="array" aca="1" ref="J14" ca="1">IFERROR(INDIRECT("'" &amp; $A14 &amp; "'!I" &amp; COUNTA(INDIRECT("'" &amp; $A14 &amp; "'!A:A"))),"")</f>
        <v>18.75</v>
      </c>
      <c r="K14" s="2" cm="1">
        <f t="array" aca="1" ref="K14" ca="1">IFERROR(INDIRECT("'" &amp; $A14 &amp; "'!J" &amp; COUNTA(INDIRECT("'" &amp; $A14 &amp; "'!A:A"))),"")</f>
        <v>15.542000000000002</v>
      </c>
      <c r="L14">
        <f ca="1"/>
        <v>83.333333333333343</v>
      </c>
    </row>
    <row r="15" spans="1:12" x14ac:dyDescent="0.35">
      <c r="A15" t="s">
        <v>214</v>
      </c>
      <c r="B15" s="1" t="str" cm="1">
        <f t="array" aca="1" ref="B15" ca="1">IFERROR(INDIRECT("'" &amp; $A15 &amp; "'!A" &amp; COUNTA(INDIRECT("'" &amp; $A15 &amp; "'!A:A"))),"")</f>
        <v>6 / 8</v>
      </c>
      <c r="C15" s="2" cm="1">
        <f t="array" aca="1" ref="C15" ca="1">IFERROR(INDIRECT("'" &amp; $A15 &amp; "'!B" &amp; COUNTA(INDIRECT("'" &amp; $A15 &amp; "'!A:A"))),"")</f>
        <v>10.318333333333333</v>
      </c>
      <c r="D15" s="2" cm="1">
        <f t="array" aca="1" ref="D15" ca="1">IFERROR(INDIRECT("'" &amp; $A15 &amp; "'!C" &amp; COUNTA(INDIRECT("'" &amp; $A15 &amp; "'!A:A"))),"")</f>
        <v>13.04</v>
      </c>
      <c r="E15" s="2" cm="1">
        <f t="array" aca="1" ref="E15" ca="1">IFERROR(INDIRECT("'" &amp; $A15 &amp; "'!D" &amp; COUNTA(INDIRECT("'" &amp; $A15 &amp; "'!A:A"))),"")</f>
        <v>-40.188333333333333</v>
      </c>
      <c r="F15" s="2" cm="1">
        <f t="array" aca="1" ref="F15" ca="1">IFERROR(INDIRECT("'" &amp; $A15 &amp; "'!E" &amp; COUNTA(INDIRECT("'" &amp; $A15 &amp; "'!A:A"))),"")</f>
        <v>-6.3150000000000004</v>
      </c>
      <c r="G15" s="2" cm="1">
        <f t="array" aca="1" ref="G15" ca="1">IFERROR(INDIRECT("'" &amp; $A15 &amp; "'!F" &amp; COUNTA(INDIRECT("'" &amp; $A15 &amp; "'!A:A"))),"")</f>
        <v>-6.02</v>
      </c>
      <c r="H15" s="2" cm="1">
        <f t="array" aca="1" ref="H15" ca="1">IFERROR(INDIRECT("'" &amp; $A15 &amp; "'!G" &amp; COUNTA(INDIRECT("'" &amp; $A15 &amp; "'!A:A"))),"")</f>
        <v>8.6199999999999992</v>
      </c>
      <c r="I15" s="2" cm="1">
        <f t="array" aca="1" ref="I15" ca="1">IFERROR(INDIRECT("'" &amp; $A15 &amp; "'!H" &amp; COUNTA(INDIRECT("'" &amp; $A15 &amp; "'!A:A"))),"")</f>
        <v>4.1066666666666665</v>
      </c>
      <c r="J15" s="2" cm="1">
        <f t="array" aca="1" ref="J15" ca="1">IFERROR(INDIRECT("'" &amp; $A15 &amp; "'!I" &amp; COUNTA(INDIRECT("'" &amp; $A15 &amp; "'!A:A"))),"")</f>
        <v>22.38</v>
      </c>
      <c r="K15" s="2" cm="1">
        <f t="array" aca="1" ref="K15" ca="1">IFERROR(INDIRECT("'" &amp; $A15 &amp; "'!J" &amp; COUNTA(INDIRECT("'" &amp; $A15 &amp; "'!A:A"))),"")</f>
        <v>13.656666666666668</v>
      </c>
      <c r="L15">
        <f ca="1"/>
        <v>75</v>
      </c>
    </row>
    <row r="16" spans="1:12" x14ac:dyDescent="0.35">
      <c r="A16" t="s">
        <v>215</v>
      </c>
      <c r="B16" s="1" t="str" cm="1">
        <f t="array" aca="1" ref="B16" ca="1">IFERROR(INDIRECT("'" &amp; $A16 &amp; "'!A" &amp; COUNTA(INDIRECT("'" &amp; $A16 &amp; "'!A:A"))),"")</f>
        <v>1 / 7</v>
      </c>
      <c r="C16" s="2" cm="1">
        <f t="array" aca="1" ref="C16" ca="1">IFERROR(INDIRECT("'" &amp; $A16 &amp; "'!B" &amp; COUNTA(INDIRECT("'" &amp; $A16 &amp; "'!A:A"))),"")</f>
        <v>9.75</v>
      </c>
      <c r="D16" s="2" cm="1">
        <f t="array" aca="1" ref="D16" ca="1">IFERROR(INDIRECT("'" &amp; $A16 &amp; "'!C" &amp; COUNTA(INDIRECT("'" &amp; $A16 &amp; "'!A:A"))),"")</f>
        <v>9.92</v>
      </c>
      <c r="E16" s="2" cm="1">
        <f t="array" aca="1" ref="E16" ca="1">IFERROR(INDIRECT("'" &amp; $A16 &amp; "'!D" &amp; COUNTA(INDIRECT("'" &amp; $A16 &amp; "'!A:A"))),"")</f>
        <v>-38.229999999999997</v>
      </c>
      <c r="F16" s="2" cm="1">
        <f t="array" aca="1" ref="F16" ca="1">IFERROR(INDIRECT("'" &amp; $A16 &amp; "'!E" &amp; COUNTA(INDIRECT("'" &amp; $A16 &amp; "'!A:A"))),"")</f>
        <v>9.06</v>
      </c>
      <c r="G16" s="2" cm="1">
        <f t="array" aca="1" ref="G16" ca="1">IFERROR(INDIRECT("'" &amp; $A16 &amp; "'!F" &amp; COUNTA(INDIRECT("'" &amp; $A16 &amp; "'!A:A"))),"")</f>
        <v>7.46</v>
      </c>
      <c r="H16" s="2" cm="1">
        <f t="array" aca="1" ref="H16" ca="1">IFERROR(INDIRECT("'" &amp; $A16 &amp; "'!G" &amp; COUNTA(INDIRECT("'" &amp; $A16 &amp; "'!A:A"))),"")</f>
        <v>8.6199999999999992</v>
      </c>
      <c r="I16" s="2" cm="1">
        <f t="array" aca="1" ref="I16" ca="1">IFERROR(INDIRECT("'" &amp; $A16 &amp; "'!H" &amp; COUNTA(INDIRECT("'" &amp; $A16 &amp; "'!A:A"))),"")</f>
        <v>3.32</v>
      </c>
      <c r="J16" s="2" cm="1">
        <f t="array" aca="1" ref="J16" ca="1">IFERROR(INDIRECT("'" &amp; $A16 &amp; "'!I" &amp; COUNTA(INDIRECT("'" &amp; $A16 &amp; "'!A:A"))),"")</f>
        <v>16.010000000000002</v>
      </c>
      <c r="K16" s="2" cm="1">
        <f t="array" aca="1" ref="K16" ca="1">IFERROR(INDIRECT("'" &amp; $A16 &amp; "'!J" &amp; COUNTA(INDIRECT("'" &amp; $A16 &amp; "'!A:A"))),"")</f>
        <v>12.07</v>
      </c>
      <c r="L16">
        <f ca="1"/>
        <v>14.285714285714285</v>
      </c>
    </row>
    <row r="17" spans="1:12" x14ac:dyDescent="0.35">
      <c r="A17" t="s">
        <v>216</v>
      </c>
      <c r="B17" s="1" t="str" cm="1">
        <f t="array" aca="1" ref="B17" ca="1">IFERROR(INDIRECT("'" &amp; $A17 &amp; "'!A" &amp; COUNTA(INDIRECT("'" &amp; $A17 &amp; "'!A:A"))),"")</f>
        <v>1 / 10</v>
      </c>
      <c r="C17" s="2" cm="1">
        <f t="array" aca="1" ref="C17" ca="1">IFERROR(INDIRECT("'" &amp; $A17 &amp; "'!B" &amp; COUNTA(INDIRECT("'" &amp; $A17 &amp; "'!A:A"))),"")</f>
        <v>9.8000000000000007</v>
      </c>
      <c r="D17" s="2" cm="1">
        <f t="array" aca="1" ref="D17" ca="1">IFERROR(INDIRECT("'" &amp; $A17 &amp; "'!C" &amp; COUNTA(INDIRECT("'" &amp; $A17 &amp; "'!A:A"))),"")</f>
        <v>10.44</v>
      </c>
      <c r="E17" s="2" cm="1">
        <f t="array" aca="1" ref="E17" ca="1">IFERROR(INDIRECT("'" &amp; $A17 &amp; "'!D" &amp; COUNTA(INDIRECT("'" &amp; $A17 &amp; "'!A:A"))),"")</f>
        <v>-45.18</v>
      </c>
      <c r="F17" s="2" cm="1">
        <f t="array" aca="1" ref="F17" ca="1">IFERROR(INDIRECT("'" &amp; $A17 &amp; "'!E" &amp; COUNTA(INDIRECT("'" &amp; $A17 &amp; "'!A:A"))),"")</f>
        <v>17.329999999999998</v>
      </c>
      <c r="G17" s="2" cm="1">
        <f t="array" aca="1" ref="G17" ca="1">IFERROR(INDIRECT("'" &amp; $A17 &amp; "'!F" &amp; COUNTA(INDIRECT("'" &amp; $A17 &amp; "'!A:A"))),"")</f>
        <v>-14.05</v>
      </c>
      <c r="H17" s="2" cm="1">
        <f t="array" aca="1" ref="H17" ca="1">IFERROR(INDIRECT("'" &amp; $A17 &amp; "'!G" &amp; COUNTA(INDIRECT("'" &amp; $A17 &amp; "'!A:A"))),"")</f>
        <v>8.6199999999999992</v>
      </c>
      <c r="I17" s="2" cm="1">
        <f t="array" aca="1" ref="I17" ca="1">IFERROR(INDIRECT("'" &amp; $A17 &amp; "'!H" &amp; COUNTA(INDIRECT("'" &amp; $A17 &amp; "'!A:A"))),"")</f>
        <v>3.31</v>
      </c>
      <c r="J17" s="2" cm="1">
        <f t="array" aca="1" ref="J17" ca="1">IFERROR(INDIRECT("'" &amp; $A17 &amp; "'!I" &amp; COUNTA(INDIRECT("'" &amp; $A17 &amp; "'!A:A"))),"")</f>
        <v>25.08</v>
      </c>
      <c r="K17" s="2" cm="1">
        <f t="array" aca="1" ref="K17" ca="1">IFERROR(INDIRECT("'" &amp; $A17 &amp; "'!J" &amp; COUNTA(INDIRECT("'" &amp; $A17 &amp; "'!A:A"))),"")</f>
        <v>9.35</v>
      </c>
      <c r="L17">
        <f ca="1"/>
        <v>10</v>
      </c>
    </row>
    <row r="18" spans="1:12" x14ac:dyDescent="0.35">
      <c r="A18" t="s">
        <v>217</v>
      </c>
      <c r="B18" s="1" t="str" cm="1">
        <f t="array" aca="1" ref="B18" ca="1">IFERROR(INDIRECT("'" &amp; $A18 &amp; "'!A" &amp; COUNTA(INDIRECT("'" &amp; $A18 &amp; "'!A:A"))),"")</f>
        <v>0 / 8</v>
      </c>
      <c r="C18" s="2" t="str" cm="1">
        <f t="array" aca="1" ref="C18" ca="1">IFERROR(INDIRECT("'" &amp; $A18 &amp; "'!B" &amp; COUNTA(INDIRECT("'" &amp; $A18 &amp; "'!A:A"))),"")</f>
        <v/>
      </c>
      <c r="D18" s="2" t="str" cm="1">
        <f t="array" aca="1" ref="D18" ca="1">IFERROR(INDIRECT("'" &amp; $A18 &amp; "'!C" &amp; COUNTA(INDIRECT("'" &amp; $A18 &amp; "'!A:A"))),"")</f>
        <v/>
      </c>
      <c r="E18" s="2" t="str" cm="1">
        <f t="array" aca="1" ref="E18" ca="1">IFERROR(INDIRECT("'" &amp; $A18 &amp; "'!D" &amp; COUNTA(INDIRECT("'" &amp; $A18 &amp; "'!A:A"))),"")</f>
        <v/>
      </c>
      <c r="F18" s="2" t="str" cm="1">
        <f t="array" aca="1" ref="F18" ca="1">IFERROR(INDIRECT("'" &amp; $A18 &amp; "'!E" &amp; COUNTA(INDIRECT("'" &amp; $A18 &amp; "'!A:A"))),"")</f>
        <v/>
      </c>
      <c r="G18" s="2" t="str" cm="1">
        <f t="array" aca="1" ref="G18" ca="1">IFERROR(INDIRECT("'" &amp; $A18 &amp; "'!F" &amp; COUNTA(INDIRECT("'" &amp; $A18 &amp; "'!A:A"))),"")</f>
        <v/>
      </c>
      <c r="H18" s="2" t="str" cm="1">
        <f t="array" aca="1" ref="H18" ca="1">IFERROR(INDIRECT("'" &amp; $A18 &amp; "'!G" &amp; COUNTA(INDIRECT("'" &amp; $A18 &amp; "'!A:A"))),"")</f>
        <v/>
      </c>
      <c r="I18" s="2" t="str" cm="1">
        <f t="array" aca="1" ref="I18" ca="1">IFERROR(INDIRECT("'" &amp; $A18 &amp; "'!H" &amp; COUNTA(INDIRECT("'" &amp; $A18 &amp; "'!A:A"))),"")</f>
        <v/>
      </c>
      <c r="J18" s="2" t="str" cm="1">
        <f t="array" aca="1" ref="J18" ca="1">IFERROR(INDIRECT("'" &amp; $A18 &amp; "'!I" &amp; COUNTA(INDIRECT("'" &amp; $A18 &amp; "'!A:A"))),"")</f>
        <v/>
      </c>
      <c r="K18" s="2" t="str" cm="1">
        <f t="array" aca="1" ref="K18" ca="1">IFERROR(INDIRECT("'" &amp; $A18 &amp; "'!J" &amp; COUNTA(INDIRECT("'" &amp; $A18 &amp; "'!A:A"))),"")</f>
        <v/>
      </c>
      <c r="L18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Clay0.5g</vt:lpstr>
      <vt:lpstr>Clay1g</vt:lpstr>
      <vt:lpstr>Clay10g</vt:lpstr>
      <vt:lpstr>Gypsum6g</vt:lpstr>
      <vt:lpstr>Gypsum12g</vt:lpstr>
      <vt:lpstr>Gypsum18g</vt:lpstr>
      <vt:lpstr>Gypsum30g</vt:lpstr>
      <vt:lpstr>Gypsum45g</vt:lpstr>
      <vt:lpstr>Gypsum55g</vt:lpstr>
      <vt:lpstr>Gypsum65g</vt:lpstr>
      <vt:lpstr>Spinach20g</vt:lpstr>
      <vt:lpstr>Spinach30g</vt:lpstr>
      <vt:lpstr>Spinach40g</vt:lpstr>
      <vt:lpstr>Spinach80g</vt:lpstr>
      <vt:lpstr>Spinach120g</vt:lpstr>
      <vt:lpstr>Spinach160g</vt:lpstr>
      <vt:lpstr>Spinach595g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Søby Hansen</cp:lastModifiedBy>
  <dcterms:created xsi:type="dcterms:W3CDTF">2024-12-10T07:59:26Z</dcterms:created>
  <dcterms:modified xsi:type="dcterms:W3CDTF">2024-12-12T13:49:59Z</dcterms:modified>
</cp:coreProperties>
</file>