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5FE5103-9F6B-4B41-B392-96D4FE946AFA}" xr6:coauthVersionLast="47" xr6:coauthVersionMax="47" xr10:uidLastSave="{00000000-0000-0000-0000-000000000000}"/>
  <bookViews>
    <workbookView xWindow="-120" yWindow="-120" windowWidth="19440" windowHeight="11160" xr2:uid="{A10543F8-6BF4-4FE1-8093-0F2C27F7E51C}"/>
  </bookViews>
  <sheets>
    <sheet name="Sheet1" sheetId="1" r:id="rId1"/>
  </sheets>
  <definedNames>
    <definedName name="_xlnm._FilterDatabase" localSheetId="0" hidden="1">Sheet1!$D$1:$D$47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L2" i="1" s="1"/>
  <c r="M45" i="1"/>
  <c r="M44" i="1"/>
  <c r="M43" i="1"/>
  <c r="M41" i="1"/>
  <c r="M37" i="1"/>
  <c r="M36" i="1"/>
  <c r="M35" i="1"/>
  <c r="M34" i="1"/>
  <c r="M31" i="1"/>
  <c r="M30" i="1"/>
  <c r="M29" i="1"/>
  <c r="M27" i="1"/>
  <c r="M26" i="1"/>
  <c r="M21" i="1"/>
  <c r="M20" i="1"/>
  <c r="M19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45" i="1"/>
  <c r="L44" i="1"/>
  <c r="L43" i="1"/>
  <c r="L41" i="1"/>
  <c r="L37" i="1"/>
  <c r="L36" i="1"/>
  <c r="L35" i="1"/>
  <c r="L34" i="1"/>
  <c r="L31" i="1"/>
  <c r="L30" i="1"/>
  <c r="L29" i="1"/>
  <c r="L27" i="1"/>
  <c r="L26" i="1"/>
  <c r="L21" i="1"/>
  <c r="L20" i="1"/>
  <c r="L19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14" i="1"/>
  <c r="J45" i="1"/>
  <c r="J44" i="1"/>
  <c r="K44" i="1" s="1"/>
  <c r="J43" i="1"/>
  <c r="J41" i="1"/>
  <c r="J37" i="1"/>
  <c r="J36" i="1"/>
  <c r="J35" i="1"/>
  <c r="J34" i="1"/>
  <c r="J31" i="1"/>
  <c r="J30" i="1"/>
  <c r="K30" i="1" s="1"/>
  <c r="J29" i="1"/>
  <c r="J27" i="1"/>
  <c r="J26" i="1"/>
  <c r="J21" i="1"/>
  <c r="J20" i="1"/>
  <c r="J19" i="1"/>
  <c r="K19" i="1" s="1"/>
  <c r="J16" i="1"/>
  <c r="J15" i="1"/>
  <c r="K15" i="1" s="1"/>
  <c r="K14" i="1"/>
  <c r="J13" i="1"/>
  <c r="J12" i="1"/>
  <c r="J11" i="1"/>
  <c r="J10" i="1"/>
  <c r="J9" i="1"/>
  <c r="K9" i="1" s="1"/>
  <c r="J8" i="1"/>
  <c r="K8" i="1" s="1"/>
  <c r="J7" i="1"/>
  <c r="K7" i="1" s="1"/>
  <c r="J6" i="1"/>
  <c r="J5" i="1"/>
  <c r="J4" i="1"/>
  <c r="J3" i="1"/>
  <c r="K35" i="1"/>
  <c r="K34" i="1"/>
  <c r="K20" i="1"/>
  <c r="K10" i="1"/>
  <c r="K45" i="1"/>
  <c r="K43" i="1"/>
  <c r="K41" i="1"/>
  <c r="K37" i="1"/>
  <c r="K36" i="1"/>
  <c r="K31" i="1"/>
  <c r="K29" i="1"/>
  <c r="K27" i="1"/>
  <c r="K26" i="1"/>
  <c r="K21" i="1"/>
  <c r="K16" i="1"/>
  <c r="K13" i="1"/>
  <c r="K12" i="1"/>
  <c r="K11" i="1"/>
  <c r="K6" i="1"/>
  <c r="K5" i="1"/>
  <c r="K4" i="1"/>
  <c r="K3" i="1"/>
  <c r="M2" i="1" l="1"/>
  <c r="L48" i="1"/>
  <c r="L49" i="1" s="1"/>
</calcChain>
</file>

<file path=xl/sharedStrings.xml><?xml version="1.0" encoding="utf-8"?>
<sst xmlns="http://schemas.openxmlformats.org/spreadsheetml/2006/main" count="193" uniqueCount="55">
  <si>
    <t>No</t>
  </si>
  <si>
    <t>TANGGAL</t>
  </si>
  <si>
    <t>TOKO / INV</t>
  </si>
  <si>
    <t>JENIS BARANG</t>
  </si>
  <si>
    <t>TOTAL (LBR)</t>
  </si>
  <si>
    <t>HARGA JUAL PER LBR</t>
  </si>
  <si>
    <t>TOTAL NILAI</t>
  </si>
  <si>
    <t>Metode</t>
  </si>
  <si>
    <t>Lokasi</t>
  </si>
  <si>
    <t>Bapak Chandra</t>
  </si>
  <si>
    <t>Pvc Board 18mm</t>
  </si>
  <si>
    <t>Cash</t>
  </si>
  <si>
    <t>Bilal</t>
  </si>
  <si>
    <t>Megah Jaya Bogor</t>
  </si>
  <si>
    <t>Pvc Board 3mm</t>
  </si>
  <si>
    <t>Bapak Arifin</t>
  </si>
  <si>
    <t>Al Rizky Production</t>
  </si>
  <si>
    <t>Pvc Board 9mm</t>
  </si>
  <si>
    <t>Panglong Simbai</t>
  </si>
  <si>
    <t>Pvc Board 8mm</t>
  </si>
  <si>
    <t>Bapak Amin</t>
  </si>
  <si>
    <t>Kerawangan ANT  10</t>
  </si>
  <si>
    <t>Kerawangan ANT  5</t>
  </si>
  <si>
    <t>Cemara Jaya</t>
  </si>
  <si>
    <t>Hpl Putih Doff</t>
  </si>
  <si>
    <t>Piutang</t>
  </si>
  <si>
    <t>Hpl Putih Kilat</t>
  </si>
  <si>
    <t>Aneka Rezeki</t>
  </si>
  <si>
    <t>Sumarsono Ongko</t>
  </si>
  <si>
    <t>Pvc Board 5mm</t>
  </si>
  <si>
    <t>Bapak Eddy</t>
  </si>
  <si>
    <t>Pvc Board 12mm Grey</t>
  </si>
  <si>
    <t xml:space="preserve">Toko Besi Sumber jaya </t>
  </si>
  <si>
    <t>BB kilat 18mm 1x</t>
  </si>
  <si>
    <t>Gudang AA5</t>
  </si>
  <si>
    <t>Tetap Jaya</t>
  </si>
  <si>
    <t>Poly doff harimau 3mm</t>
  </si>
  <si>
    <t>Toko Cartina siantar</t>
  </si>
  <si>
    <t>Pvc Board 5mm seven</t>
  </si>
  <si>
    <t>Pvc Board 15mm seven</t>
  </si>
  <si>
    <t>Pvc Board 18mm seven</t>
  </si>
  <si>
    <t>Bapak Sayyed</t>
  </si>
  <si>
    <t>Giat Profil</t>
  </si>
  <si>
    <t>BB kilat 18mm 2x</t>
  </si>
  <si>
    <t>Pvc Board 12mm seven</t>
  </si>
  <si>
    <t>Ply UT 8mm Kayu Alam</t>
  </si>
  <si>
    <t>Joni Jaya Perabot</t>
  </si>
  <si>
    <t>Pvc Board 9mm seven</t>
  </si>
  <si>
    <t>Medan Jaya</t>
  </si>
  <si>
    <t>Hari Indah</t>
  </si>
  <si>
    <t>Poly doff bangau 3mm</t>
  </si>
  <si>
    <t>Bapak Aldy Pakam</t>
  </si>
  <si>
    <t>Bintang Terang</t>
  </si>
  <si>
    <t>Bapak Ayong Gandiling</t>
  </si>
  <si>
    <t>Pvc Board 8mm seven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</si>
</sst>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F341-39A0-43AE-A7A1-500688810B6F}">
  <sheetPr filterMode="1"/>
  <dimension ref="A1:M49"/>
  <sheetViews>
    <sheetView tabSelected="1" workbookViewId="0">
      <selection activeCell="J3" sqref="J3"/>
    </sheetView>
  </sheetViews>
  <sheetFormatPr defaultRowHeight="15" x14ac:dyDescent="0.25"/>
  <cols>
    <col min="4" max="4" width="26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5">
      <c r="A2">
        <v>1</v>
      </c>
      <c r="B2" s="1">
        <v>45659</v>
      </c>
      <c r="C2" t="s">
        <v>9</v>
      </c>
      <c r="D2" t="s">
        <v>10</v>
      </c>
      <c r="E2">
        <v>1</v>
      </c>
      <c r="F2">
        <v>468000</v>
      </c>
      <c r="G2">
        <v>468000</v>
      </c>
      <c r="H2" t="s">
        <v>11</v>
      </c>
      <c r="I2" t="s">
        <v>12</v>
      </c>
      <c r="J2">
        <f>IF(D2="Pvc Board 3mm",85850,IF(D2="Pvc Board 5mm",131750,IF(D2="Pvc Board 5mm seven",131750,IF(D2="Pvc Board 8mm",200600,IF(D2="Pvc Board 8mm seven",200600,IF(D2="Pvc Board 9mm",226950,IF(D2="Pvc Board 9mm seven",226950,IF(D2="Pvc Board 12mm",294950,IF(D2="Pvc Board 12mm seven",294950,IF(D2="Pvc Board 15mm",368900,IF(D2="Pvc Board 15mm seven",368900,IF(D2="Pvc Board 18mm",420750,IF(D2="Pvc Board 18mm seven",420750,IF(D2="Hpl Putih Doff",60000,IF(D2="Hpl Putih Kilat",60000,IF(D2="Hpl Hitam Doff",60000,IF(D2="Hpl Hitam Kilat",60000,IF(D2="Hpl Putih Marmer",60000,IF(LEFT(D2,LEN("Kerawangan"))="Kerawangan",23000)))))))))))))))))))</f>
        <v>420750</v>
      </c>
      <c r="K2">
        <f>J2*E2</f>
        <v>420750</v>
      </c>
      <c r="L2">
        <f>G2-K2</f>
        <v>47250</v>
      </c>
      <c r="M2">
        <f>L2/G2</f>
        <v>0.10096153846153846</v>
      </c>
    </row>
    <row r="3" spans="1:13" x14ac:dyDescent="0.25">
      <c r="A3">
        <v>2</v>
      </c>
      <c r="B3" s="1">
        <v>45664</v>
      </c>
      <c r="C3" t="s">
        <v>13</v>
      </c>
      <c r="D3" t="s">
        <v>14</v>
      </c>
      <c r="E3">
        <v>1</v>
      </c>
      <c r="F3">
        <v>107000</v>
      </c>
      <c r="G3">
        <v>107000</v>
      </c>
      <c r="H3" t="s">
        <v>11</v>
      </c>
      <c r="I3" t="s">
        <v>12</v>
      </c>
      <c r="J3">
        <f t="shared" ref="J3:J16" si="0">IF(D3="Pvc Board 3mm",85850,IF(D3="Pvc Board 5mm",131750,IF(D3="Pvc Board 5mm seven",131750,IF(D3="Pvc Board 8mm",200600,IF(D3="Pvc Board 8mm seven",200600,IF(D3="Pvc Board 9mm",226950,IF(D3="Pvc Board 9mm seven",226950,IF(D3="Pvc Board 12mm",294950,IF(D3="Pvc Board 12mm seven",294950,IF(D3="Pvc Board 15mm",368900,IF(D3="Pvc Board 15mm seven",368900,IF(D3="Pvc Board 18mm",420750,IF(D3="Pvc Board 18mm seven",420750,IF(D3="Hpl Putih Doff",60000,IF(D3="Hpl Putih Kilat",60000,IF(D3="Hpl Hitam Doff",60000,IF(D3="Hpl Hitam Kilat",60000,IF(D3="Hpl Putih Marmer",60000,IF(LEFT(D3,LEN("Kerawangan"))="Kerawangan",23000)))))))))))))))))))</f>
        <v>85850</v>
      </c>
      <c r="K3">
        <f t="shared" ref="K3:K16" si="1">J3*E3</f>
        <v>85850</v>
      </c>
      <c r="L3">
        <f t="shared" ref="L3:L16" si="2">G3-K3</f>
        <v>21150</v>
      </c>
      <c r="M3">
        <f t="shared" ref="M3:M16" si="3">L3/G3</f>
        <v>0.19766355140186917</v>
      </c>
    </row>
    <row r="4" spans="1:13" x14ac:dyDescent="0.25">
      <c r="A4">
        <v>3</v>
      </c>
      <c r="B4" s="1">
        <v>45668</v>
      </c>
      <c r="C4" t="s">
        <v>15</v>
      </c>
      <c r="D4" t="s">
        <v>14</v>
      </c>
      <c r="E4">
        <v>2</v>
      </c>
      <c r="F4">
        <v>97000</v>
      </c>
      <c r="G4">
        <v>194000</v>
      </c>
      <c r="H4" t="s">
        <v>11</v>
      </c>
      <c r="I4" t="s">
        <v>12</v>
      </c>
      <c r="J4">
        <f t="shared" si="0"/>
        <v>85850</v>
      </c>
      <c r="K4">
        <f t="shared" si="1"/>
        <v>171700</v>
      </c>
      <c r="L4">
        <f t="shared" si="2"/>
        <v>22300</v>
      </c>
      <c r="M4">
        <f t="shared" si="3"/>
        <v>0.11494845360824742</v>
      </c>
    </row>
    <row r="5" spans="1:13" x14ac:dyDescent="0.25">
      <c r="A5">
        <v>4</v>
      </c>
      <c r="B5" s="1">
        <v>45671</v>
      </c>
      <c r="C5" t="s">
        <v>16</v>
      </c>
      <c r="D5" t="s">
        <v>17</v>
      </c>
      <c r="E5">
        <v>4</v>
      </c>
      <c r="F5">
        <v>258000</v>
      </c>
      <c r="G5">
        <v>1032000</v>
      </c>
      <c r="H5" t="s">
        <v>11</v>
      </c>
      <c r="I5" t="s">
        <v>12</v>
      </c>
      <c r="J5">
        <f t="shared" si="0"/>
        <v>226950</v>
      </c>
      <c r="K5">
        <f t="shared" si="1"/>
        <v>907800</v>
      </c>
      <c r="L5">
        <f t="shared" si="2"/>
        <v>124200</v>
      </c>
      <c r="M5">
        <f t="shared" si="3"/>
        <v>0.12034883720930233</v>
      </c>
    </row>
    <row r="6" spans="1:13" x14ac:dyDescent="0.25">
      <c r="A6">
        <v>5</v>
      </c>
      <c r="B6" s="1">
        <v>45672</v>
      </c>
      <c r="C6" t="s">
        <v>18</v>
      </c>
      <c r="D6" t="s">
        <v>19</v>
      </c>
      <c r="E6">
        <v>4</v>
      </c>
      <c r="F6">
        <v>230000</v>
      </c>
      <c r="G6">
        <v>920000</v>
      </c>
      <c r="H6" t="s">
        <v>11</v>
      </c>
      <c r="I6" t="s">
        <v>12</v>
      </c>
      <c r="J6">
        <f t="shared" si="0"/>
        <v>200600</v>
      </c>
      <c r="K6">
        <f t="shared" si="1"/>
        <v>802400</v>
      </c>
      <c r="L6">
        <f t="shared" si="2"/>
        <v>117600</v>
      </c>
      <c r="M6">
        <f t="shared" si="3"/>
        <v>0.12782608695652173</v>
      </c>
    </row>
    <row r="7" spans="1:13" x14ac:dyDescent="0.25">
      <c r="A7">
        <v>6</v>
      </c>
      <c r="B7" s="1">
        <v>45672</v>
      </c>
      <c r="C7" t="s">
        <v>20</v>
      </c>
      <c r="D7" t="s">
        <v>21</v>
      </c>
      <c r="E7">
        <v>12</v>
      </c>
      <c r="F7">
        <v>33000</v>
      </c>
      <c r="G7">
        <v>396000</v>
      </c>
      <c r="H7" t="s">
        <v>11</v>
      </c>
      <c r="I7" t="s">
        <v>12</v>
      </c>
      <c r="J7">
        <f t="shared" si="0"/>
        <v>23000</v>
      </c>
      <c r="K7">
        <f t="shared" si="1"/>
        <v>276000</v>
      </c>
      <c r="L7">
        <f t="shared" si="2"/>
        <v>120000</v>
      </c>
      <c r="M7">
        <f t="shared" si="3"/>
        <v>0.30303030303030304</v>
      </c>
    </row>
    <row r="8" spans="1:13" x14ac:dyDescent="0.25">
      <c r="A8">
        <v>7</v>
      </c>
      <c r="B8" s="1">
        <v>45672</v>
      </c>
      <c r="C8" t="s">
        <v>20</v>
      </c>
      <c r="D8" t="s">
        <v>22</v>
      </c>
      <c r="E8">
        <v>2</v>
      </c>
      <c r="F8">
        <v>33000</v>
      </c>
      <c r="G8">
        <v>66000</v>
      </c>
      <c r="H8" t="s">
        <v>11</v>
      </c>
      <c r="I8" t="s">
        <v>12</v>
      </c>
      <c r="J8">
        <f t="shared" si="0"/>
        <v>23000</v>
      </c>
      <c r="K8">
        <f t="shared" si="1"/>
        <v>46000</v>
      </c>
      <c r="L8">
        <f t="shared" si="2"/>
        <v>20000</v>
      </c>
      <c r="M8">
        <f t="shared" si="3"/>
        <v>0.30303030303030304</v>
      </c>
    </row>
    <row r="9" spans="1:13" x14ac:dyDescent="0.25">
      <c r="A9">
        <v>8</v>
      </c>
      <c r="B9" s="1">
        <v>45674</v>
      </c>
      <c r="C9" t="s">
        <v>23</v>
      </c>
      <c r="D9" t="s">
        <v>24</v>
      </c>
      <c r="E9">
        <v>30</v>
      </c>
      <c r="F9">
        <v>85000</v>
      </c>
      <c r="G9">
        <v>2550000</v>
      </c>
      <c r="H9" t="s">
        <v>25</v>
      </c>
      <c r="I9" t="s">
        <v>12</v>
      </c>
      <c r="J9">
        <f t="shared" si="0"/>
        <v>60000</v>
      </c>
      <c r="K9">
        <f t="shared" si="1"/>
        <v>1800000</v>
      </c>
      <c r="L9">
        <f t="shared" si="2"/>
        <v>750000</v>
      </c>
      <c r="M9">
        <f t="shared" si="3"/>
        <v>0.29411764705882354</v>
      </c>
    </row>
    <row r="10" spans="1:13" x14ac:dyDescent="0.25">
      <c r="A10">
        <v>9</v>
      </c>
      <c r="B10" s="1">
        <v>45677</v>
      </c>
      <c r="C10" t="s">
        <v>23</v>
      </c>
      <c r="D10" t="s">
        <v>24</v>
      </c>
      <c r="E10">
        <v>50</v>
      </c>
      <c r="F10">
        <v>85000</v>
      </c>
      <c r="G10">
        <v>4250000</v>
      </c>
      <c r="H10" t="s">
        <v>25</v>
      </c>
      <c r="I10" t="s">
        <v>12</v>
      </c>
      <c r="J10">
        <f t="shared" si="0"/>
        <v>60000</v>
      </c>
      <c r="K10">
        <f t="shared" si="1"/>
        <v>3000000</v>
      </c>
      <c r="L10">
        <f t="shared" si="2"/>
        <v>1250000</v>
      </c>
      <c r="M10">
        <f t="shared" si="3"/>
        <v>0.29411764705882354</v>
      </c>
    </row>
    <row r="11" spans="1:13" x14ac:dyDescent="0.25">
      <c r="A11">
        <v>10</v>
      </c>
      <c r="B11" s="1">
        <v>45677</v>
      </c>
      <c r="C11" t="s">
        <v>23</v>
      </c>
      <c r="D11" t="s">
        <v>26</v>
      </c>
      <c r="E11">
        <v>50</v>
      </c>
      <c r="F11">
        <v>85000</v>
      </c>
      <c r="G11">
        <v>4250000</v>
      </c>
      <c r="H11" t="s">
        <v>25</v>
      </c>
      <c r="I11" t="s">
        <v>12</v>
      </c>
      <c r="J11">
        <f t="shared" si="0"/>
        <v>60000</v>
      </c>
      <c r="K11">
        <f t="shared" si="1"/>
        <v>3000000</v>
      </c>
      <c r="L11">
        <f t="shared" si="2"/>
        <v>1250000</v>
      </c>
      <c r="M11">
        <f t="shared" si="3"/>
        <v>0.29411764705882354</v>
      </c>
    </row>
    <row r="12" spans="1:13" x14ac:dyDescent="0.25">
      <c r="A12">
        <v>11</v>
      </c>
      <c r="B12" s="1">
        <v>45677</v>
      </c>
      <c r="C12" t="s">
        <v>27</v>
      </c>
      <c r="D12" t="s">
        <v>26</v>
      </c>
      <c r="E12">
        <v>20</v>
      </c>
      <c r="F12">
        <v>90000</v>
      </c>
      <c r="G12">
        <v>1800000</v>
      </c>
      <c r="H12" t="s">
        <v>25</v>
      </c>
      <c r="I12" t="s">
        <v>12</v>
      </c>
      <c r="J12">
        <f t="shared" si="0"/>
        <v>60000</v>
      </c>
      <c r="K12">
        <f t="shared" si="1"/>
        <v>1200000</v>
      </c>
      <c r="L12">
        <f t="shared" si="2"/>
        <v>600000</v>
      </c>
      <c r="M12">
        <f t="shared" si="3"/>
        <v>0.33333333333333331</v>
      </c>
    </row>
    <row r="13" spans="1:13" x14ac:dyDescent="0.25">
      <c r="A13">
        <v>12</v>
      </c>
      <c r="B13" s="1">
        <v>45678</v>
      </c>
      <c r="C13" t="s">
        <v>28</v>
      </c>
      <c r="D13" t="s">
        <v>29</v>
      </c>
      <c r="E13">
        <v>15</v>
      </c>
      <c r="F13">
        <v>170000</v>
      </c>
      <c r="G13">
        <v>2550000</v>
      </c>
      <c r="H13" t="s">
        <v>25</v>
      </c>
      <c r="I13" t="s">
        <v>12</v>
      </c>
      <c r="J13">
        <f t="shared" si="0"/>
        <v>131750</v>
      </c>
      <c r="K13">
        <f t="shared" si="1"/>
        <v>1976250</v>
      </c>
      <c r="L13">
        <f t="shared" si="2"/>
        <v>573750</v>
      </c>
      <c r="M13">
        <f t="shared" si="3"/>
        <v>0.22500000000000001</v>
      </c>
    </row>
    <row r="14" spans="1:13" x14ac:dyDescent="0.25">
      <c r="A14">
        <v>13</v>
      </c>
      <c r="B14" s="1">
        <v>45681</v>
      </c>
      <c r="C14" t="s">
        <v>30</v>
      </c>
      <c r="D14" t="s">
        <v>31</v>
      </c>
      <c r="E14">
        <v>1</v>
      </c>
      <c r="F14">
        <v>675000</v>
      </c>
      <c r="G14">
        <v>675000</v>
      </c>
      <c r="H14" t="s">
        <v>11</v>
      </c>
      <c r="I14" t="s">
        <v>12</v>
      </c>
      <c r="J14">
        <f>G14*0.75</f>
        <v>506250</v>
      </c>
      <c r="K14">
        <f t="shared" si="1"/>
        <v>506250</v>
      </c>
      <c r="L14">
        <f t="shared" si="2"/>
        <v>168750</v>
      </c>
      <c r="M14">
        <f t="shared" si="3"/>
        <v>0.25</v>
      </c>
    </row>
    <row r="15" spans="1:13" x14ac:dyDescent="0.25">
      <c r="A15">
        <v>14</v>
      </c>
      <c r="B15" s="1">
        <v>45681</v>
      </c>
      <c r="C15" t="s">
        <v>23</v>
      </c>
      <c r="D15" t="s">
        <v>24</v>
      </c>
      <c r="E15">
        <v>50</v>
      </c>
      <c r="F15">
        <v>85000</v>
      </c>
      <c r="G15">
        <v>4250000</v>
      </c>
      <c r="H15" t="s">
        <v>25</v>
      </c>
      <c r="I15" t="s">
        <v>12</v>
      </c>
      <c r="J15">
        <f t="shared" si="0"/>
        <v>60000</v>
      </c>
      <c r="K15">
        <f t="shared" si="1"/>
        <v>3000000</v>
      </c>
      <c r="L15">
        <f t="shared" si="2"/>
        <v>1250000</v>
      </c>
      <c r="M15">
        <f t="shared" si="3"/>
        <v>0.29411764705882354</v>
      </c>
    </row>
    <row r="16" spans="1:13" x14ac:dyDescent="0.25">
      <c r="A16">
        <v>15</v>
      </c>
      <c r="B16" s="1">
        <v>45682</v>
      </c>
      <c r="C16" t="s">
        <v>15</v>
      </c>
      <c r="D16" t="s">
        <v>14</v>
      </c>
      <c r="E16">
        <v>1</v>
      </c>
      <c r="F16">
        <v>97000</v>
      </c>
      <c r="G16">
        <v>97000</v>
      </c>
      <c r="H16" t="s">
        <v>11</v>
      </c>
      <c r="I16" t="s">
        <v>12</v>
      </c>
      <c r="J16">
        <f t="shared" si="0"/>
        <v>85850</v>
      </c>
      <c r="K16">
        <f t="shared" si="1"/>
        <v>85850</v>
      </c>
      <c r="L16">
        <f t="shared" si="2"/>
        <v>11150</v>
      </c>
      <c r="M16">
        <f t="shared" si="3"/>
        <v>0.11494845360824742</v>
      </c>
    </row>
    <row r="17" spans="1:13" hidden="1" x14ac:dyDescent="0.25">
      <c r="A17">
        <v>16</v>
      </c>
      <c r="B17" s="1">
        <v>45663</v>
      </c>
      <c r="C17" t="s">
        <v>32</v>
      </c>
      <c r="D17" t="s">
        <v>33</v>
      </c>
      <c r="E17">
        <v>30</v>
      </c>
      <c r="F17">
        <v>284000</v>
      </c>
      <c r="G17">
        <v>8520000</v>
      </c>
      <c r="H17" t="s">
        <v>11</v>
      </c>
      <c r="I17" t="s">
        <v>34</v>
      </c>
    </row>
    <row r="18" spans="1:13" hidden="1" x14ac:dyDescent="0.25">
      <c r="A18">
        <v>17</v>
      </c>
      <c r="B18" s="1">
        <v>45666</v>
      </c>
      <c r="C18" t="s">
        <v>35</v>
      </c>
      <c r="D18" t="s">
        <v>36</v>
      </c>
      <c r="E18">
        <v>150</v>
      </c>
      <c r="F18">
        <v>118000</v>
      </c>
      <c r="G18">
        <v>17700000</v>
      </c>
      <c r="H18" t="s">
        <v>25</v>
      </c>
      <c r="I18" t="s">
        <v>34</v>
      </c>
    </row>
    <row r="19" spans="1:13" x14ac:dyDescent="0.25">
      <c r="A19">
        <v>18</v>
      </c>
      <c r="B19" s="1">
        <v>45667</v>
      </c>
      <c r="C19" t="s">
        <v>37</v>
      </c>
      <c r="D19" t="s">
        <v>38</v>
      </c>
      <c r="E19">
        <v>3</v>
      </c>
      <c r="F19">
        <v>180000</v>
      </c>
      <c r="G19">
        <v>540000</v>
      </c>
      <c r="H19" t="s">
        <v>11</v>
      </c>
      <c r="I19" t="s">
        <v>34</v>
      </c>
      <c r="J19">
        <f t="shared" ref="J19:J21" si="4">IF(D19="Pvc Board 3mm",85850,IF(D19="Pvc Board 5mm",131750,IF(D19="Pvc Board 5mm seven",131750,IF(D19="Pvc Board 8mm",200600,IF(D19="Pvc Board 8mm seven",200600,IF(D19="Pvc Board 9mm",226950,IF(D19="Pvc Board 9mm seven",226950,IF(D19="Pvc Board 12mm",294950,IF(D19="Pvc Board 12mm seven",294950,IF(D19="Pvc Board 15mm",368900,IF(D19="Pvc Board 15mm seven",368900,IF(D19="Pvc Board 18mm",420750,IF(D19="Pvc Board 18mm seven",420750,IF(D19="Hpl Putih Doff",60000,IF(D19="Hpl Putih Kilat",60000,IF(D19="Hpl Hitam Doff",60000,IF(D19="Hpl Hitam Kilat",60000,IF(D19="Hpl Putih Marmer",60000,IF(LEFT(D19,LEN("Kerawangan"))="Kerawangan",23000)))))))))))))))))))</f>
        <v>131750</v>
      </c>
      <c r="K19">
        <f t="shared" ref="K19:K21" si="5">J19*E19</f>
        <v>395250</v>
      </c>
      <c r="L19">
        <f t="shared" ref="L19:L21" si="6">G19-K19</f>
        <v>144750</v>
      </c>
      <c r="M19">
        <f t="shared" ref="M19:M21" si="7">L19/G19</f>
        <v>0.26805555555555555</v>
      </c>
    </row>
    <row r="20" spans="1:13" x14ac:dyDescent="0.25">
      <c r="A20">
        <v>19</v>
      </c>
      <c r="B20" s="1">
        <v>45667</v>
      </c>
      <c r="C20" t="s">
        <v>37</v>
      </c>
      <c r="D20" t="s">
        <v>39</v>
      </c>
      <c r="E20">
        <v>2</v>
      </c>
      <c r="F20">
        <v>465000</v>
      </c>
      <c r="G20">
        <v>930000</v>
      </c>
      <c r="H20" t="s">
        <v>11</v>
      </c>
      <c r="I20" t="s">
        <v>34</v>
      </c>
      <c r="J20">
        <f t="shared" si="4"/>
        <v>368900</v>
      </c>
      <c r="K20">
        <f t="shared" si="5"/>
        <v>737800</v>
      </c>
      <c r="L20">
        <f t="shared" si="6"/>
        <v>192200</v>
      </c>
      <c r="M20">
        <f t="shared" si="7"/>
        <v>0.20666666666666667</v>
      </c>
    </row>
    <row r="21" spans="1:13" x14ac:dyDescent="0.25">
      <c r="A21">
        <v>20</v>
      </c>
      <c r="B21" s="1">
        <v>45667</v>
      </c>
      <c r="C21" t="s">
        <v>37</v>
      </c>
      <c r="D21" t="s">
        <v>40</v>
      </c>
      <c r="E21">
        <v>6</v>
      </c>
      <c r="F21">
        <v>490000</v>
      </c>
      <c r="G21">
        <v>2940000</v>
      </c>
      <c r="H21" t="s">
        <v>11</v>
      </c>
      <c r="I21" t="s">
        <v>34</v>
      </c>
      <c r="J21">
        <f t="shared" si="4"/>
        <v>420750</v>
      </c>
      <c r="K21">
        <f t="shared" si="5"/>
        <v>2524500</v>
      </c>
      <c r="L21">
        <f t="shared" si="6"/>
        <v>415500</v>
      </c>
      <c r="M21">
        <f t="shared" si="7"/>
        <v>0.1413265306122449</v>
      </c>
    </row>
    <row r="22" spans="1:13" hidden="1" x14ac:dyDescent="0.25">
      <c r="A22">
        <v>21</v>
      </c>
      <c r="B22" s="1">
        <v>45667</v>
      </c>
      <c r="C22" t="s">
        <v>41</v>
      </c>
      <c r="D22" t="s">
        <v>33</v>
      </c>
      <c r="E22">
        <v>100</v>
      </c>
      <c r="F22">
        <v>280000</v>
      </c>
      <c r="G22">
        <v>28000000</v>
      </c>
      <c r="H22" t="s">
        <v>11</v>
      </c>
      <c r="I22" t="s">
        <v>34</v>
      </c>
    </row>
    <row r="23" spans="1:13" hidden="1" x14ac:dyDescent="0.25">
      <c r="A23">
        <v>22</v>
      </c>
      <c r="B23" s="1">
        <v>45668</v>
      </c>
      <c r="C23" t="s">
        <v>42</v>
      </c>
      <c r="D23" t="s">
        <v>33</v>
      </c>
      <c r="E23">
        <v>25</v>
      </c>
      <c r="F23">
        <v>279000</v>
      </c>
      <c r="G23">
        <v>6975000</v>
      </c>
      <c r="H23" t="s">
        <v>25</v>
      </c>
      <c r="I23" t="s">
        <v>34</v>
      </c>
    </row>
    <row r="24" spans="1:13" hidden="1" x14ac:dyDescent="0.25">
      <c r="A24">
        <v>23</v>
      </c>
      <c r="B24" s="1">
        <v>45668</v>
      </c>
      <c r="C24" t="s">
        <v>42</v>
      </c>
      <c r="D24" t="s">
        <v>43</v>
      </c>
      <c r="E24">
        <v>15</v>
      </c>
      <c r="F24">
        <v>351000</v>
      </c>
      <c r="G24">
        <v>5265000</v>
      </c>
      <c r="H24" t="s">
        <v>25</v>
      </c>
      <c r="I24" t="s">
        <v>34</v>
      </c>
    </row>
    <row r="25" spans="1:13" hidden="1" x14ac:dyDescent="0.25">
      <c r="A25">
        <v>24</v>
      </c>
      <c r="B25" s="1">
        <v>45670</v>
      </c>
      <c r="C25" t="s">
        <v>32</v>
      </c>
      <c r="D25" t="s">
        <v>33</v>
      </c>
      <c r="E25">
        <v>50</v>
      </c>
      <c r="F25">
        <v>284000</v>
      </c>
      <c r="G25">
        <v>14200000</v>
      </c>
      <c r="H25" t="s">
        <v>11</v>
      </c>
      <c r="I25" t="s">
        <v>34</v>
      </c>
    </row>
    <row r="26" spans="1:13" x14ac:dyDescent="0.25">
      <c r="A26">
        <v>25</v>
      </c>
      <c r="B26" s="1">
        <v>45670</v>
      </c>
      <c r="C26" t="s">
        <v>18</v>
      </c>
      <c r="D26" t="s">
        <v>17</v>
      </c>
      <c r="E26">
        <v>6</v>
      </c>
      <c r="F26">
        <v>260000</v>
      </c>
      <c r="G26">
        <v>1560000</v>
      </c>
      <c r="H26" t="s">
        <v>11</v>
      </c>
      <c r="I26" t="s">
        <v>34</v>
      </c>
      <c r="J26">
        <f t="shared" ref="J26:J27" si="8">IF(D26="Pvc Board 3mm",85850,IF(D26="Pvc Board 5mm",131750,IF(D26="Pvc Board 5mm seven",131750,IF(D26="Pvc Board 8mm",200600,IF(D26="Pvc Board 8mm seven",200600,IF(D26="Pvc Board 9mm",226950,IF(D26="Pvc Board 9mm seven",226950,IF(D26="Pvc Board 12mm",294950,IF(D26="Pvc Board 12mm seven",294950,IF(D26="Pvc Board 15mm",368900,IF(D26="Pvc Board 15mm seven",368900,IF(D26="Pvc Board 18mm",420750,IF(D26="Pvc Board 18mm seven",420750,IF(D26="Hpl Putih Doff",60000,IF(D26="Hpl Putih Kilat",60000,IF(D26="Hpl Hitam Doff",60000,IF(D26="Hpl Hitam Kilat",60000,IF(D26="Hpl Putih Marmer",60000,IF(LEFT(D26,LEN("Kerawangan"))="Kerawangan",23000)))))))))))))))))))</f>
        <v>226950</v>
      </c>
      <c r="K26">
        <f t="shared" ref="K26:K27" si="9">J26*E26</f>
        <v>1361700</v>
      </c>
      <c r="L26">
        <f t="shared" ref="L26:L27" si="10">G26-K26</f>
        <v>198300</v>
      </c>
      <c r="M26">
        <f t="shared" ref="M26:M27" si="11">L26/G26</f>
        <v>0.1271153846153846</v>
      </c>
    </row>
    <row r="27" spans="1:13" x14ac:dyDescent="0.25">
      <c r="A27">
        <v>26</v>
      </c>
      <c r="B27" s="1">
        <v>45670</v>
      </c>
      <c r="C27" t="s">
        <v>18</v>
      </c>
      <c r="D27" t="s">
        <v>44</v>
      </c>
      <c r="E27">
        <v>1</v>
      </c>
      <c r="F27">
        <v>335000</v>
      </c>
      <c r="G27">
        <v>335000</v>
      </c>
      <c r="H27" t="s">
        <v>11</v>
      </c>
      <c r="I27" t="s">
        <v>34</v>
      </c>
      <c r="J27">
        <f t="shared" si="8"/>
        <v>294950</v>
      </c>
      <c r="K27">
        <f t="shared" si="9"/>
        <v>294950</v>
      </c>
      <c r="L27">
        <f t="shared" si="10"/>
        <v>40050</v>
      </c>
      <c r="M27">
        <f t="shared" si="11"/>
        <v>0.11955223880597014</v>
      </c>
    </row>
    <row r="28" spans="1:13" hidden="1" x14ac:dyDescent="0.25">
      <c r="A28">
        <v>27</v>
      </c>
      <c r="B28" s="1">
        <v>45670</v>
      </c>
      <c r="C28" t="s">
        <v>23</v>
      </c>
      <c r="D28" t="s">
        <v>45</v>
      </c>
      <c r="E28">
        <v>140</v>
      </c>
      <c r="F28">
        <v>117000</v>
      </c>
      <c r="G28">
        <v>16380000</v>
      </c>
      <c r="H28" t="s">
        <v>25</v>
      </c>
      <c r="I28" t="s">
        <v>34</v>
      </c>
    </row>
    <row r="29" spans="1:13" x14ac:dyDescent="0.25">
      <c r="A29">
        <v>28</v>
      </c>
      <c r="B29" s="1">
        <v>45671</v>
      </c>
      <c r="C29" t="s">
        <v>46</v>
      </c>
      <c r="D29" t="s">
        <v>38</v>
      </c>
      <c r="E29">
        <v>10</v>
      </c>
      <c r="F29">
        <v>179000</v>
      </c>
      <c r="G29">
        <v>1790000</v>
      </c>
      <c r="H29" t="s">
        <v>11</v>
      </c>
      <c r="I29" t="s">
        <v>34</v>
      </c>
      <c r="J29">
        <f t="shared" ref="J29:J31" si="12">IF(D29="Pvc Board 3mm",85850,IF(D29="Pvc Board 5mm",131750,IF(D29="Pvc Board 5mm seven",131750,IF(D29="Pvc Board 8mm",200600,IF(D29="Pvc Board 8mm seven",200600,IF(D29="Pvc Board 9mm",226950,IF(D29="Pvc Board 9mm seven",226950,IF(D29="Pvc Board 12mm",294950,IF(D29="Pvc Board 12mm seven",294950,IF(D29="Pvc Board 15mm",368900,IF(D29="Pvc Board 15mm seven",368900,IF(D29="Pvc Board 18mm",420750,IF(D29="Pvc Board 18mm seven",420750,IF(D29="Hpl Putih Doff",60000,IF(D29="Hpl Putih Kilat",60000,IF(D29="Hpl Hitam Doff",60000,IF(D29="Hpl Hitam Kilat",60000,IF(D29="Hpl Putih Marmer",60000,IF(LEFT(D29,LEN("Kerawangan"))="Kerawangan",23000)))))))))))))))))))</f>
        <v>131750</v>
      </c>
      <c r="K29">
        <f t="shared" ref="K29:K31" si="13">J29*E29</f>
        <v>1317500</v>
      </c>
      <c r="L29">
        <f t="shared" ref="L29:L31" si="14">G29-K29</f>
        <v>472500</v>
      </c>
      <c r="M29">
        <f t="shared" ref="M29:M31" si="15">L29/G29</f>
        <v>0.26396648044692739</v>
      </c>
    </row>
    <row r="30" spans="1:13" x14ac:dyDescent="0.25">
      <c r="A30">
        <v>29</v>
      </c>
      <c r="B30" s="1">
        <v>45671</v>
      </c>
      <c r="C30" t="s">
        <v>46</v>
      </c>
      <c r="D30" t="s">
        <v>47</v>
      </c>
      <c r="E30">
        <v>10</v>
      </c>
      <c r="F30">
        <v>280000</v>
      </c>
      <c r="G30">
        <v>2800000</v>
      </c>
      <c r="H30" t="s">
        <v>11</v>
      </c>
      <c r="I30" t="s">
        <v>34</v>
      </c>
      <c r="J30">
        <f t="shared" si="12"/>
        <v>226950</v>
      </c>
      <c r="K30">
        <f t="shared" si="13"/>
        <v>2269500</v>
      </c>
      <c r="L30">
        <f t="shared" si="14"/>
        <v>530500</v>
      </c>
      <c r="M30">
        <f t="shared" si="15"/>
        <v>0.18946428571428572</v>
      </c>
    </row>
    <row r="31" spans="1:13" x14ac:dyDescent="0.25">
      <c r="A31">
        <v>30</v>
      </c>
      <c r="B31" s="1">
        <v>45671</v>
      </c>
      <c r="C31" t="s">
        <v>46</v>
      </c>
      <c r="D31" t="s">
        <v>44</v>
      </c>
      <c r="E31">
        <v>10</v>
      </c>
      <c r="F31">
        <v>375000</v>
      </c>
      <c r="G31">
        <v>3750000</v>
      </c>
      <c r="H31" t="s">
        <v>11</v>
      </c>
      <c r="I31" t="s">
        <v>34</v>
      </c>
      <c r="J31">
        <f t="shared" si="12"/>
        <v>294950</v>
      </c>
      <c r="K31">
        <f t="shared" si="13"/>
        <v>2949500</v>
      </c>
      <c r="L31">
        <f t="shared" si="14"/>
        <v>800500</v>
      </c>
      <c r="M31">
        <f t="shared" si="15"/>
        <v>0.21346666666666667</v>
      </c>
    </row>
    <row r="32" spans="1:13" hidden="1" x14ac:dyDescent="0.25">
      <c r="A32">
        <v>31</v>
      </c>
      <c r="B32" s="1">
        <v>45671</v>
      </c>
      <c r="C32" t="s">
        <v>48</v>
      </c>
      <c r="D32" t="s">
        <v>33</v>
      </c>
      <c r="E32">
        <v>4</v>
      </c>
      <c r="F32">
        <v>285000</v>
      </c>
      <c r="G32">
        <v>1140000</v>
      </c>
      <c r="H32" t="s">
        <v>25</v>
      </c>
      <c r="I32" t="s">
        <v>34</v>
      </c>
    </row>
    <row r="33" spans="1:13" hidden="1" x14ac:dyDescent="0.25">
      <c r="A33">
        <v>32</v>
      </c>
      <c r="B33" s="1">
        <v>45671</v>
      </c>
      <c r="C33" t="s">
        <v>48</v>
      </c>
      <c r="D33" t="s">
        <v>43</v>
      </c>
      <c r="E33">
        <v>10</v>
      </c>
      <c r="F33">
        <v>359000</v>
      </c>
      <c r="G33">
        <v>3590000</v>
      </c>
      <c r="H33" t="s">
        <v>25</v>
      </c>
      <c r="I33" t="s">
        <v>34</v>
      </c>
    </row>
    <row r="34" spans="1:13" x14ac:dyDescent="0.25">
      <c r="A34">
        <v>33</v>
      </c>
      <c r="B34" s="1">
        <v>45672</v>
      </c>
      <c r="C34" t="s">
        <v>37</v>
      </c>
      <c r="D34" t="s">
        <v>38</v>
      </c>
      <c r="E34">
        <v>3</v>
      </c>
      <c r="F34">
        <v>180000</v>
      </c>
      <c r="G34">
        <v>540000</v>
      </c>
      <c r="H34" t="s">
        <v>11</v>
      </c>
      <c r="I34" t="s">
        <v>34</v>
      </c>
      <c r="J34">
        <f t="shared" ref="J34:J37" si="16">IF(D34="Pvc Board 3mm",85850,IF(D34="Pvc Board 5mm",131750,IF(D34="Pvc Board 5mm seven",131750,IF(D34="Pvc Board 8mm",200600,IF(D34="Pvc Board 8mm seven",200600,IF(D34="Pvc Board 9mm",226950,IF(D34="Pvc Board 9mm seven",226950,IF(D34="Pvc Board 12mm",294950,IF(D34="Pvc Board 12mm seven",294950,IF(D34="Pvc Board 15mm",368900,IF(D34="Pvc Board 15mm seven",368900,IF(D34="Pvc Board 18mm",420750,IF(D34="Pvc Board 18mm seven",420750,IF(D34="Hpl Putih Doff",60000,IF(D34="Hpl Putih Kilat",60000,IF(D34="Hpl Hitam Doff",60000,IF(D34="Hpl Hitam Kilat",60000,IF(D34="Hpl Putih Marmer",60000,IF(LEFT(D34,LEN("Kerawangan"))="Kerawangan",23000)))))))))))))))))))</f>
        <v>131750</v>
      </c>
      <c r="K34">
        <f t="shared" ref="K34:K37" si="17">J34*E34</f>
        <v>395250</v>
      </c>
      <c r="L34">
        <f t="shared" ref="L34:L37" si="18">G34-K34</f>
        <v>144750</v>
      </c>
      <c r="M34">
        <f t="shared" ref="M34:M37" si="19">L34/G34</f>
        <v>0.26805555555555555</v>
      </c>
    </row>
    <row r="35" spans="1:13" x14ac:dyDescent="0.25">
      <c r="A35">
        <v>34</v>
      </c>
      <c r="B35" s="1">
        <v>45672</v>
      </c>
      <c r="C35" t="s">
        <v>37</v>
      </c>
      <c r="D35" t="s">
        <v>39</v>
      </c>
      <c r="E35">
        <v>1</v>
      </c>
      <c r="F35">
        <v>465000</v>
      </c>
      <c r="G35">
        <v>465000</v>
      </c>
      <c r="H35" t="s">
        <v>11</v>
      </c>
      <c r="I35" t="s">
        <v>34</v>
      </c>
      <c r="J35">
        <f t="shared" si="16"/>
        <v>368900</v>
      </c>
      <c r="K35">
        <f t="shared" si="17"/>
        <v>368900</v>
      </c>
      <c r="L35">
        <f t="shared" si="18"/>
        <v>96100</v>
      </c>
      <c r="M35">
        <f t="shared" si="19"/>
        <v>0.20666666666666667</v>
      </c>
    </row>
    <row r="36" spans="1:13" x14ac:dyDescent="0.25">
      <c r="A36">
        <v>35</v>
      </c>
      <c r="B36" s="1">
        <v>45672</v>
      </c>
      <c r="C36" t="s">
        <v>37</v>
      </c>
      <c r="D36" t="s">
        <v>40</v>
      </c>
      <c r="E36">
        <v>4</v>
      </c>
      <c r="F36">
        <v>490000</v>
      </c>
      <c r="G36">
        <v>1960000</v>
      </c>
      <c r="H36" t="s">
        <v>11</v>
      </c>
      <c r="I36" t="s">
        <v>34</v>
      </c>
      <c r="J36">
        <f t="shared" si="16"/>
        <v>420750</v>
      </c>
      <c r="K36">
        <f t="shared" si="17"/>
        <v>1683000</v>
      </c>
      <c r="L36">
        <f t="shared" si="18"/>
        <v>277000</v>
      </c>
      <c r="M36">
        <f t="shared" si="19"/>
        <v>0.1413265306122449</v>
      </c>
    </row>
    <row r="37" spans="1:13" x14ac:dyDescent="0.25">
      <c r="A37">
        <v>36</v>
      </c>
      <c r="B37" s="1">
        <v>45672</v>
      </c>
      <c r="C37" t="s">
        <v>23</v>
      </c>
      <c r="D37" t="s">
        <v>19</v>
      </c>
      <c r="E37">
        <v>50</v>
      </c>
      <c r="F37">
        <v>225000</v>
      </c>
      <c r="G37">
        <v>11250000</v>
      </c>
      <c r="H37" t="s">
        <v>25</v>
      </c>
      <c r="I37" t="s">
        <v>34</v>
      </c>
      <c r="J37">
        <f t="shared" si="16"/>
        <v>200600</v>
      </c>
      <c r="K37">
        <f t="shared" si="17"/>
        <v>10030000</v>
      </c>
      <c r="L37">
        <f t="shared" si="18"/>
        <v>1220000</v>
      </c>
      <c r="M37">
        <f t="shared" si="19"/>
        <v>0.10844444444444444</v>
      </c>
    </row>
    <row r="38" spans="1:13" hidden="1" x14ac:dyDescent="0.25">
      <c r="A38">
        <v>37</v>
      </c>
      <c r="B38" s="1">
        <v>45674</v>
      </c>
      <c r="C38" t="s">
        <v>49</v>
      </c>
      <c r="D38" t="s">
        <v>50</v>
      </c>
      <c r="E38">
        <v>50</v>
      </c>
      <c r="F38">
        <v>128000</v>
      </c>
      <c r="G38">
        <v>6400000</v>
      </c>
      <c r="H38" t="s">
        <v>25</v>
      </c>
      <c r="I38" t="s">
        <v>34</v>
      </c>
    </row>
    <row r="39" spans="1:13" hidden="1" x14ac:dyDescent="0.25">
      <c r="A39">
        <v>38</v>
      </c>
      <c r="B39" s="1">
        <v>45674</v>
      </c>
      <c r="C39" t="s">
        <v>41</v>
      </c>
      <c r="D39" t="s">
        <v>33</v>
      </c>
      <c r="E39">
        <v>100</v>
      </c>
      <c r="F39">
        <v>280000</v>
      </c>
      <c r="G39">
        <v>28000000</v>
      </c>
      <c r="H39" t="s">
        <v>11</v>
      </c>
      <c r="I39" t="s">
        <v>34</v>
      </c>
    </row>
    <row r="40" spans="1:13" hidden="1" x14ac:dyDescent="0.25">
      <c r="A40">
        <v>39</v>
      </c>
      <c r="B40" s="1">
        <v>45675</v>
      </c>
      <c r="C40" t="s">
        <v>42</v>
      </c>
      <c r="D40" t="s">
        <v>33</v>
      </c>
      <c r="E40">
        <v>50</v>
      </c>
      <c r="F40">
        <v>279000</v>
      </c>
      <c r="G40">
        <v>13950000</v>
      </c>
      <c r="H40" t="s">
        <v>25</v>
      </c>
      <c r="I40" t="s">
        <v>34</v>
      </c>
    </row>
    <row r="41" spans="1:13" x14ac:dyDescent="0.25">
      <c r="A41">
        <v>40</v>
      </c>
      <c r="B41" s="1">
        <v>45677</v>
      </c>
      <c r="C41" t="s">
        <v>51</v>
      </c>
      <c r="D41" t="s">
        <v>39</v>
      </c>
      <c r="E41">
        <v>4</v>
      </c>
      <c r="F41">
        <v>412000</v>
      </c>
      <c r="G41">
        <v>1648000</v>
      </c>
      <c r="H41" t="s">
        <v>11</v>
      </c>
      <c r="I41" t="s">
        <v>34</v>
      </c>
      <c r="J41">
        <f>IF(D41="Pvc Board 3mm",85850,IF(D41="Pvc Board 5mm",131750,IF(D41="Pvc Board 5mm seven",131750,IF(D41="Pvc Board 8mm",200600,IF(D41="Pvc Board 8mm seven",200600,IF(D41="Pvc Board 9mm",226950,IF(D41="Pvc Board 9mm seven",226950,IF(D41="Pvc Board 12mm",294950,IF(D41="Pvc Board 12mm seven",294950,IF(D41="Pvc Board 15mm",368900,IF(D41="Pvc Board 15mm seven",368900,IF(D41="Pvc Board 18mm",420750,IF(D41="Pvc Board 18mm seven",420750,IF(D41="Hpl Putih Doff",60000,IF(D41="Hpl Putih Kilat",60000,IF(D41="Hpl Hitam Doff",60000,IF(D41="Hpl Hitam Kilat",60000,IF(D41="Hpl Putih Marmer",60000,IF(LEFT(D41,LEN("Kerawangan"))="Kerawangan",23000)))))))))))))))))))</f>
        <v>368900</v>
      </c>
      <c r="K41">
        <f>J41*E41</f>
        <v>1475600</v>
      </c>
      <c r="L41">
        <f>G41-K41</f>
        <v>172400</v>
      </c>
      <c r="M41">
        <f>L41/G41</f>
        <v>0.1046116504854369</v>
      </c>
    </row>
    <row r="42" spans="1:13" hidden="1" x14ac:dyDescent="0.25">
      <c r="A42">
        <v>41</v>
      </c>
      <c r="B42" s="1">
        <v>45678</v>
      </c>
      <c r="C42" t="s">
        <v>52</v>
      </c>
      <c r="D42" t="s">
        <v>33</v>
      </c>
      <c r="E42">
        <v>30</v>
      </c>
      <c r="F42">
        <v>280000</v>
      </c>
      <c r="G42">
        <v>8400000</v>
      </c>
      <c r="H42" t="s">
        <v>25</v>
      </c>
      <c r="I42" t="s">
        <v>34</v>
      </c>
    </row>
    <row r="43" spans="1:13" x14ac:dyDescent="0.25">
      <c r="A43">
        <v>42</v>
      </c>
      <c r="B43" s="1">
        <v>45679</v>
      </c>
      <c r="C43" t="s">
        <v>53</v>
      </c>
      <c r="D43" t="s">
        <v>38</v>
      </c>
      <c r="E43">
        <v>20</v>
      </c>
      <c r="F43">
        <v>157000</v>
      </c>
      <c r="G43">
        <v>3140000</v>
      </c>
      <c r="H43" t="s">
        <v>11</v>
      </c>
      <c r="I43" t="s">
        <v>34</v>
      </c>
      <c r="J43">
        <f t="shared" ref="J43:J45" si="20">IF(D43="Pvc Board 3mm",85850,IF(D43="Pvc Board 5mm",131750,IF(D43="Pvc Board 5mm seven",131750,IF(D43="Pvc Board 8mm",200600,IF(D43="Pvc Board 8mm seven",200600,IF(D43="Pvc Board 9mm",226950,IF(D43="Pvc Board 9mm seven",226950,IF(D43="Pvc Board 12mm",294950,IF(D43="Pvc Board 12mm seven",294950,IF(D43="Pvc Board 15mm",368900,IF(D43="Pvc Board 15mm seven",368900,IF(D43="Pvc Board 18mm",420750,IF(D43="Pvc Board 18mm seven",420750,IF(D43="Hpl Putih Doff",60000,IF(D43="Hpl Putih Kilat",60000,IF(D43="Hpl Hitam Doff",60000,IF(D43="Hpl Hitam Kilat",60000,IF(D43="Hpl Putih Marmer",60000,IF(LEFT(D43,LEN("Kerawangan"))="Kerawangan",23000)))))))))))))))))))</f>
        <v>131750</v>
      </c>
      <c r="K43">
        <f t="shared" ref="K43:K45" si="21">J43*E43</f>
        <v>2635000</v>
      </c>
      <c r="L43">
        <f t="shared" ref="L43:L45" si="22">G43-K43</f>
        <v>505000</v>
      </c>
      <c r="M43">
        <f t="shared" ref="M43:M45" si="23">L43/G43</f>
        <v>0.160828025477707</v>
      </c>
    </row>
    <row r="44" spans="1:13" x14ac:dyDescent="0.25">
      <c r="A44">
        <v>43</v>
      </c>
      <c r="B44" s="1">
        <v>45679</v>
      </c>
      <c r="C44" t="s">
        <v>53</v>
      </c>
      <c r="D44" t="s">
        <v>54</v>
      </c>
      <c r="E44">
        <v>30</v>
      </c>
      <c r="F44">
        <v>247000</v>
      </c>
      <c r="G44">
        <v>7410000</v>
      </c>
      <c r="H44" t="s">
        <v>11</v>
      </c>
      <c r="I44" t="s">
        <v>34</v>
      </c>
      <c r="J44">
        <f t="shared" si="20"/>
        <v>200600</v>
      </c>
      <c r="K44">
        <f t="shared" si="21"/>
        <v>6018000</v>
      </c>
      <c r="L44">
        <f t="shared" si="22"/>
        <v>1392000</v>
      </c>
      <c r="M44">
        <f t="shared" si="23"/>
        <v>0.18785425101214576</v>
      </c>
    </row>
    <row r="45" spans="1:13" x14ac:dyDescent="0.25">
      <c r="A45">
        <v>44</v>
      </c>
      <c r="B45" s="1">
        <v>45679</v>
      </c>
      <c r="C45" t="s">
        <v>53</v>
      </c>
      <c r="D45" t="s">
        <v>44</v>
      </c>
      <c r="E45">
        <v>15</v>
      </c>
      <c r="F45">
        <v>355000</v>
      </c>
      <c r="G45">
        <v>5325000</v>
      </c>
      <c r="H45" t="s">
        <v>11</v>
      </c>
      <c r="I45" t="s">
        <v>34</v>
      </c>
      <c r="J45">
        <f t="shared" si="20"/>
        <v>294950</v>
      </c>
      <c r="K45">
        <f t="shared" si="21"/>
        <v>4424250</v>
      </c>
      <c r="L45">
        <f t="shared" si="22"/>
        <v>900750</v>
      </c>
      <c r="M45">
        <f t="shared" si="23"/>
        <v>0.16915492957746478</v>
      </c>
    </row>
    <row r="46" spans="1:13" hidden="1" x14ac:dyDescent="0.25">
      <c r="A46">
        <v>45</v>
      </c>
      <c r="B46" s="1">
        <v>45680</v>
      </c>
      <c r="C46" t="s">
        <v>32</v>
      </c>
      <c r="D46" t="s">
        <v>33</v>
      </c>
      <c r="E46">
        <v>30</v>
      </c>
      <c r="F46">
        <v>284000</v>
      </c>
      <c r="G46">
        <v>8520000</v>
      </c>
      <c r="H46" t="s">
        <v>11</v>
      </c>
      <c r="I46" t="s">
        <v>34</v>
      </c>
    </row>
    <row r="47" spans="1:13" hidden="1" x14ac:dyDescent="0.25">
      <c r="A47">
        <v>46</v>
      </c>
      <c r="B47" s="1">
        <v>45680</v>
      </c>
      <c r="C47" t="s">
        <v>42</v>
      </c>
      <c r="D47" t="s">
        <v>33</v>
      </c>
      <c r="E47">
        <v>30</v>
      </c>
      <c r="F47">
        <v>279000</v>
      </c>
      <c r="G47">
        <v>8370000</v>
      </c>
      <c r="H47" t="s">
        <v>25</v>
      </c>
      <c r="I47" t="s">
        <v>34</v>
      </c>
    </row>
    <row r="48" spans="1:13" x14ac:dyDescent="0.25">
      <c r="L48">
        <f>SUM(L2:L45)</f>
        <v>13828450</v>
      </c>
    </row>
    <row r="49" spans="12:12" x14ac:dyDescent="0.25">
      <c r="L49">
        <f>0.25*L48</f>
        <v>3457112.5</v>
      </c>
    </row>
  </sheetData>
  <autoFilter ref="D1:D47" xr:uid="{1308F341-39A0-43AE-A7A1-500688810B6F}">
    <filterColumn colId="0">
      <filters>
        <filter val="Hpl Putih Doff"/>
        <filter val="Hpl Putih Kilat"/>
        <filter val="Kerawangan ANT  10"/>
        <filter val="Kerawangan ANT  5"/>
        <filter val="Pvc Board 12mm Grey"/>
        <filter val="Pvc Board 12mm seven"/>
        <filter val="Pvc Board 15mm seven"/>
        <filter val="Pvc Board 18mm"/>
        <filter val="Pvc Board 18mm seven"/>
        <filter val="Pvc Board 3mm"/>
        <filter val="Pvc Board 5mm"/>
        <filter val="Pvc Board 5mm seven"/>
        <filter val="Pvc Board 8mm"/>
        <filter val="Pvc Board 8mm seven"/>
        <filter val="Pvc Board 9mm"/>
        <filter val="Pvc Board 9mm seve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 Kosen</dc:creator>
  <cp:lastModifiedBy>Jensen Kosen</cp:lastModifiedBy>
  <dcterms:created xsi:type="dcterms:W3CDTF">2025-04-02T16:05:36Z</dcterms:created>
  <dcterms:modified xsi:type="dcterms:W3CDTF">2025-04-09T19:29:50Z</dcterms:modified>
</cp:coreProperties>
</file>