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41C450A-4197-4E13-953B-91E81F6D92D0}" xr6:coauthVersionLast="47" xr6:coauthVersionMax="47" xr10:uidLastSave="{00000000-0000-0000-0000-000000000000}"/>
  <bookViews>
    <workbookView xWindow="-120" yWindow="-120" windowWidth="19440" windowHeight="11160" activeTab="1" xr2:uid="{00000000-000D-0000-FFFF-FFFF00000000}"/>
  </bookViews>
  <sheets>
    <sheet name="FEB'24" sheetId="1" r:id="rId1"/>
    <sheet name="MAR'24" sheetId="2" r:id="rId2"/>
    <sheet name="APR'24" sheetId="3" r:id="rId3"/>
    <sheet name="MEI'24" sheetId="4" r:id="rId4"/>
  </sheets>
  <definedNames>
    <definedName name="_xlnm._FilterDatabase" localSheetId="2" hidden="1">'APR''24'!$L$3:$L$56</definedName>
    <definedName name="_xlnm._FilterDatabase" localSheetId="1" hidden="1">'MAR''24'!$C$4:$C$66</definedName>
    <definedName name="_xlnm.Print_Area" localSheetId="2">'APR''24'!$J$1:$O$55</definedName>
  </definedNames>
  <calcPr calcId="181029"/>
</workbook>
</file>

<file path=xl/calcChain.xml><?xml version="1.0" encoding="utf-8"?>
<calcChain xmlns="http://schemas.openxmlformats.org/spreadsheetml/2006/main">
  <c r="G12" i="2" l="1"/>
  <c r="H12" i="2" s="1"/>
  <c r="I12" i="2" s="1"/>
  <c r="P48" i="3"/>
  <c r="Q48" i="3" s="1"/>
  <c r="P47" i="3"/>
  <c r="Q47" i="3" s="1"/>
  <c r="P46" i="3"/>
  <c r="Q46" i="3" s="1"/>
  <c r="P45" i="3"/>
  <c r="Q45" i="3" s="1"/>
  <c r="P42" i="3"/>
  <c r="Q42" i="3" s="1"/>
  <c r="P41" i="3"/>
  <c r="Q41" i="3" s="1"/>
  <c r="P37" i="3"/>
  <c r="Q37" i="3" s="1"/>
  <c r="P36" i="3"/>
  <c r="Q36" i="3" s="1"/>
  <c r="Q34" i="3"/>
  <c r="P34" i="3"/>
  <c r="P33" i="3"/>
  <c r="Q33" i="3" s="1"/>
  <c r="P32" i="3"/>
  <c r="Q32" i="3" s="1"/>
  <c r="P29" i="3"/>
  <c r="Q29" i="3" s="1"/>
  <c r="P28" i="3"/>
  <c r="Q28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Q19" i="3"/>
  <c r="P19" i="3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1" i="3"/>
  <c r="P10" i="3"/>
  <c r="Q10" i="3" s="1"/>
  <c r="P9" i="3"/>
  <c r="Q9" i="3" s="1"/>
  <c r="P8" i="3"/>
  <c r="Q8" i="3" s="1"/>
  <c r="P7" i="3"/>
  <c r="Q7" i="3" s="1"/>
  <c r="P6" i="3"/>
  <c r="Q6" i="3" s="1"/>
  <c r="P5" i="3"/>
  <c r="Q5" i="3" s="1"/>
  <c r="P4" i="3"/>
  <c r="Q4" i="3" s="1"/>
  <c r="R4" i="3" s="1"/>
  <c r="I64" i="2"/>
  <c r="I63" i="2"/>
  <c r="I62" i="2"/>
  <c r="I60" i="2"/>
  <c r="I56" i="2"/>
  <c r="I51" i="2"/>
  <c r="I50" i="2"/>
  <c r="I49" i="2"/>
  <c r="I48" i="2"/>
  <c r="I47" i="2"/>
  <c r="I46" i="2"/>
  <c r="I44" i="2"/>
  <c r="I43" i="2"/>
  <c r="I42" i="2"/>
  <c r="I39" i="2"/>
  <c r="I38" i="2"/>
  <c r="I36" i="2"/>
  <c r="I19" i="2"/>
  <c r="I18" i="2"/>
  <c r="I13" i="2"/>
  <c r="H64" i="2"/>
  <c r="H63" i="2"/>
  <c r="H62" i="2"/>
  <c r="H60" i="2"/>
  <c r="H56" i="2"/>
  <c r="H51" i="2"/>
  <c r="H50" i="2"/>
  <c r="H49" i="2"/>
  <c r="H48" i="2"/>
  <c r="H47" i="2"/>
  <c r="H46" i="2"/>
  <c r="H44" i="2"/>
  <c r="H43" i="2"/>
  <c r="H42" i="2"/>
  <c r="H39" i="2"/>
  <c r="H38" i="2"/>
  <c r="H36" i="2"/>
  <c r="H19" i="2"/>
  <c r="H18" i="2"/>
  <c r="H13" i="2"/>
  <c r="G64" i="2"/>
  <c r="G63" i="2"/>
  <c r="G62" i="2"/>
  <c r="G60" i="2"/>
  <c r="G56" i="2"/>
  <c r="G51" i="2"/>
  <c r="G50" i="2"/>
  <c r="G49" i="2"/>
  <c r="G48" i="2"/>
  <c r="G47" i="2"/>
  <c r="G46" i="2"/>
  <c r="G44" i="2"/>
  <c r="G43" i="2"/>
  <c r="G42" i="2"/>
  <c r="G39" i="2"/>
  <c r="G38" i="2"/>
  <c r="G36" i="2"/>
  <c r="G19" i="2"/>
  <c r="G18" i="2"/>
  <c r="G13" i="2"/>
  <c r="M55" i="4"/>
  <c r="E55" i="4"/>
  <c r="O54" i="4"/>
  <c r="H54" i="4"/>
  <c r="O53" i="4"/>
  <c r="H53" i="4"/>
  <c r="O52" i="4"/>
  <c r="H52" i="4"/>
  <c r="O51" i="4"/>
  <c r="H51" i="4"/>
  <c r="O50" i="4"/>
  <c r="H50" i="4"/>
  <c r="O49" i="4"/>
  <c r="H49" i="4"/>
  <c r="O48" i="4"/>
  <c r="H48" i="4"/>
  <c r="F48" i="4"/>
  <c r="O47" i="4"/>
  <c r="H47" i="4"/>
  <c r="O46" i="4"/>
  <c r="H46" i="4"/>
  <c r="F46" i="4"/>
  <c r="O45" i="4"/>
  <c r="H45" i="4"/>
  <c r="O44" i="4"/>
  <c r="H44" i="4"/>
  <c r="O43" i="4"/>
  <c r="H43" i="4"/>
  <c r="O42" i="4"/>
  <c r="H42" i="4"/>
  <c r="F42" i="4"/>
  <c r="O41" i="4"/>
  <c r="H41" i="4"/>
  <c r="O40" i="4"/>
  <c r="H40" i="4"/>
  <c r="O39" i="4"/>
  <c r="H39" i="4"/>
  <c r="O38" i="4"/>
  <c r="H38" i="4"/>
  <c r="O37" i="4"/>
  <c r="H37" i="4"/>
  <c r="O36" i="4"/>
  <c r="H36" i="4"/>
  <c r="O35" i="4"/>
  <c r="H35" i="4"/>
  <c r="F35" i="4"/>
  <c r="O34" i="4"/>
  <c r="H34" i="4"/>
  <c r="O33" i="4"/>
  <c r="H33" i="4"/>
  <c r="O32" i="4"/>
  <c r="H32" i="4"/>
  <c r="O31" i="4"/>
  <c r="H31" i="4"/>
  <c r="O30" i="4"/>
  <c r="H30" i="4"/>
  <c r="F30" i="4"/>
  <c r="O29" i="4"/>
  <c r="H29" i="4"/>
  <c r="O28" i="4"/>
  <c r="H28" i="4"/>
  <c r="F28" i="4"/>
  <c r="O27" i="4"/>
  <c r="H27" i="4"/>
  <c r="F27" i="4"/>
  <c r="O26" i="4"/>
  <c r="H26" i="4"/>
  <c r="F26" i="4"/>
  <c r="O25" i="4"/>
  <c r="H25" i="4"/>
  <c r="O24" i="4"/>
  <c r="H24" i="4"/>
  <c r="F24" i="4"/>
  <c r="O23" i="4"/>
  <c r="H23" i="4"/>
  <c r="O22" i="4"/>
  <c r="H22" i="4"/>
  <c r="O21" i="4"/>
  <c r="H21" i="4"/>
  <c r="O20" i="4"/>
  <c r="H20" i="4"/>
  <c r="O19" i="4"/>
  <c r="H19" i="4"/>
  <c r="O18" i="4"/>
  <c r="H18" i="4"/>
  <c r="O17" i="4"/>
  <c r="H17" i="4"/>
  <c r="F17" i="4"/>
  <c r="O16" i="4"/>
  <c r="H16" i="4"/>
  <c r="O15" i="4"/>
  <c r="H15" i="4"/>
  <c r="F15" i="4"/>
  <c r="O14" i="4"/>
  <c r="H14" i="4"/>
  <c r="O13" i="4"/>
  <c r="H13" i="4"/>
  <c r="O12" i="4"/>
  <c r="H12" i="4"/>
  <c r="O11" i="4"/>
  <c r="H11" i="4"/>
  <c r="O10" i="4"/>
  <c r="H10" i="4"/>
  <c r="O9" i="4"/>
  <c r="H9" i="4"/>
  <c r="O8" i="4"/>
  <c r="H8" i="4"/>
  <c r="O7" i="4"/>
  <c r="H7" i="4"/>
  <c r="O6" i="4"/>
  <c r="H6" i="4"/>
  <c r="O5" i="4"/>
  <c r="O55" i="4" s="1"/>
  <c r="H5" i="4"/>
  <c r="H55" i="4" s="1"/>
  <c r="F5" i="4"/>
  <c r="R41" i="3" l="1"/>
  <c r="R23" i="3"/>
  <c r="F55" i="4"/>
  <c r="O21" i="3"/>
  <c r="R21" i="3" s="1"/>
  <c r="M55" i="3"/>
  <c r="O54" i="3"/>
  <c r="O53" i="3"/>
  <c r="O52" i="3"/>
  <c r="O51" i="3"/>
  <c r="O50" i="3"/>
  <c r="O49" i="3"/>
  <c r="O48" i="3"/>
  <c r="R48" i="3" s="1"/>
  <c r="O47" i="3"/>
  <c r="R47" i="3" s="1"/>
  <c r="O46" i="3"/>
  <c r="R46" i="3" s="1"/>
  <c r="O45" i="3"/>
  <c r="R45" i="3" s="1"/>
  <c r="O44" i="3"/>
  <c r="O43" i="3"/>
  <c r="O42" i="3"/>
  <c r="R42" i="3" s="1"/>
  <c r="O41" i="3"/>
  <c r="O40" i="3"/>
  <c r="O39" i="3"/>
  <c r="O38" i="3"/>
  <c r="O37" i="3"/>
  <c r="R37" i="3" s="1"/>
  <c r="O36" i="3"/>
  <c r="R36" i="3" s="1"/>
  <c r="O35" i="3"/>
  <c r="O34" i="3"/>
  <c r="R34" i="3" s="1"/>
  <c r="O33" i="3"/>
  <c r="R33" i="3" s="1"/>
  <c r="O32" i="3"/>
  <c r="R32" i="3" s="1"/>
  <c r="O31" i="3"/>
  <c r="O30" i="3"/>
  <c r="O29" i="3"/>
  <c r="R29" i="3" s="1"/>
  <c r="O28" i="3"/>
  <c r="R28" i="3" s="1"/>
  <c r="O27" i="3"/>
  <c r="O26" i="3"/>
  <c r="R26" i="3" s="1"/>
  <c r="O25" i="3"/>
  <c r="R25" i="3" s="1"/>
  <c r="O24" i="3"/>
  <c r="R24" i="3" s="1"/>
  <c r="O23" i="3"/>
  <c r="O22" i="3"/>
  <c r="R22" i="3" s="1"/>
  <c r="O20" i="3"/>
  <c r="R20" i="3" s="1"/>
  <c r="O19" i="3"/>
  <c r="R19" i="3" s="1"/>
  <c r="O18" i="3"/>
  <c r="R18" i="3" s="1"/>
  <c r="O17" i="3"/>
  <c r="R17" i="3" s="1"/>
  <c r="O16" i="3"/>
  <c r="R16" i="3" s="1"/>
  <c r="O15" i="3"/>
  <c r="R15" i="3" s="1"/>
  <c r="O14" i="3"/>
  <c r="R14" i="3" s="1"/>
  <c r="O13" i="3"/>
  <c r="R13" i="3" s="1"/>
  <c r="O12" i="3"/>
  <c r="R12" i="3" s="1"/>
  <c r="O11" i="3"/>
  <c r="R11" i="3" s="1"/>
  <c r="O10" i="3"/>
  <c r="R10" i="3" s="1"/>
  <c r="O9" i="3"/>
  <c r="R9" i="3" s="1"/>
  <c r="O8" i="3"/>
  <c r="R8" i="3" s="1"/>
  <c r="O7" i="3"/>
  <c r="R7" i="3" s="1"/>
  <c r="O6" i="3"/>
  <c r="R6" i="3" s="1"/>
  <c r="O5" i="3"/>
  <c r="R5" i="3" s="1"/>
  <c r="R56" i="3" l="1"/>
  <c r="O55" i="3"/>
  <c r="F48" i="3"/>
  <c r="F46" i="3"/>
  <c r="F42" i="3"/>
  <c r="F35" i="3"/>
  <c r="F30" i="3"/>
  <c r="F28" i="3"/>
  <c r="F27" i="3"/>
  <c r="F26" i="3"/>
  <c r="F24" i="3"/>
  <c r="F17" i="3"/>
  <c r="F15" i="3"/>
  <c r="F5" i="3"/>
  <c r="F55" i="3" l="1"/>
  <c r="H44" i="3"/>
  <c r="H45" i="3"/>
  <c r="H8" i="3"/>
  <c r="H14" i="3"/>
  <c r="H13" i="3"/>
  <c r="H12" i="3"/>
  <c r="H10" i="3"/>
  <c r="H11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6" i="3"/>
  <c r="H47" i="3"/>
  <c r="H48" i="3"/>
  <c r="H49" i="3"/>
  <c r="H50" i="3"/>
  <c r="H51" i="3"/>
  <c r="H52" i="3"/>
  <c r="H53" i="3"/>
  <c r="H54" i="3"/>
  <c r="H7" i="3"/>
  <c r="H9" i="3"/>
  <c r="H6" i="3"/>
  <c r="H5" i="3"/>
  <c r="H55" i="3" l="1"/>
  <c r="E55" i="3"/>
  <c r="F63" i="2" l="1"/>
  <c r="F62" i="2"/>
  <c r="F61" i="2"/>
  <c r="F60" i="2"/>
  <c r="F51" i="2"/>
  <c r="F50" i="2"/>
  <c r="F49" i="2"/>
  <c r="F48" i="2"/>
  <c r="F47" i="2"/>
  <c r="F56" i="2"/>
  <c r="F55" i="2"/>
  <c r="F54" i="2"/>
  <c r="F53" i="2"/>
  <c r="F52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57" i="2"/>
  <c r="F58" i="2"/>
  <c r="F59" i="2"/>
  <c r="F64" i="2"/>
  <c r="F65" i="2"/>
  <c r="F7" i="2"/>
  <c r="F6" i="2"/>
  <c r="D66" i="2"/>
  <c r="F66" i="2" l="1"/>
  <c r="F50" i="1"/>
  <c r="F37" i="1"/>
  <c r="F33" i="1"/>
  <c r="F30" i="1"/>
  <c r="F29" i="1"/>
  <c r="F28" i="1"/>
  <c r="F27" i="1"/>
  <c r="F26" i="1"/>
  <c r="F19" i="1"/>
  <c r="F18" i="1"/>
  <c r="F15" i="1"/>
  <c r="F16" i="1"/>
  <c r="F14" i="1"/>
  <c r="D52" i="1"/>
  <c r="F7" i="1"/>
  <c r="F8" i="1"/>
  <c r="F9" i="1"/>
  <c r="F10" i="1"/>
  <c r="F11" i="1"/>
  <c r="F12" i="1"/>
  <c r="F13" i="1"/>
  <c r="F17" i="1"/>
  <c r="F20" i="1"/>
  <c r="F21" i="1"/>
  <c r="F22" i="1"/>
  <c r="F23" i="1"/>
  <c r="F24" i="1"/>
  <c r="F25" i="1"/>
  <c r="F31" i="1"/>
  <c r="F32" i="1"/>
  <c r="F34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6" i="1"/>
  <c r="F52" i="1" l="1"/>
</calcChain>
</file>

<file path=xl/sharedStrings.xml><?xml version="1.0" encoding="utf-8"?>
<sst xmlns="http://schemas.openxmlformats.org/spreadsheetml/2006/main" count="907" uniqueCount="138">
  <si>
    <t>BULAN FEBRUARI 2024</t>
  </si>
  <si>
    <t>TANGGAL</t>
  </si>
  <si>
    <t>TOKO / INV</t>
  </si>
  <si>
    <t>JENIS BARANG</t>
  </si>
  <si>
    <t>TOTAL (LBR)</t>
  </si>
  <si>
    <t>HARGA JUAL PER LBR</t>
  </si>
  <si>
    <t>TOTAL NILAI</t>
  </si>
  <si>
    <t>02/02/24</t>
  </si>
  <si>
    <t>Akok</t>
  </si>
  <si>
    <t>Ply UT 3mm MC</t>
  </si>
  <si>
    <t>03/02/24</t>
  </si>
  <si>
    <t>Toko Besi sumber jaya</t>
  </si>
  <si>
    <t>Bintang Terang</t>
  </si>
  <si>
    <t>Poly Kilat Diamond 3mm</t>
  </si>
  <si>
    <t>05/02/24</t>
  </si>
  <si>
    <t>Poly/Block/Board kilat 18mm</t>
  </si>
  <si>
    <t>06/02/24</t>
  </si>
  <si>
    <t>Giat Profil</t>
  </si>
  <si>
    <t>07/02/24</t>
  </si>
  <si>
    <t>Cemara Jaya</t>
  </si>
  <si>
    <t>Poly Doff diamond 3mm</t>
  </si>
  <si>
    <t>PLY UT 12mm Cap Bola</t>
  </si>
  <si>
    <t>13/02/24</t>
  </si>
  <si>
    <t>Medan jaya</t>
  </si>
  <si>
    <t>15/02/24</t>
  </si>
  <si>
    <t>Medan Jaya</t>
  </si>
  <si>
    <t>PVC Board 18mm</t>
  </si>
  <si>
    <t>Bapak Arifin</t>
  </si>
  <si>
    <t>16/02/24</t>
  </si>
  <si>
    <t>Plt UT 5mm Kayu Alam</t>
  </si>
  <si>
    <t>17/02/24</t>
  </si>
  <si>
    <t>Poly Kilat diamond 3mm</t>
  </si>
  <si>
    <t>HMR Doff 3mm</t>
  </si>
  <si>
    <t>19/02/24</t>
  </si>
  <si>
    <t>Ci Mina</t>
  </si>
  <si>
    <t>PVC Board  3mm</t>
  </si>
  <si>
    <t>PVC Board 5mm</t>
  </si>
  <si>
    <t>PVC Board 8mm</t>
  </si>
  <si>
    <t>PVC Board  12mm</t>
  </si>
  <si>
    <t>PVC Board 15mm</t>
  </si>
  <si>
    <t>20/02/24</t>
  </si>
  <si>
    <t>Poly/Block/Board Dof 18mm</t>
  </si>
  <si>
    <t>Poly/Block/Board Kilat 2F 18mm</t>
  </si>
  <si>
    <t>21/02/24</t>
  </si>
  <si>
    <t>22/02/24</t>
  </si>
  <si>
    <t>Bapak Edu</t>
  </si>
  <si>
    <t>23/02/24</t>
  </si>
  <si>
    <t>24/02/24</t>
  </si>
  <si>
    <t>Tetap Jaya</t>
  </si>
  <si>
    <t>Medan Abadi</t>
  </si>
  <si>
    <t>26/02/24</t>
  </si>
  <si>
    <t>27/02/24</t>
  </si>
  <si>
    <t>29/02/24</t>
  </si>
  <si>
    <t>Megah Jaya Bogor</t>
  </si>
  <si>
    <t>TOTAL</t>
  </si>
  <si>
    <t>Ply UT 5mm Kayu Alam</t>
  </si>
  <si>
    <t>LAPORAN PENJUALAN GUDANG 88, GUDANG AA5 &amp; TOKO</t>
  </si>
  <si>
    <t>Ply UT 12mm Cap Bola</t>
  </si>
  <si>
    <t>BB Doff 18mm 1x</t>
  </si>
  <si>
    <t>BB Kilat 18mm 2x</t>
  </si>
  <si>
    <t>01/03/24</t>
  </si>
  <si>
    <t>02/03/24</t>
  </si>
  <si>
    <t>BB Kilat 18mm 1x</t>
  </si>
  <si>
    <t>06/03/24</t>
  </si>
  <si>
    <t>Pvc Board 3mm</t>
  </si>
  <si>
    <t>07/03/24</t>
  </si>
  <si>
    <t>Pvc Board 18mm</t>
  </si>
  <si>
    <t>08/03/24</t>
  </si>
  <si>
    <t>Tetap Jaya Helvet</t>
  </si>
  <si>
    <t>Poly Doff Bangau 3mm</t>
  </si>
  <si>
    <t>Poly Doff Diamond 3mm</t>
  </si>
  <si>
    <t>09/03/24</t>
  </si>
  <si>
    <t>Ply UT 3,6mm Kayu alam</t>
  </si>
  <si>
    <t>12/03/24</t>
  </si>
  <si>
    <t>Pvc Board 12mm</t>
  </si>
  <si>
    <t>Toko Besi Sumber Jaya</t>
  </si>
  <si>
    <t>14/03/24</t>
  </si>
  <si>
    <t>15/03/24</t>
  </si>
  <si>
    <t>16/03/24</t>
  </si>
  <si>
    <t>18/03/24</t>
  </si>
  <si>
    <t>19/03/24</t>
  </si>
  <si>
    <t>20/03/24</t>
  </si>
  <si>
    <t>Wita Jaya</t>
  </si>
  <si>
    <t>Pvc Board 5mm</t>
  </si>
  <si>
    <t>21/03/24</t>
  </si>
  <si>
    <t>Hari Indah</t>
  </si>
  <si>
    <t>Pvc Board 8mm</t>
  </si>
  <si>
    <t>Pvc Board 15mm</t>
  </si>
  <si>
    <t>23/03/24</t>
  </si>
  <si>
    <t>Aneka Rezeki</t>
  </si>
  <si>
    <t>Bapak Ferri</t>
  </si>
  <si>
    <t>25/03/24</t>
  </si>
  <si>
    <t>26/03/24</t>
  </si>
  <si>
    <t>27/03/24</t>
  </si>
  <si>
    <t>28/03/24</t>
  </si>
  <si>
    <t>30/03/24</t>
  </si>
  <si>
    <t>Ibu Mita</t>
  </si>
  <si>
    <t>BULAN MARET 2024</t>
  </si>
  <si>
    <t>TOKO</t>
  </si>
  <si>
    <t xml:space="preserve">Giat Profil </t>
  </si>
  <si>
    <t>01/04/24</t>
  </si>
  <si>
    <t>NO</t>
  </si>
  <si>
    <t>03/04/24</t>
  </si>
  <si>
    <t>16/04/24</t>
  </si>
  <si>
    <t>18/04/24</t>
  </si>
  <si>
    <t>25/04/24</t>
  </si>
  <si>
    <t>26/04/24</t>
  </si>
  <si>
    <t>27/04/24</t>
  </si>
  <si>
    <t>30/04/24</t>
  </si>
  <si>
    <t>29/04/24</t>
  </si>
  <si>
    <t>20/04/24</t>
  </si>
  <si>
    <t>24/04/24</t>
  </si>
  <si>
    <t>Ply UT 8mm Kayu Alam</t>
  </si>
  <si>
    <t>Ply UT 12mm MC</t>
  </si>
  <si>
    <t>PVC Board 3mm</t>
  </si>
  <si>
    <t>04/04/24</t>
  </si>
  <si>
    <t>Panglong Simbai</t>
  </si>
  <si>
    <t>05/04/24</t>
  </si>
  <si>
    <t>Agung Jaya</t>
  </si>
  <si>
    <t>17/04/24</t>
  </si>
  <si>
    <t>Usaha Baru</t>
  </si>
  <si>
    <t>Makmur Jaya</t>
  </si>
  <si>
    <t>PVC Board 12mm</t>
  </si>
  <si>
    <t>Panglong simbai</t>
  </si>
  <si>
    <t>02/04/24</t>
  </si>
  <si>
    <t>Bapak Effendi</t>
  </si>
  <si>
    <t>TOTAL PENJUALAN (LBR)</t>
  </si>
  <si>
    <t>LAPORAN PENJUALAN GUDANG 888, GUDANG AA5 &amp; TOKO</t>
  </si>
  <si>
    <t>BULAN APRIL 2024</t>
  </si>
  <si>
    <t>Poly Doff bangau 3mm</t>
  </si>
  <si>
    <t>Ply UT 8mm Kayu alam</t>
  </si>
  <si>
    <t xml:space="preserve">Bapak Edu </t>
  </si>
  <si>
    <t>Bapak Efendi</t>
  </si>
  <si>
    <t>BB Dodd 18mm 1x</t>
  </si>
  <si>
    <t>Harga Beli</t>
  </si>
  <si>
    <t>Total Harga Beli</t>
  </si>
  <si>
    <t>Gross Profit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</si>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</sst>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164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1" xfId="0" quotePrefix="1" applyBorder="1"/>
    <xf numFmtId="0" fontId="0" fillId="0" borderId="1" xfId="0" applyBorder="1"/>
    <xf numFmtId="164" fontId="0" fillId="0" borderId="1" xfId="0" applyNumberFormat="1" applyBorder="1"/>
    <xf numFmtId="0" fontId="0" fillId="0" borderId="2" xfId="0" quotePrefix="1" applyBorder="1"/>
    <xf numFmtId="164" fontId="0" fillId="0" borderId="2" xfId="0" applyNumberFormat="1" applyBorder="1"/>
    <xf numFmtId="0" fontId="0" fillId="0" borderId="5" xfId="0" quotePrefix="1" applyBorder="1"/>
    <xf numFmtId="0" fontId="0" fillId="0" borderId="5" xfId="0" applyBorder="1"/>
    <xf numFmtId="164" fontId="0" fillId="0" borderId="5" xfId="0" applyNumberFormat="1" applyBorder="1"/>
    <xf numFmtId="164" fontId="1" fillId="0" borderId="4" xfId="0" applyNumberFormat="1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quotePrefix="1" applyBorder="1"/>
    <xf numFmtId="0" fontId="0" fillId="2" borderId="6" xfId="0" applyFill="1" applyBorder="1" applyAlignment="1">
      <alignment horizontal="center"/>
    </xf>
    <xf numFmtId="164" fontId="0" fillId="0" borderId="6" xfId="0" applyNumberFormat="1" applyBorder="1"/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quotePrefix="1" applyBorder="1"/>
    <xf numFmtId="0" fontId="0" fillId="2" borderId="8" xfId="0" applyFill="1" applyBorder="1" applyAlignment="1">
      <alignment horizontal="center"/>
    </xf>
    <xf numFmtId="164" fontId="0" fillId="0" borderId="8" xfId="0" applyNumberFormat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0" borderId="9" xfId="0" applyNumberFormat="1" applyBorder="1"/>
    <xf numFmtId="0" fontId="0" fillId="0" borderId="9" xfId="0" applyBorder="1"/>
    <xf numFmtId="0" fontId="0" fillId="0" borderId="9" xfId="0" quotePrefix="1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0" borderId="12" xfId="0" applyFont="1" applyBorder="1"/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sqref="A1:F1"/>
    </sheetView>
  </sheetViews>
  <sheetFormatPr defaultRowHeight="15" x14ac:dyDescent="0.25"/>
  <cols>
    <col min="1" max="1" width="9.7109375" bestFit="1" customWidth="1"/>
    <col min="2" max="2" width="23.28515625" customWidth="1"/>
    <col min="3" max="3" width="29.85546875" customWidth="1"/>
    <col min="4" max="4" width="7.85546875" customWidth="1"/>
    <col min="5" max="5" width="15.140625" customWidth="1"/>
    <col min="6" max="6" width="14.5703125" customWidth="1"/>
  </cols>
  <sheetData>
    <row r="1" spans="1:6" ht="15.75" x14ac:dyDescent="0.25">
      <c r="A1" s="53" t="s">
        <v>56</v>
      </c>
      <c r="B1" s="53"/>
      <c r="C1" s="53"/>
      <c r="D1" s="53"/>
      <c r="E1" s="53"/>
      <c r="F1" s="53"/>
    </row>
    <row r="2" spans="1:6" ht="15.75" x14ac:dyDescent="0.25">
      <c r="A2" s="53" t="s">
        <v>0</v>
      </c>
      <c r="B2" s="53"/>
      <c r="C2" s="53"/>
      <c r="D2" s="53"/>
      <c r="E2" s="53"/>
      <c r="F2" s="53"/>
    </row>
    <row r="3" spans="1:6" ht="15.75" thickBot="1" x14ac:dyDescent="0.3">
      <c r="A3" s="1"/>
      <c r="B3" s="1"/>
      <c r="C3" s="1"/>
      <c r="D3" s="1"/>
      <c r="E3" s="1"/>
      <c r="F3" s="1"/>
    </row>
    <row r="4" spans="1:6" x14ac:dyDescent="0.25">
      <c r="A4" s="54" t="s">
        <v>1</v>
      </c>
      <c r="B4" s="54" t="s">
        <v>2</v>
      </c>
      <c r="C4" s="54" t="s">
        <v>3</v>
      </c>
      <c r="D4" s="56" t="s">
        <v>4</v>
      </c>
      <c r="E4" s="56" t="s">
        <v>5</v>
      </c>
      <c r="F4" s="54" t="s">
        <v>6</v>
      </c>
    </row>
    <row r="5" spans="1:6" ht="15.75" thickBot="1" x14ac:dyDescent="0.3">
      <c r="A5" s="55"/>
      <c r="B5" s="55"/>
      <c r="C5" s="55"/>
      <c r="D5" s="57"/>
      <c r="E5" s="57"/>
      <c r="F5" s="55"/>
    </row>
    <row r="6" spans="1:6" x14ac:dyDescent="0.25">
      <c r="A6" s="8" t="s">
        <v>7</v>
      </c>
      <c r="B6" s="17" t="s">
        <v>8</v>
      </c>
      <c r="C6" s="9" t="s">
        <v>9</v>
      </c>
      <c r="D6" s="17">
        <v>53</v>
      </c>
      <c r="E6" s="10">
        <v>52000</v>
      </c>
      <c r="F6" s="10">
        <f>E6*D6</f>
        <v>2756000</v>
      </c>
    </row>
    <row r="7" spans="1:6" x14ac:dyDescent="0.25">
      <c r="A7" s="11" t="s">
        <v>10</v>
      </c>
      <c r="B7" s="3" t="s">
        <v>12</v>
      </c>
      <c r="C7" s="4" t="s">
        <v>13</v>
      </c>
      <c r="D7" s="3">
        <v>200</v>
      </c>
      <c r="E7" s="12">
        <v>109500</v>
      </c>
      <c r="F7" s="12">
        <f t="shared" ref="F7:F51" si="0">E7*D7</f>
        <v>21900000</v>
      </c>
    </row>
    <row r="8" spans="1:6" x14ac:dyDescent="0.25">
      <c r="A8" s="11" t="s">
        <v>14</v>
      </c>
      <c r="B8" s="3" t="s">
        <v>11</v>
      </c>
      <c r="C8" s="4" t="s">
        <v>15</v>
      </c>
      <c r="D8" s="3">
        <v>30</v>
      </c>
      <c r="E8" s="12">
        <v>271000</v>
      </c>
      <c r="F8" s="12">
        <f t="shared" si="0"/>
        <v>8130000</v>
      </c>
    </row>
    <row r="9" spans="1:6" x14ac:dyDescent="0.25">
      <c r="A9" s="11" t="s">
        <v>16</v>
      </c>
      <c r="B9" s="3" t="s">
        <v>17</v>
      </c>
      <c r="C9" s="4" t="s">
        <v>15</v>
      </c>
      <c r="D9" s="3">
        <v>50</v>
      </c>
      <c r="E9" s="12">
        <v>267000</v>
      </c>
      <c r="F9" s="12">
        <f t="shared" si="0"/>
        <v>13350000</v>
      </c>
    </row>
    <row r="10" spans="1:6" x14ac:dyDescent="0.25">
      <c r="A10" s="11" t="s">
        <v>16</v>
      </c>
      <c r="B10" s="3" t="s">
        <v>17</v>
      </c>
      <c r="C10" s="4" t="s">
        <v>15</v>
      </c>
      <c r="D10" s="3">
        <v>100</v>
      </c>
      <c r="E10" s="12">
        <v>267000</v>
      </c>
      <c r="F10" s="12">
        <f t="shared" si="0"/>
        <v>26700000</v>
      </c>
    </row>
    <row r="11" spans="1:6" x14ac:dyDescent="0.25">
      <c r="A11" s="11" t="s">
        <v>18</v>
      </c>
      <c r="B11" s="3" t="s">
        <v>17</v>
      </c>
      <c r="C11" s="4" t="s">
        <v>15</v>
      </c>
      <c r="D11" s="3">
        <v>100</v>
      </c>
      <c r="E11" s="12">
        <v>267000</v>
      </c>
      <c r="F11" s="12">
        <f t="shared" si="0"/>
        <v>26700000</v>
      </c>
    </row>
    <row r="12" spans="1:6" x14ac:dyDescent="0.25">
      <c r="A12" s="11" t="s">
        <v>18</v>
      </c>
      <c r="B12" s="3" t="s">
        <v>17</v>
      </c>
      <c r="C12" s="4" t="s">
        <v>15</v>
      </c>
      <c r="D12" s="3">
        <v>100</v>
      </c>
      <c r="E12" s="12">
        <v>267000</v>
      </c>
      <c r="F12" s="12">
        <f t="shared" si="0"/>
        <v>26700000</v>
      </c>
    </row>
    <row r="13" spans="1:6" x14ac:dyDescent="0.25">
      <c r="A13" s="13" t="s">
        <v>18</v>
      </c>
      <c r="B13" s="18" t="s">
        <v>19</v>
      </c>
      <c r="C13" s="14" t="s">
        <v>20</v>
      </c>
      <c r="D13" s="18">
        <v>250</v>
      </c>
      <c r="E13" s="15">
        <v>115000</v>
      </c>
      <c r="F13" s="15">
        <f t="shared" si="0"/>
        <v>28750000</v>
      </c>
    </row>
    <row r="14" spans="1:6" x14ac:dyDescent="0.25">
      <c r="A14" s="13" t="s">
        <v>18</v>
      </c>
      <c r="B14" s="18" t="s">
        <v>19</v>
      </c>
      <c r="C14" s="14" t="s">
        <v>21</v>
      </c>
      <c r="D14" s="18">
        <v>100</v>
      </c>
      <c r="E14" s="15">
        <v>185000</v>
      </c>
      <c r="F14" s="15">
        <f>E14*D14</f>
        <v>18500000</v>
      </c>
    </row>
    <row r="15" spans="1:6" x14ac:dyDescent="0.25">
      <c r="A15" s="11" t="s">
        <v>22</v>
      </c>
      <c r="B15" s="3" t="s">
        <v>25</v>
      </c>
      <c r="C15" s="4" t="s">
        <v>26</v>
      </c>
      <c r="D15" s="3">
        <v>10</v>
      </c>
      <c r="E15" s="12">
        <v>555000</v>
      </c>
      <c r="F15" s="12">
        <f t="shared" ref="F15" si="1">E15*D15</f>
        <v>5550000</v>
      </c>
    </row>
    <row r="16" spans="1:6" x14ac:dyDescent="0.25">
      <c r="A16" s="11" t="s">
        <v>22</v>
      </c>
      <c r="B16" s="3" t="s">
        <v>19</v>
      </c>
      <c r="C16" s="4" t="s">
        <v>21</v>
      </c>
      <c r="D16" s="3">
        <v>40</v>
      </c>
      <c r="E16" s="12">
        <v>185000</v>
      </c>
      <c r="F16" s="12">
        <f>E16*D16</f>
        <v>7400000</v>
      </c>
    </row>
    <row r="17" spans="1:6" x14ac:dyDescent="0.25">
      <c r="A17" s="11" t="s">
        <v>24</v>
      </c>
      <c r="B17" s="3" t="s">
        <v>23</v>
      </c>
      <c r="C17" s="4" t="s">
        <v>15</v>
      </c>
      <c r="D17" s="3">
        <v>10</v>
      </c>
      <c r="E17" s="12">
        <v>273000</v>
      </c>
      <c r="F17" s="12">
        <f t="shared" si="0"/>
        <v>2730000</v>
      </c>
    </row>
    <row r="18" spans="1:6" x14ac:dyDescent="0.25">
      <c r="A18" s="11" t="s">
        <v>24</v>
      </c>
      <c r="B18" s="3" t="s">
        <v>23</v>
      </c>
      <c r="C18" s="4" t="s">
        <v>38</v>
      </c>
      <c r="D18" s="3">
        <v>30</v>
      </c>
      <c r="E18" s="12">
        <v>375000</v>
      </c>
      <c r="F18" s="12">
        <f t="shared" si="0"/>
        <v>11250000</v>
      </c>
    </row>
    <row r="19" spans="1:6" x14ac:dyDescent="0.25">
      <c r="A19" s="11" t="s">
        <v>24</v>
      </c>
      <c r="B19" s="3" t="s">
        <v>27</v>
      </c>
      <c r="C19" s="4" t="s">
        <v>35</v>
      </c>
      <c r="D19" s="3">
        <v>3</v>
      </c>
      <c r="E19" s="12">
        <v>120000</v>
      </c>
      <c r="F19" s="12">
        <f t="shared" si="0"/>
        <v>360000</v>
      </c>
    </row>
    <row r="20" spans="1:6" x14ac:dyDescent="0.25">
      <c r="A20" s="11" t="s">
        <v>28</v>
      </c>
      <c r="B20" s="3" t="s">
        <v>11</v>
      </c>
      <c r="C20" s="4" t="s">
        <v>15</v>
      </c>
      <c r="D20" s="3">
        <v>30</v>
      </c>
      <c r="E20" s="12">
        <v>271000</v>
      </c>
      <c r="F20" s="12">
        <f t="shared" si="0"/>
        <v>8130000</v>
      </c>
    </row>
    <row r="21" spans="1:6" x14ac:dyDescent="0.25">
      <c r="A21" s="11" t="s">
        <v>28</v>
      </c>
      <c r="B21" s="3" t="s">
        <v>19</v>
      </c>
      <c r="C21" s="4" t="s">
        <v>55</v>
      </c>
      <c r="D21" s="3">
        <v>150</v>
      </c>
      <c r="E21" s="12">
        <v>95000</v>
      </c>
      <c r="F21" s="12">
        <f t="shared" si="0"/>
        <v>14250000</v>
      </c>
    </row>
    <row r="22" spans="1:6" x14ac:dyDescent="0.25">
      <c r="A22" s="11" t="s">
        <v>28</v>
      </c>
      <c r="B22" s="3" t="s">
        <v>19</v>
      </c>
      <c r="C22" s="4" t="s">
        <v>20</v>
      </c>
      <c r="D22" s="3">
        <v>230</v>
      </c>
      <c r="E22" s="12">
        <v>115000</v>
      </c>
      <c r="F22" s="12">
        <f t="shared" si="0"/>
        <v>26450000</v>
      </c>
    </row>
    <row r="23" spans="1:6" x14ac:dyDescent="0.25">
      <c r="A23" s="11" t="s">
        <v>30</v>
      </c>
      <c r="B23" s="3" t="s">
        <v>12</v>
      </c>
      <c r="C23" s="4" t="s">
        <v>31</v>
      </c>
      <c r="D23" s="3">
        <v>120</v>
      </c>
      <c r="E23" s="12">
        <v>109500</v>
      </c>
      <c r="F23" s="12">
        <f t="shared" si="0"/>
        <v>13140000</v>
      </c>
    </row>
    <row r="24" spans="1:6" x14ac:dyDescent="0.25">
      <c r="A24" s="11" t="s">
        <v>30</v>
      </c>
      <c r="B24" s="3" t="s">
        <v>12</v>
      </c>
      <c r="C24" s="4" t="s">
        <v>32</v>
      </c>
      <c r="D24" s="3">
        <v>50</v>
      </c>
      <c r="E24" s="12">
        <v>120000</v>
      </c>
      <c r="F24" s="12">
        <f t="shared" si="0"/>
        <v>6000000</v>
      </c>
    </row>
    <row r="25" spans="1:6" x14ac:dyDescent="0.25">
      <c r="A25" s="11" t="s">
        <v>30</v>
      </c>
      <c r="B25" s="3" t="s">
        <v>12</v>
      </c>
      <c r="C25" s="4" t="s">
        <v>15</v>
      </c>
      <c r="D25" s="3">
        <v>20</v>
      </c>
      <c r="E25" s="12">
        <v>268000</v>
      </c>
      <c r="F25" s="12">
        <f t="shared" si="0"/>
        <v>5360000</v>
      </c>
    </row>
    <row r="26" spans="1:6" x14ac:dyDescent="0.25">
      <c r="A26" s="11" t="s">
        <v>33</v>
      </c>
      <c r="B26" s="3" t="s">
        <v>34</v>
      </c>
      <c r="C26" s="4" t="s">
        <v>36</v>
      </c>
      <c r="D26" s="3">
        <v>5</v>
      </c>
      <c r="E26" s="12">
        <v>180000</v>
      </c>
      <c r="F26" s="12">
        <f t="shared" si="0"/>
        <v>900000</v>
      </c>
    </row>
    <row r="27" spans="1:6" x14ac:dyDescent="0.25">
      <c r="A27" s="11" t="s">
        <v>33</v>
      </c>
      <c r="B27" s="3" t="s">
        <v>34</v>
      </c>
      <c r="C27" s="4" t="s">
        <v>37</v>
      </c>
      <c r="D27" s="3">
        <v>2</v>
      </c>
      <c r="E27" s="12">
        <v>270000</v>
      </c>
      <c r="F27" s="12">
        <f t="shared" si="0"/>
        <v>540000</v>
      </c>
    </row>
    <row r="28" spans="1:6" x14ac:dyDescent="0.25">
      <c r="A28" s="11" t="s">
        <v>33</v>
      </c>
      <c r="B28" s="3" t="s">
        <v>25</v>
      </c>
      <c r="C28" s="4" t="s">
        <v>38</v>
      </c>
      <c r="D28" s="3">
        <v>5</v>
      </c>
      <c r="E28" s="12">
        <v>375000</v>
      </c>
      <c r="F28" s="12">
        <f t="shared" si="0"/>
        <v>1875000</v>
      </c>
    </row>
    <row r="29" spans="1:6" x14ac:dyDescent="0.25">
      <c r="A29" s="11" t="s">
        <v>33</v>
      </c>
      <c r="B29" s="3" t="s">
        <v>25</v>
      </c>
      <c r="C29" s="4" t="s">
        <v>39</v>
      </c>
      <c r="D29" s="3">
        <v>4</v>
      </c>
      <c r="E29" s="12">
        <v>461000</v>
      </c>
      <c r="F29" s="12">
        <f t="shared" si="0"/>
        <v>1844000</v>
      </c>
    </row>
    <row r="30" spans="1:6" x14ac:dyDescent="0.25">
      <c r="A30" s="11" t="s">
        <v>33</v>
      </c>
      <c r="B30" s="3" t="s">
        <v>25</v>
      </c>
      <c r="C30" s="4" t="s">
        <v>26</v>
      </c>
      <c r="D30" s="3">
        <v>3</v>
      </c>
      <c r="E30" s="12">
        <v>555000</v>
      </c>
      <c r="F30" s="12">
        <f t="shared" si="0"/>
        <v>1665000</v>
      </c>
    </row>
    <row r="31" spans="1:6" x14ac:dyDescent="0.25">
      <c r="A31" s="11" t="s">
        <v>40</v>
      </c>
      <c r="B31" s="3" t="s">
        <v>23</v>
      </c>
      <c r="C31" s="4" t="s">
        <v>41</v>
      </c>
      <c r="D31" s="3">
        <v>3</v>
      </c>
      <c r="E31" s="12">
        <v>275000</v>
      </c>
      <c r="F31" s="12">
        <f t="shared" si="0"/>
        <v>825000</v>
      </c>
    </row>
    <row r="32" spans="1:6" x14ac:dyDescent="0.25">
      <c r="A32" s="11" t="s">
        <v>40</v>
      </c>
      <c r="B32" s="3" t="s">
        <v>23</v>
      </c>
      <c r="C32" s="4" t="s">
        <v>42</v>
      </c>
      <c r="D32" s="3">
        <v>11</v>
      </c>
      <c r="E32" s="12">
        <v>345000</v>
      </c>
      <c r="F32" s="12">
        <f t="shared" si="0"/>
        <v>3795000</v>
      </c>
    </row>
    <row r="33" spans="1:6" x14ac:dyDescent="0.25">
      <c r="A33" s="11" t="s">
        <v>40</v>
      </c>
      <c r="B33" s="3" t="s">
        <v>23</v>
      </c>
      <c r="C33" s="4" t="s">
        <v>35</v>
      </c>
      <c r="D33" s="3">
        <v>20</v>
      </c>
      <c r="E33" s="12">
        <v>115000</v>
      </c>
      <c r="F33" s="12">
        <f t="shared" si="0"/>
        <v>2300000</v>
      </c>
    </row>
    <row r="34" spans="1:6" x14ac:dyDescent="0.25">
      <c r="A34" s="11" t="s">
        <v>40</v>
      </c>
      <c r="B34" s="3" t="s">
        <v>17</v>
      </c>
      <c r="C34" s="4" t="s">
        <v>15</v>
      </c>
      <c r="D34" s="3">
        <v>30</v>
      </c>
      <c r="E34" s="12">
        <v>267000</v>
      </c>
      <c r="F34" s="12">
        <f t="shared" si="0"/>
        <v>8010000</v>
      </c>
    </row>
    <row r="35" spans="1:6" x14ac:dyDescent="0.25">
      <c r="A35" s="11" t="s">
        <v>40</v>
      </c>
      <c r="B35" s="3" t="s">
        <v>12</v>
      </c>
      <c r="C35" s="4" t="s">
        <v>31</v>
      </c>
      <c r="D35" s="3">
        <v>100</v>
      </c>
      <c r="E35" s="12">
        <v>109500</v>
      </c>
      <c r="F35" s="12">
        <f t="shared" si="0"/>
        <v>10950000</v>
      </c>
    </row>
    <row r="36" spans="1:6" x14ac:dyDescent="0.25">
      <c r="A36" s="11" t="s">
        <v>43</v>
      </c>
      <c r="B36" s="3" t="s">
        <v>17</v>
      </c>
      <c r="C36" s="4" t="s">
        <v>15</v>
      </c>
      <c r="D36" s="3">
        <v>8</v>
      </c>
      <c r="E36" s="12">
        <v>267000</v>
      </c>
      <c r="F36" s="12">
        <f t="shared" si="0"/>
        <v>2136000</v>
      </c>
    </row>
    <row r="37" spans="1:6" x14ac:dyDescent="0.25">
      <c r="A37" s="11" t="s">
        <v>44</v>
      </c>
      <c r="B37" s="3" t="s">
        <v>45</v>
      </c>
      <c r="C37" s="4" t="s">
        <v>36</v>
      </c>
      <c r="D37" s="3">
        <v>5</v>
      </c>
      <c r="E37" s="12">
        <v>173130</v>
      </c>
      <c r="F37" s="12">
        <f t="shared" si="0"/>
        <v>865650</v>
      </c>
    </row>
    <row r="38" spans="1:6" x14ac:dyDescent="0.25">
      <c r="A38" s="11" t="s">
        <v>44</v>
      </c>
      <c r="B38" s="3" t="s">
        <v>12</v>
      </c>
      <c r="C38" s="4" t="s">
        <v>15</v>
      </c>
      <c r="D38" s="3">
        <v>20</v>
      </c>
      <c r="E38" s="12">
        <v>268000</v>
      </c>
      <c r="F38" s="12">
        <f t="shared" si="0"/>
        <v>5360000</v>
      </c>
    </row>
    <row r="39" spans="1:6" x14ac:dyDescent="0.25">
      <c r="A39" s="11" t="s">
        <v>46</v>
      </c>
      <c r="B39" s="3" t="s">
        <v>12</v>
      </c>
      <c r="C39" s="4" t="s">
        <v>31</v>
      </c>
      <c r="D39" s="3">
        <v>100</v>
      </c>
      <c r="E39" s="12">
        <v>109500</v>
      </c>
      <c r="F39" s="12">
        <f t="shared" si="0"/>
        <v>10950000</v>
      </c>
    </row>
    <row r="40" spans="1:6" x14ac:dyDescent="0.25">
      <c r="A40" s="11" t="s">
        <v>47</v>
      </c>
      <c r="B40" s="3" t="s">
        <v>48</v>
      </c>
      <c r="C40" s="4" t="s">
        <v>32</v>
      </c>
      <c r="D40" s="3">
        <v>100</v>
      </c>
      <c r="E40" s="12">
        <v>120000</v>
      </c>
      <c r="F40" s="12">
        <f t="shared" si="0"/>
        <v>12000000</v>
      </c>
    </row>
    <row r="41" spans="1:6" x14ac:dyDescent="0.25">
      <c r="A41" s="11" t="s">
        <v>47</v>
      </c>
      <c r="B41" s="3" t="s">
        <v>49</v>
      </c>
      <c r="C41" s="4" t="s">
        <v>15</v>
      </c>
      <c r="D41" s="3">
        <v>40</v>
      </c>
      <c r="E41" s="12">
        <v>270000</v>
      </c>
      <c r="F41" s="12">
        <f t="shared" si="0"/>
        <v>10800000</v>
      </c>
    </row>
    <row r="42" spans="1:6" x14ac:dyDescent="0.25">
      <c r="A42" s="11" t="s">
        <v>50</v>
      </c>
      <c r="B42" s="3" t="s">
        <v>17</v>
      </c>
      <c r="C42" s="4" t="s">
        <v>15</v>
      </c>
      <c r="D42" s="3">
        <v>60</v>
      </c>
      <c r="E42" s="12">
        <v>267000</v>
      </c>
      <c r="F42" s="12">
        <f t="shared" si="0"/>
        <v>16020000</v>
      </c>
    </row>
    <row r="43" spans="1:6" x14ac:dyDescent="0.25">
      <c r="A43" s="11" t="s">
        <v>50</v>
      </c>
      <c r="B43" s="3" t="s">
        <v>11</v>
      </c>
      <c r="C43" s="4" t="s">
        <v>15</v>
      </c>
      <c r="D43" s="3">
        <v>30</v>
      </c>
      <c r="E43" s="12">
        <v>271000</v>
      </c>
      <c r="F43" s="12">
        <f t="shared" si="0"/>
        <v>8130000</v>
      </c>
    </row>
    <row r="44" spans="1:6" x14ac:dyDescent="0.25">
      <c r="A44" s="11" t="s">
        <v>50</v>
      </c>
      <c r="B44" s="3" t="s">
        <v>19</v>
      </c>
      <c r="C44" s="4" t="s">
        <v>29</v>
      </c>
      <c r="D44" s="3">
        <v>50</v>
      </c>
      <c r="E44" s="12">
        <v>95000</v>
      </c>
      <c r="F44" s="12">
        <f t="shared" si="0"/>
        <v>4750000</v>
      </c>
    </row>
    <row r="45" spans="1:6" x14ac:dyDescent="0.25">
      <c r="A45" s="11" t="s">
        <v>50</v>
      </c>
      <c r="B45" s="3" t="s">
        <v>19</v>
      </c>
      <c r="C45" s="4" t="s">
        <v>9</v>
      </c>
      <c r="D45" s="3">
        <v>147</v>
      </c>
      <c r="E45" s="12">
        <v>50000</v>
      </c>
      <c r="F45" s="12">
        <f t="shared" si="0"/>
        <v>7350000</v>
      </c>
    </row>
    <row r="46" spans="1:6" x14ac:dyDescent="0.25">
      <c r="A46" s="11" t="s">
        <v>51</v>
      </c>
      <c r="B46" s="3" t="s">
        <v>12</v>
      </c>
      <c r="C46" s="4" t="s">
        <v>31</v>
      </c>
      <c r="D46" s="3">
        <v>80</v>
      </c>
      <c r="E46" s="12">
        <v>109500</v>
      </c>
      <c r="F46" s="12">
        <f t="shared" si="0"/>
        <v>8760000</v>
      </c>
    </row>
    <row r="47" spans="1:6" x14ac:dyDescent="0.25">
      <c r="A47" s="11" t="s">
        <v>51</v>
      </c>
      <c r="B47" s="3" t="s">
        <v>23</v>
      </c>
      <c r="C47" s="4" t="s">
        <v>41</v>
      </c>
      <c r="D47" s="3">
        <v>20</v>
      </c>
      <c r="E47" s="12">
        <v>275000</v>
      </c>
      <c r="F47" s="12">
        <f t="shared" si="0"/>
        <v>5500000</v>
      </c>
    </row>
    <row r="48" spans="1:6" x14ac:dyDescent="0.25">
      <c r="A48" s="11" t="s">
        <v>51</v>
      </c>
      <c r="B48" s="3" t="s">
        <v>23</v>
      </c>
      <c r="C48" s="4" t="s">
        <v>15</v>
      </c>
      <c r="D48" s="3">
        <v>4</v>
      </c>
      <c r="E48" s="12">
        <v>273000</v>
      </c>
      <c r="F48" s="12">
        <f t="shared" si="0"/>
        <v>1092000</v>
      </c>
    </row>
    <row r="49" spans="1:10" x14ac:dyDescent="0.25">
      <c r="A49" s="11" t="s">
        <v>51</v>
      </c>
      <c r="B49" s="3" t="s">
        <v>23</v>
      </c>
      <c r="C49" s="4" t="s">
        <v>42</v>
      </c>
      <c r="D49" s="3">
        <v>4</v>
      </c>
      <c r="E49" s="12">
        <v>345000</v>
      </c>
      <c r="F49" s="12">
        <f t="shared" si="0"/>
        <v>1380000</v>
      </c>
    </row>
    <row r="50" spans="1:10" x14ac:dyDescent="0.25">
      <c r="A50" s="11" t="s">
        <v>44</v>
      </c>
      <c r="B50" s="3" t="s">
        <v>45</v>
      </c>
      <c r="C50" s="4" t="s">
        <v>35</v>
      </c>
      <c r="D50" s="3">
        <v>3</v>
      </c>
      <c r="E50" s="12">
        <v>110000</v>
      </c>
      <c r="F50" s="12">
        <f t="shared" si="0"/>
        <v>330000</v>
      </c>
    </row>
    <row r="51" spans="1:10" ht="15.75" thickBot="1" x14ac:dyDescent="0.3">
      <c r="A51" s="13" t="s">
        <v>52</v>
      </c>
      <c r="B51" s="18" t="s">
        <v>53</v>
      </c>
      <c r="C51" s="14" t="s">
        <v>42</v>
      </c>
      <c r="D51" s="18">
        <v>30</v>
      </c>
      <c r="E51" s="15">
        <v>343000</v>
      </c>
      <c r="F51" s="15">
        <f t="shared" si="0"/>
        <v>10290000</v>
      </c>
    </row>
    <row r="52" spans="1:10" ht="15.75" thickBot="1" x14ac:dyDescent="0.3">
      <c r="A52" s="51" t="s">
        <v>54</v>
      </c>
      <c r="B52" s="51"/>
      <c r="C52" s="51"/>
      <c r="D52" s="52">
        <f>SUM(D6:D51)</f>
        <v>2560</v>
      </c>
      <c r="E52" s="52"/>
      <c r="F52" s="16">
        <f>SUM(F6:F51)</f>
        <v>412523650</v>
      </c>
    </row>
    <row r="55" spans="1:10" x14ac:dyDescent="0.25">
      <c r="A55" s="6"/>
      <c r="B55" s="6"/>
      <c r="C55" s="6"/>
      <c r="D55" s="7"/>
      <c r="E55" s="7"/>
      <c r="F55" s="5"/>
    </row>
    <row r="56" spans="1:10" x14ac:dyDescent="0.25">
      <c r="F56" s="2"/>
    </row>
    <row r="59" spans="1:10" x14ac:dyDescent="0.25">
      <c r="F59" s="2"/>
      <c r="J59">
        <v>46</v>
      </c>
    </row>
  </sheetData>
  <mergeCells count="10">
    <mergeCell ref="A52:C52"/>
    <mergeCell ref="D52:E52"/>
    <mergeCell ref="A1:F1"/>
    <mergeCell ref="A2:F2"/>
    <mergeCell ref="C4:C5"/>
    <mergeCell ref="B4:B5"/>
    <mergeCell ref="A4:A5"/>
    <mergeCell ref="E4:E5"/>
    <mergeCell ref="D4:D5"/>
    <mergeCell ref="F4:F5"/>
  </mergeCells>
  <pageMargins left="0.31496062992125984" right="0.11811023622047245" top="0.19685039370078741" bottom="0" header="0.11811023622047245" footer="0"/>
  <pageSetup scale="9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67"/>
  <sheetViews>
    <sheetView tabSelected="1" workbookViewId="0">
      <selection activeCell="G12" sqref="G12"/>
    </sheetView>
  </sheetViews>
  <sheetFormatPr defaultRowHeight="15" x14ac:dyDescent="0.25"/>
  <cols>
    <col min="1" max="1" width="10.28515625" customWidth="1"/>
    <col min="2" max="2" width="22.7109375" customWidth="1"/>
    <col min="3" max="3" width="28.7109375" customWidth="1"/>
    <col min="5" max="5" width="14.5703125" customWidth="1"/>
    <col min="6" max="6" width="15.85546875" customWidth="1"/>
    <col min="7" max="7" width="13.5703125" customWidth="1"/>
    <col min="8" max="8" width="15.7109375" customWidth="1"/>
    <col min="9" max="9" width="16" customWidth="1"/>
  </cols>
  <sheetData>
    <row r="1" spans="1:9" ht="15.75" customHeight="1" x14ac:dyDescent="0.25">
      <c r="A1" s="58" t="s">
        <v>56</v>
      </c>
      <c r="B1" s="58"/>
      <c r="C1" s="58"/>
      <c r="D1" s="58"/>
      <c r="E1" s="58"/>
      <c r="F1" s="58"/>
    </row>
    <row r="2" spans="1:9" ht="15.75" customHeight="1" x14ac:dyDescent="0.25">
      <c r="A2" s="58" t="s">
        <v>97</v>
      </c>
      <c r="B2" s="58"/>
      <c r="C2" s="58"/>
      <c r="D2" s="58"/>
      <c r="E2" s="58"/>
      <c r="F2" s="58"/>
    </row>
    <row r="3" spans="1:9" ht="15.75" thickBot="1" x14ac:dyDescent="0.3">
      <c r="A3" s="1"/>
      <c r="B3" s="1"/>
      <c r="C3" s="1"/>
      <c r="D3" s="1"/>
      <c r="E3" s="1"/>
      <c r="F3" s="1"/>
    </row>
    <row r="4" spans="1:9" x14ac:dyDescent="0.25">
      <c r="A4" s="54" t="s">
        <v>1</v>
      </c>
      <c r="B4" s="54" t="s">
        <v>2</v>
      </c>
      <c r="C4" s="54" t="s">
        <v>3</v>
      </c>
      <c r="D4" s="56" t="s">
        <v>4</v>
      </c>
      <c r="E4" s="56" t="s">
        <v>5</v>
      </c>
      <c r="F4" s="54" t="s">
        <v>6</v>
      </c>
      <c r="G4" t="s">
        <v>134</v>
      </c>
      <c r="H4" t="s">
        <v>135</v>
      </c>
      <c r="I4" t="s">
        <v>136</v>
      </c>
    </row>
    <row r="5" spans="1:9" ht="15.75" hidden="1" thickBot="1" x14ac:dyDescent="0.3">
      <c r="A5" s="55"/>
      <c r="B5" s="55"/>
      <c r="C5" s="55"/>
      <c r="D5" s="57"/>
      <c r="E5" s="57"/>
      <c r="F5" s="55"/>
    </row>
    <row r="6" spans="1:9" hidden="1" x14ac:dyDescent="0.25">
      <c r="A6" s="8" t="s">
        <v>60</v>
      </c>
      <c r="B6" s="17" t="s">
        <v>19</v>
      </c>
      <c r="C6" s="9" t="s">
        <v>57</v>
      </c>
      <c r="D6" s="17">
        <v>80</v>
      </c>
      <c r="E6" s="10">
        <v>185000</v>
      </c>
      <c r="F6" s="10">
        <f>E6*D6</f>
        <v>14800000</v>
      </c>
    </row>
    <row r="7" spans="1:9" hidden="1" x14ac:dyDescent="0.25">
      <c r="A7" s="11" t="s">
        <v>60</v>
      </c>
      <c r="B7" s="3" t="s">
        <v>25</v>
      </c>
      <c r="C7" s="4" t="s">
        <v>58</v>
      </c>
      <c r="D7" s="3">
        <v>3</v>
      </c>
      <c r="E7" s="12">
        <v>275000</v>
      </c>
      <c r="F7" s="12">
        <f>E7*D7</f>
        <v>825000</v>
      </c>
    </row>
    <row r="8" spans="1:9" hidden="1" x14ac:dyDescent="0.25">
      <c r="A8" s="11" t="s">
        <v>60</v>
      </c>
      <c r="B8" s="3" t="s">
        <v>25</v>
      </c>
      <c r="C8" s="4" t="s">
        <v>59</v>
      </c>
      <c r="D8" s="3">
        <v>5</v>
      </c>
      <c r="E8" s="12">
        <v>345000</v>
      </c>
      <c r="F8" s="12">
        <f t="shared" ref="F8:F65" si="0">E8*D8</f>
        <v>1725000</v>
      </c>
    </row>
    <row r="9" spans="1:9" hidden="1" x14ac:dyDescent="0.25">
      <c r="A9" s="11" t="s">
        <v>61</v>
      </c>
      <c r="B9" s="3" t="s">
        <v>17</v>
      </c>
      <c r="C9" s="4" t="s">
        <v>59</v>
      </c>
      <c r="D9" s="3">
        <v>30</v>
      </c>
      <c r="E9" s="12">
        <v>341000</v>
      </c>
      <c r="F9" s="12">
        <f t="shared" si="0"/>
        <v>10230000</v>
      </c>
    </row>
    <row r="10" spans="1:9" hidden="1" x14ac:dyDescent="0.25">
      <c r="A10" s="11" t="s">
        <v>61</v>
      </c>
      <c r="B10" s="3" t="s">
        <v>17</v>
      </c>
      <c r="C10" s="4" t="s">
        <v>62</v>
      </c>
      <c r="D10" s="3">
        <v>30</v>
      </c>
      <c r="E10" s="12">
        <v>267000</v>
      </c>
      <c r="F10" s="12">
        <f t="shared" si="0"/>
        <v>8010000</v>
      </c>
    </row>
    <row r="11" spans="1:9" hidden="1" x14ac:dyDescent="0.25">
      <c r="A11" s="11" t="s">
        <v>61</v>
      </c>
      <c r="B11" s="3" t="s">
        <v>25</v>
      </c>
      <c r="C11" s="4" t="s">
        <v>58</v>
      </c>
      <c r="D11" s="3">
        <v>4</v>
      </c>
      <c r="E11" s="12">
        <v>275000</v>
      </c>
      <c r="F11" s="12">
        <f t="shared" si="0"/>
        <v>1100000</v>
      </c>
    </row>
    <row r="12" spans="1:9" x14ac:dyDescent="0.25">
      <c r="A12" s="11" t="s">
        <v>63</v>
      </c>
      <c r="B12" s="3" t="s">
        <v>27</v>
      </c>
      <c r="C12" s="4" t="s">
        <v>64</v>
      </c>
      <c r="D12" s="3">
        <v>1</v>
      </c>
      <c r="E12" s="12">
        <v>115000</v>
      </c>
      <c r="F12" s="12">
        <f t="shared" si="0"/>
        <v>115000</v>
      </c>
      <c r="G12">
        <f>IF(C12="Pvc Board 3mm",96250,IF(C12="Pvc Board 5mm",147750,IF(C12="Pvc Board 8mm",225000,IF(C12="Pvc Board 12mm",330850,IF(C12="Pvc Board 15mm",413800,IF(C12="Pvc Board 18mm",472500,))))))</f>
        <v>96250</v>
      </c>
      <c r="H12">
        <f>G12*D12</f>
        <v>96250</v>
      </c>
      <c r="I12" s="2">
        <f>F12-H12</f>
        <v>18750</v>
      </c>
    </row>
    <row r="13" spans="1:9" x14ac:dyDescent="0.25">
      <c r="A13" s="13" t="s">
        <v>65</v>
      </c>
      <c r="B13" s="18" t="s">
        <v>25</v>
      </c>
      <c r="C13" s="14" t="s">
        <v>66</v>
      </c>
      <c r="D13" s="18">
        <v>3</v>
      </c>
      <c r="E13" s="15">
        <v>555000</v>
      </c>
      <c r="F13" s="12">
        <f t="shared" si="0"/>
        <v>1665000</v>
      </c>
      <c r="G13">
        <f>IF(C13="Pvc Board 3mm",96250,IF(C13="Pvc Board 5mm",147750,IF(C13="Pvc Board 8mm",225000,IF(C13="Pvc Board 12mm",330850,IF(C13="Pvc Board 15mm",413800,IF(C13="Pvc Board 18mm",472500,))))))</f>
        <v>472500</v>
      </c>
      <c r="H13">
        <f>G13*D13</f>
        <v>1417500</v>
      </c>
      <c r="I13" s="2">
        <f>F13-H13</f>
        <v>247500</v>
      </c>
    </row>
    <row r="14" spans="1:9" hidden="1" x14ac:dyDescent="0.25">
      <c r="A14" s="13" t="s">
        <v>67</v>
      </c>
      <c r="B14" s="18" t="s">
        <v>68</v>
      </c>
      <c r="C14" s="14" t="s">
        <v>69</v>
      </c>
      <c r="D14" s="18">
        <v>200</v>
      </c>
      <c r="E14" s="15">
        <v>123000</v>
      </c>
      <c r="F14" s="12">
        <f t="shared" si="0"/>
        <v>24600000</v>
      </c>
    </row>
    <row r="15" spans="1:9" hidden="1" x14ac:dyDescent="0.25">
      <c r="A15" s="13" t="s">
        <v>67</v>
      </c>
      <c r="B15" s="3" t="s">
        <v>68</v>
      </c>
      <c r="C15" s="4" t="s">
        <v>70</v>
      </c>
      <c r="D15" s="3">
        <v>200</v>
      </c>
      <c r="E15" s="12">
        <v>118000</v>
      </c>
      <c r="F15" s="12">
        <f t="shared" si="0"/>
        <v>23600000</v>
      </c>
    </row>
    <row r="16" spans="1:9" hidden="1" x14ac:dyDescent="0.25">
      <c r="A16" s="13" t="s">
        <v>71</v>
      </c>
      <c r="B16" s="3" t="s">
        <v>25</v>
      </c>
      <c r="C16" s="4" t="s">
        <v>58</v>
      </c>
      <c r="D16" s="3">
        <v>10</v>
      </c>
      <c r="E16" s="12">
        <v>270000</v>
      </c>
      <c r="F16" s="12">
        <f t="shared" si="0"/>
        <v>2700000</v>
      </c>
    </row>
    <row r="17" spans="1:9" hidden="1" x14ac:dyDescent="0.25">
      <c r="A17" s="13" t="s">
        <v>71</v>
      </c>
      <c r="B17" s="3" t="s">
        <v>19</v>
      </c>
      <c r="C17" s="4" t="s">
        <v>72</v>
      </c>
      <c r="D17" s="3">
        <v>100</v>
      </c>
      <c r="E17" s="12">
        <v>65000</v>
      </c>
      <c r="F17" s="12">
        <f t="shared" si="0"/>
        <v>6500000</v>
      </c>
    </row>
    <row r="18" spans="1:9" x14ac:dyDescent="0.25">
      <c r="A18" s="13" t="s">
        <v>73</v>
      </c>
      <c r="B18" s="3" t="s">
        <v>45</v>
      </c>
      <c r="C18" s="4" t="s">
        <v>66</v>
      </c>
      <c r="D18" s="3">
        <v>3</v>
      </c>
      <c r="E18" s="12">
        <v>543270</v>
      </c>
      <c r="F18" s="12">
        <f t="shared" si="0"/>
        <v>1629810</v>
      </c>
      <c r="G18">
        <f t="shared" ref="G18:G19" si="1">IF(C18="Pvc Board 3mm",96250,IF(C18="Pvc Board 5mm",147750,IF(C18="Pvc Board 8mm",225000,IF(C18="Pvc Board 12mm",330850,IF(C18="Pvc Board 15mm",413800,IF(C18="Pvc Board 18mm",472500,))))))</f>
        <v>472500</v>
      </c>
      <c r="H18">
        <f t="shared" ref="H18:H19" si="2">G18*D18</f>
        <v>1417500</v>
      </c>
      <c r="I18" s="2">
        <f t="shared" ref="I18:I19" si="3">F18-H18</f>
        <v>212310</v>
      </c>
    </row>
    <row r="19" spans="1:9" x14ac:dyDescent="0.25">
      <c r="A19" s="13" t="s">
        <v>73</v>
      </c>
      <c r="B19" s="3" t="s">
        <v>45</v>
      </c>
      <c r="C19" s="4" t="s">
        <v>74</v>
      </c>
      <c r="D19" s="3">
        <v>2</v>
      </c>
      <c r="E19" s="12">
        <v>373075</v>
      </c>
      <c r="F19" s="12">
        <f t="shared" si="0"/>
        <v>746150</v>
      </c>
      <c r="G19">
        <f t="shared" si="1"/>
        <v>330850</v>
      </c>
      <c r="H19">
        <f t="shared" si="2"/>
        <v>661700</v>
      </c>
      <c r="I19" s="2">
        <f t="shared" si="3"/>
        <v>84450</v>
      </c>
    </row>
    <row r="20" spans="1:9" hidden="1" x14ac:dyDescent="0.25">
      <c r="A20" s="13" t="s">
        <v>73</v>
      </c>
      <c r="B20" s="3" t="s">
        <v>19</v>
      </c>
      <c r="C20" s="4" t="s">
        <v>62</v>
      </c>
      <c r="D20" s="3">
        <v>3</v>
      </c>
      <c r="E20" s="12">
        <v>265000</v>
      </c>
      <c r="F20" s="12">
        <f t="shared" si="0"/>
        <v>795000</v>
      </c>
    </row>
    <row r="21" spans="1:9" hidden="1" x14ac:dyDescent="0.25">
      <c r="A21" s="13" t="s">
        <v>73</v>
      </c>
      <c r="B21" s="3" t="s">
        <v>25</v>
      </c>
      <c r="C21" s="4" t="s">
        <v>59</v>
      </c>
      <c r="D21" s="3">
        <v>5</v>
      </c>
      <c r="E21" s="12">
        <v>341000</v>
      </c>
      <c r="F21" s="12">
        <f t="shared" si="0"/>
        <v>1705000</v>
      </c>
    </row>
    <row r="22" spans="1:9" hidden="1" x14ac:dyDescent="0.25">
      <c r="A22" s="13" t="s">
        <v>73</v>
      </c>
      <c r="B22" s="3" t="s">
        <v>25</v>
      </c>
      <c r="C22" s="4" t="s">
        <v>62</v>
      </c>
      <c r="D22" s="3">
        <v>4</v>
      </c>
      <c r="E22" s="12">
        <v>270000</v>
      </c>
      <c r="F22" s="12">
        <f t="shared" si="0"/>
        <v>1080000</v>
      </c>
    </row>
    <row r="23" spans="1:9" hidden="1" x14ac:dyDescent="0.25">
      <c r="A23" s="13" t="s">
        <v>76</v>
      </c>
      <c r="B23" s="3" t="s">
        <v>75</v>
      </c>
      <c r="C23" s="4" t="s">
        <v>62</v>
      </c>
      <c r="D23" s="3">
        <v>30</v>
      </c>
      <c r="E23" s="12">
        <v>269000</v>
      </c>
      <c r="F23" s="12">
        <f t="shared" si="0"/>
        <v>8070000</v>
      </c>
    </row>
    <row r="24" spans="1:9" hidden="1" x14ac:dyDescent="0.25">
      <c r="A24" s="13" t="s">
        <v>77</v>
      </c>
      <c r="B24" s="3" t="s">
        <v>19</v>
      </c>
      <c r="C24" s="4" t="s">
        <v>62</v>
      </c>
      <c r="D24" s="3">
        <v>3</v>
      </c>
      <c r="E24" s="12">
        <v>265000</v>
      </c>
      <c r="F24" s="12">
        <f t="shared" si="0"/>
        <v>795000</v>
      </c>
    </row>
    <row r="25" spans="1:9" hidden="1" x14ac:dyDescent="0.25">
      <c r="A25" s="13" t="s">
        <v>77</v>
      </c>
      <c r="B25" s="3" t="s">
        <v>19</v>
      </c>
      <c r="C25" s="4" t="s">
        <v>59</v>
      </c>
      <c r="D25" s="3">
        <v>3</v>
      </c>
      <c r="E25" s="12">
        <v>330000</v>
      </c>
      <c r="F25" s="12">
        <f t="shared" si="0"/>
        <v>990000</v>
      </c>
    </row>
    <row r="26" spans="1:9" hidden="1" x14ac:dyDescent="0.25">
      <c r="A26" s="13" t="s">
        <v>78</v>
      </c>
      <c r="B26" s="3" t="s">
        <v>19</v>
      </c>
      <c r="C26" s="4" t="s">
        <v>57</v>
      </c>
      <c r="D26" s="3">
        <v>50</v>
      </c>
      <c r="E26" s="12">
        <v>185000</v>
      </c>
      <c r="F26" s="12">
        <f t="shared" si="0"/>
        <v>9250000</v>
      </c>
    </row>
    <row r="27" spans="1:9" hidden="1" x14ac:dyDescent="0.25">
      <c r="A27" s="13" t="s">
        <v>78</v>
      </c>
      <c r="B27" s="3" t="s">
        <v>19</v>
      </c>
      <c r="C27" s="4" t="s">
        <v>70</v>
      </c>
      <c r="D27" s="3">
        <v>160</v>
      </c>
      <c r="E27" s="12">
        <v>115000</v>
      </c>
      <c r="F27" s="12">
        <f t="shared" si="0"/>
        <v>18400000</v>
      </c>
    </row>
    <row r="28" spans="1:9" hidden="1" x14ac:dyDescent="0.25">
      <c r="A28" s="13" t="s">
        <v>78</v>
      </c>
      <c r="B28" s="3" t="s">
        <v>12</v>
      </c>
      <c r="C28" s="14" t="s">
        <v>69</v>
      </c>
      <c r="D28" s="3">
        <v>100</v>
      </c>
      <c r="E28" s="12">
        <v>121000</v>
      </c>
      <c r="F28" s="12">
        <f t="shared" si="0"/>
        <v>12100000</v>
      </c>
    </row>
    <row r="29" spans="1:9" hidden="1" x14ac:dyDescent="0.25">
      <c r="A29" s="13" t="s">
        <v>78</v>
      </c>
      <c r="B29" s="3" t="s">
        <v>25</v>
      </c>
      <c r="C29" s="14" t="s">
        <v>69</v>
      </c>
      <c r="D29" s="3">
        <v>100</v>
      </c>
      <c r="E29" s="12">
        <v>125000</v>
      </c>
      <c r="F29" s="12">
        <f t="shared" si="0"/>
        <v>12500000</v>
      </c>
    </row>
    <row r="30" spans="1:9" hidden="1" x14ac:dyDescent="0.25">
      <c r="A30" s="13" t="s">
        <v>79</v>
      </c>
      <c r="B30" s="3" t="s">
        <v>25</v>
      </c>
      <c r="C30" s="4" t="s">
        <v>59</v>
      </c>
      <c r="D30" s="3">
        <v>4</v>
      </c>
      <c r="E30" s="12">
        <v>345000</v>
      </c>
      <c r="F30" s="12">
        <f t="shared" si="0"/>
        <v>1380000</v>
      </c>
    </row>
    <row r="31" spans="1:9" hidden="1" x14ac:dyDescent="0.25">
      <c r="A31" s="13" t="s">
        <v>79</v>
      </c>
      <c r="B31" s="3" t="s">
        <v>25</v>
      </c>
      <c r="C31" s="4" t="s">
        <v>62</v>
      </c>
      <c r="D31" s="3">
        <v>17</v>
      </c>
      <c r="E31" s="12">
        <v>270000</v>
      </c>
      <c r="F31" s="12">
        <f t="shared" si="0"/>
        <v>4590000</v>
      </c>
    </row>
    <row r="32" spans="1:9" hidden="1" x14ac:dyDescent="0.25">
      <c r="A32" s="13" t="s">
        <v>79</v>
      </c>
      <c r="B32" s="3" t="s">
        <v>17</v>
      </c>
      <c r="C32" s="4" t="s">
        <v>62</v>
      </c>
      <c r="D32" s="3">
        <v>25</v>
      </c>
      <c r="E32" s="12">
        <v>264000</v>
      </c>
      <c r="F32" s="12">
        <f t="shared" si="0"/>
        <v>6600000</v>
      </c>
    </row>
    <row r="33" spans="1:9" hidden="1" x14ac:dyDescent="0.25">
      <c r="A33" s="13" t="s">
        <v>79</v>
      </c>
      <c r="B33" s="3" t="s">
        <v>17</v>
      </c>
      <c r="C33" s="4" t="s">
        <v>59</v>
      </c>
      <c r="D33" s="3">
        <v>10</v>
      </c>
      <c r="E33" s="12">
        <v>336000</v>
      </c>
      <c r="F33" s="12">
        <f t="shared" si="0"/>
        <v>3360000</v>
      </c>
    </row>
    <row r="34" spans="1:9" hidden="1" x14ac:dyDescent="0.25">
      <c r="A34" s="13" t="s">
        <v>79</v>
      </c>
      <c r="B34" s="3" t="s">
        <v>17</v>
      </c>
      <c r="C34" s="4" t="s">
        <v>62</v>
      </c>
      <c r="D34" s="3">
        <v>5</v>
      </c>
      <c r="E34" s="12">
        <v>264000</v>
      </c>
      <c r="F34" s="12">
        <f t="shared" si="0"/>
        <v>1320000</v>
      </c>
    </row>
    <row r="35" spans="1:9" hidden="1" x14ac:dyDescent="0.25">
      <c r="A35" s="13" t="s">
        <v>79</v>
      </c>
      <c r="B35" s="3" t="s">
        <v>19</v>
      </c>
      <c r="C35" s="4" t="s">
        <v>55</v>
      </c>
      <c r="D35" s="3">
        <v>200</v>
      </c>
      <c r="E35" s="12">
        <v>95000</v>
      </c>
      <c r="F35" s="12">
        <f t="shared" si="0"/>
        <v>19000000</v>
      </c>
    </row>
    <row r="36" spans="1:9" x14ac:dyDescent="0.25">
      <c r="A36" s="13" t="s">
        <v>80</v>
      </c>
      <c r="B36" s="3" t="s">
        <v>27</v>
      </c>
      <c r="C36" s="4" t="s">
        <v>64</v>
      </c>
      <c r="D36" s="3">
        <v>2</v>
      </c>
      <c r="E36" s="12">
        <v>115000</v>
      </c>
      <c r="F36" s="12">
        <f t="shared" si="0"/>
        <v>230000</v>
      </c>
      <c r="G36">
        <f>IF(C36="Pvc Board 3mm",96250,IF(C36="Pvc Board 5mm",147750,IF(C36="Pvc Board 8mm",225000,IF(C36="Pvc Board 12mm",330850,IF(C36="Pvc Board 15mm",413800,IF(C36="Pvc Board 18mm",472500,))))))</f>
        <v>96250</v>
      </c>
      <c r="H36">
        <f>G36*D36</f>
        <v>192500</v>
      </c>
      <c r="I36" s="2">
        <f>F36-H36</f>
        <v>37500</v>
      </c>
    </row>
    <row r="37" spans="1:9" hidden="1" x14ac:dyDescent="0.25">
      <c r="A37" s="13" t="s">
        <v>80</v>
      </c>
      <c r="B37" s="3" t="s">
        <v>25</v>
      </c>
      <c r="C37" s="4" t="s">
        <v>59</v>
      </c>
      <c r="D37" s="3">
        <v>5</v>
      </c>
      <c r="E37" s="12">
        <v>345000</v>
      </c>
      <c r="F37" s="12">
        <f t="shared" si="0"/>
        <v>1725000</v>
      </c>
    </row>
    <row r="38" spans="1:9" x14ac:dyDescent="0.25">
      <c r="A38" s="13" t="s">
        <v>81</v>
      </c>
      <c r="B38" s="3" t="s">
        <v>82</v>
      </c>
      <c r="C38" s="4" t="s">
        <v>83</v>
      </c>
      <c r="D38" s="3">
        <v>2</v>
      </c>
      <c r="E38" s="12">
        <v>174000</v>
      </c>
      <c r="F38" s="12">
        <f t="shared" si="0"/>
        <v>348000</v>
      </c>
      <c r="G38">
        <f t="shared" ref="G38:G39" si="4">IF(C38="Pvc Board 3mm",96250,IF(C38="Pvc Board 5mm",147750,IF(C38="Pvc Board 8mm",225000,IF(C38="Pvc Board 12mm",330850,IF(C38="Pvc Board 15mm",413800,IF(C38="Pvc Board 18mm",472500,))))))</f>
        <v>147750</v>
      </c>
      <c r="H38">
        <f t="shared" ref="H38:H39" si="5">G38*D38</f>
        <v>295500</v>
      </c>
      <c r="I38" s="2">
        <f t="shared" ref="I38:I39" si="6">F38-H38</f>
        <v>52500</v>
      </c>
    </row>
    <row r="39" spans="1:9" x14ac:dyDescent="0.25">
      <c r="A39" s="13" t="s">
        <v>81</v>
      </c>
      <c r="B39" s="3" t="s">
        <v>82</v>
      </c>
      <c r="C39" s="4" t="s">
        <v>66</v>
      </c>
      <c r="D39" s="3">
        <v>6</v>
      </c>
      <c r="E39" s="12">
        <v>546000</v>
      </c>
      <c r="F39" s="12">
        <f t="shared" si="0"/>
        <v>3276000</v>
      </c>
      <c r="G39">
        <f t="shared" si="4"/>
        <v>472500</v>
      </c>
      <c r="H39">
        <f t="shared" si="5"/>
        <v>2835000</v>
      </c>
      <c r="I39" s="2">
        <f t="shared" si="6"/>
        <v>441000</v>
      </c>
    </row>
    <row r="40" spans="1:9" hidden="1" x14ac:dyDescent="0.25">
      <c r="A40" s="13" t="s">
        <v>81</v>
      </c>
      <c r="B40" s="3" t="s">
        <v>49</v>
      </c>
      <c r="C40" s="4" t="s">
        <v>62</v>
      </c>
      <c r="D40" s="3">
        <v>40</v>
      </c>
      <c r="E40" s="12">
        <v>267000</v>
      </c>
      <c r="F40" s="12">
        <f t="shared" si="0"/>
        <v>10680000</v>
      </c>
    </row>
    <row r="41" spans="1:9" hidden="1" x14ac:dyDescent="0.25">
      <c r="A41" s="13" t="s">
        <v>81</v>
      </c>
      <c r="B41" s="3" t="s">
        <v>17</v>
      </c>
      <c r="C41" s="4" t="s">
        <v>62</v>
      </c>
      <c r="D41" s="3">
        <v>100</v>
      </c>
      <c r="E41" s="12">
        <v>264000</v>
      </c>
      <c r="F41" s="12">
        <f t="shared" si="0"/>
        <v>26400000</v>
      </c>
    </row>
    <row r="42" spans="1:9" x14ac:dyDescent="0.25">
      <c r="A42" s="13" t="s">
        <v>84</v>
      </c>
      <c r="B42" s="3" t="s">
        <v>45</v>
      </c>
      <c r="C42" s="4" t="s">
        <v>86</v>
      </c>
      <c r="D42" s="3">
        <v>2</v>
      </c>
      <c r="E42" s="12">
        <v>263675</v>
      </c>
      <c r="F42" s="12">
        <f t="shared" si="0"/>
        <v>527350</v>
      </c>
      <c r="G42">
        <f t="shared" ref="G42:G44" si="7">IF(C42="Pvc Board 3mm",96250,IF(C42="Pvc Board 5mm",147750,IF(C42="Pvc Board 8mm",225000,IF(C42="Pvc Board 12mm",330850,IF(C42="Pvc Board 15mm",413800,IF(C42="Pvc Board 18mm",472500,))))))</f>
        <v>225000</v>
      </c>
      <c r="H42">
        <f t="shared" ref="H42:H44" si="8">G42*D42</f>
        <v>450000</v>
      </c>
      <c r="I42" s="2">
        <f t="shared" ref="I42:I44" si="9">F42-H42</f>
        <v>77350</v>
      </c>
    </row>
    <row r="43" spans="1:9" x14ac:dyDescent="0.25">
      <c r="A43" s="13" t="s">
        <v>84</v>
      </c>
      <c r="B43" s="3" t="s">
        <v>45</v>
      </c>
      <c r="C43" s="4" t="s">
        <v>74</v>
      </c>
      <c r="D43" s="3">
        <v>7</v>
      </c>
      <c r="E43" s="12">
        <v>373125</v>
      </c>
      <c r="F43" s="12">
        <f t="shared" si="0"/>
        <v>2611875</v>
      </c>
      <c r="G43">
        <f t="shared" si="7"/>
        <v>330850</v>
      </c>
      <c r="H43">
        <f t="shared" si="8"/>
        <v>2315950</v>
      </c>
      <c r="I43" s="2">
        <f t="shared" si="9"/>
        <v>295925</v>
      </c>
    </row>
    <row r="44" spans="1:9" x14ac:dyDescent="0.25">
      <c r="A44" s="13" t="s">
        <v>84</v>
      </c>
      <c r="B44" s="3" t="s">
        <v>45</v>
      </c>
      <c r="C44" s="4" t="s">
        <v>87</v>
      </c>
      <c r="D44" s="3">
        <v>3</v>
      </c>
      <c r="E44" s="12">
        <v>447750</v>
      </c>
      <c r="F44" s="12">
        <f t="shared" si="0"/>
        <v>1343250</v>
      </c>
      <c r="G44">
        <f t="shared" si="7"/>
        <v>413800</v>
      </c>
      <c r="H44">
        <f t="shared" si="8"/>
        <v>1241400</v>
      </c>
      <c r="I44" s="2">
        <f t="shared" si="9"/>
        <v>101850</v>
      </c>
    </row>
    <row r="45" spans="1:9" hidden="1" x14ac:dyDescent="0.25">
      <c r="A45" s="13" t="s">
        <v>84</v>
      </c>
      <c r="B45" s="3" t="s">
        <v>17</v>
      </c>
      <c r="C45" s="4" t="s">
        <v>59</v>
      </c>
      <c r="D45" s="3">
        <v>100</v>
      </c>
      <c r="E45" s="12">
        <v>336000</v>
      </c>
      <c r="F45" s="12">
        <f t="shared" si="0"/>
        <v>33600000</v>
      </c>
    </row>
    <row r="46" spans="1:9" x14ac:dyDescent="0.25">
      <c r="A46" s="13" t="s">
        <v>84</v>
      </c>
      <c r="B46" s="3" t="s">
        <v>85</v>
      </c>
      <c r="C46" s="4" t="s">
        <v>74</v>
      </c>
      <c r="D46" s="3">
        <v>5</v>
      </c>
      <c r="E46" s="12">
        <v>378000</v>
      </c>
      <c r="F46" s="12">
        <f t="shared" si="0"/>
        <v>1890000</v>
      </c>
      <c r="G46">
        <f t="shared" ref="G46:G51" si="10">IF(C46="Pvc Board 3mm",96250,IF(C46="Pvc Board 5mm",147750,IF(C46="Pvc Board 8mm",225000,IF(C46="Pvc Board 12mm",330850,IF(C46="Pvc Board 15mm",413800,IF(C46="Pvc Board 18mm",472500,))))))</f>
        <v>330850</v>
      </c>
      <c r="H46">
        <f t="shared" ref="H46:H51" si="11">G46*D46</f>
        <v>1654250</v>
      </c>
      <c r="I46" s="2">
        <f t="shared" ref="I46:I51" si="12">F46-H46</f>
        <v>235750</v>
      </c>
    </row>
    <row r="47" spans="1:9" x14ac:dyDescent="0.25">
      <c r="A47" s="13" t="s">
        <v>88</v>
      </c>
      <c r="B47" s="3" t="s">
        <v>89</v>
      </c>
      <c r="C47" s="4" t="s">
        <v>83</v>
      </c>
      <c r="D47" s="3">
        <v>20</v>
      </c>
      <c r="E47" s="12">
        <v>174000</v>
      </c>
      <c r="F47" s="12">
        <f t="shared" ref="F47:F51" si="13">E47*D47</f>
        <v>3480000</v>
      </c>
      <c r="G47">
        <f t="shared" si="10"/>
        <v>147750</v>
      </c>
      <c r="H47">
        <f t="shared" si="11"/>
        <v>2955000</v>
      </c>
      <c r="I47" s="2">
        <f t="shared" si="12"/>
        <v>525000</v>
      </c>
    </row>
    <row r="48" spans="1:9" x14ac:dyDescent="0.25">
      <c r="A48" s="13" t="s">
        <v>88</v>
      </c>
      <c r="B48" s="3" t="s">
        <v>89</v>
      </c>
      <c r="C48" s="4" t="s">
        <v>86</v>
      </c>
      <c r="D48" s="3">
        <v>30</v>
      </c>
      <c r="E48" s="12">
        <v>265000</v>
      </c>
      <c r="F48" s="12">
        <f t="shared" si="13"/>
        <v>7950000</v>
      </c>
      <c r="G48">
        <f t="shared" si="10"/>
        <v>225000</v>
      </c>
      <c r="H48">
        <f t="shared" si="11"/>
        <v>6750000</v>
      </c>
      <c r="I48" s="2">
        <f t="shared" si="12"/>
        <v>1200000</v>
      </c>
    </row>
    <row r="49" spans="1:9" x14ac:dyDescent="0.25">
      <c r="A49" s="13" t="s">
        <v>88</v>
      </c>
      <c r="B49" s="3" t="s">
        <v>89</v>
      </c>
      <c r="C49" s="4" t="s">
        <v>74</v>
      </c>
      <c r="D49" s="3">
        <v>30</v>
      </c>
      <c r="E49" s="12">
        <v>375000</v>
      </c>
      <c r="F49" s="12">
        <f t="shared" si="13"/>
        <v>11250000</v>
      </c>
      <c r="G49">
        <f t="shared" si="10"/>
        <v>330850</v>
      </c>
      <c r="H49">
        <f t="shared" si="11"/>
        <v>9925500</v>
      </c>
      <c r="I49" s="2">
        <f t="shared" si="12"/>
        <v>1324500</v>
      </c>
    </row>
    <row r="50" spans="1:9" x14ac:dyDescent="0.25">
      <c r="A50" s="13" t="s">
        <v>88</v>
      </c>
      <c r="B50" s="3" t="s">
        <v>89</v>
      </c>
      <c r="C50" s="4" t="s">
        <v>66</v>
      </c>
      <c r="D50" s="3">
        <v>30</v>
      </c>
      <c r="E50" s="12">
        <v>546000</v>
      </c>
      <c r="F50" s="12">
        <f t="shared" si="13"/>
        <v>16380000</v>
      </c>
      <c r="G50">
        <f t="shared" si="10"/>
        <v>472500</v>
      </c>
      <c r="H50">
        <f t="shared" si="11"/>
        <v>14175000</v>
      </c>
      <c r="I50" s="2">
        <f t="shared" si="12"/>
        <v>2205000</v>
      </c>
    </row>
    <row r="51" spans="1:9" x14ac:dyDescent="0.25">
      <c r="A51" s="13" t="s">
        <v>88</v>
      </c>
      <c r="B51" s="18" t="s">
        <v>90</v>
      </c>
      <c r="C51" s="4" t="s">
        <v>83</v>
      </c>
      <c r="D51" s="18">
        <v>1</v>
      </c>
      <c r="E51" s="15">
        <v>180000</v>
      </c>
      <c r="F51" s="12">
        <f t="shared" si="13"/>
        <v>180000</v>
      </c>
      <c r="G51">
        <f t="shared" si="10"/>
        <v>147750</v>
      </c>
      <c r="H51">
        <f t="shared" si="11"/>
        <v>147750</v>
      </c>
      <c r="I51" s="2">
        <f t="shared" si="12"/>
        <v>32250</v>
      </c>
    </row>
    <row r="52" spans="1:9" hidden="1" x14ac:dyDescent="0.25">
      <c r="A52" s="13" t="s">
        <v>88</v>
      </c>
      <c r="B52" s="3" t="s">
        <v>17</v>
      </c>
      <c r="C52" s="4" t="s">
        <v>62</v>
      </c>
      <c r="D52" s="3">
        <v>50</v>
      </c>
      <c r="E52" s="12">
        <v>264000</v>
      </c>
      <c r="F52" s="12">
        <f t="shared" ref="F52:F56" si="14">E52*D52</f>
        <v>13200000</v>
      </c>
    </row>
    <row r="53" spans="1:9" hidden="1" x14ac:dyDescent="0.25">
      <c r="A53" s="13" t="s">
        <v>88</v>
      </c>
      <c r="B53" s="3" t="s">
        <v>17</v>
      </c>
      <c r="C53" s="4" t="s">
        <v>59</v>
      </c>
      <c r="D53" s="3">
        <v>20</v>
      </c>
      <c r="E53" s="12">
        <v>336000</v>
      </c>
      <c r="F53" s="12">
        <f t="shared" si="14"/>
        <v>6720000</v>
      </c>
    </row>
    <row r="54" spans="1:9" hidden="1" x14ac:dyDescent="0.25">
      <c r="A54" s="13" t="s">
        <v>91</v>
      </c>
      <c r="B54" s="3" t="s">
        <v>75</v>
      </c>
      <c r="C54" s="4" t="s">
        <v>62</v>
      </c>
      <c r="D54" s="3">
        <v>30</v>
      </c>
      <c r="E54" s="12">
        <v>269000</v>
      </c>
      <c r="F54" s="12">
        <f t="shared" si="14"/>
        <v>8070000</v>
      </c>
    </row>
    <row r="55" spans="1:9" hidden="1" x14ac:dyDescent="0.25">
      <c r="A55" s="13" t="s">
        <v>91</v>
      </c>
      <c r="B55" s="3" t="s">
        <v>17</v>
      </c>
      <c r="C55" s="4" t="s">
        <v>62</v>
      </c>
      <c r="D55" s="3">
        <v>100</v>
      </c>
      <c r="E55" s="12">
        <v>264000</v>
      </c>
      <c r="F55" s="12">
        <f t="shared" si="14"/>
        <v>26400000</v>
      </c>
    </row>
    <row r="56" spans="1:9" x14ac:dyDescent="0.25">
      <c r="A56" s="13" t="s">
        <v>92</v>
      </c>
      <c r="B56" s="18" t="s">
        <v>45</v>
      </c>
      <c r="C56" s="4" t="s">
        <v>86</v>
      </c>
      <c r="D56" s="18">
        <v>2</v>
      </c>
      <c r="E56" s="15">
        <v>263675</v>
      </c>
      <c r="F56" s="12">
        <f t="shared" si="14"/>
        <v>527350</v>
      </c>
      <c r="G56">
        <f>IF(C56="Pvc Board 3mm",96250,IF(C56="Pvc Board 5mm",147750,IF(C56="Pvc Board 8mm",225000,IF(C56="Pvc Board 12mm",330850,IF(C56="Pvc Board 15mm",413800,IF(C56="Pvc Board 18mm",472500,))))))</f>
        <v>225000</v>
      </c>
      <c r="H56">
        <f>G56*D56</f>
        <v>450000</v>
      </c>
      <c r="I56" s="2">
        <f>F56-H56</f>
        <v>77350</v>
      </c>
    </row>
    <row r="57" spans="1:9" hidden="1" x14ac:dyDescent="0.25">
      <c r="A57" s="13" t="s">
        <v>92</v>
      </c>
      <c r="B57" s="3" t="s">
        <v>17</v>
      </c>
      <c r="C57" s="4" t="s">
        <v>62</v>
      </c>
      <c r="D57" s="3">
        <v>12</v>
      </c>
      <c r="E57" s="12">
        <v>264000</v>
      </c>
      <c r="F57" s="12">
        <f t="shared" si="0"/>
        <v>3168000</v>
      </c>
    </row>
    <row r="58" spans="1:9" hidden="1" x14ac:dyDescent="0.25">
      <c r="A58" s="11" t="s">
        <v>93</v>
      </c>
      <c r="B58" s="3" t="s">
        <v>75</v>
      </c>
      <c r="C58" s="4" t="s">
        <v>62</v>
      </c>
      <c r="D58" s="3">
        <v>30</v>
      </c>
      <c r="E58" s="12">
        <v>269000</v>
      </c>
      <c r="F58" s="12">
        <f t="shared" si="0"/>
        <v>8070000</v>
      </c>
    </row>
    <row r="59" spans="1:9" hidden="1" x14ac:dyDescent="0.25">
      <c r="A59" s="11" t="s">
        <v>93</v>
      </c>
      <c r="B59" s="3" t="s">
        <v>75</v>
      </c>
      <c r="C59" s="4" t="s">
        <v>59</v>
      </c>
      <c r="D59" s="3">
        <v>10</v>
      </c>
      <c r="E59" s="12">
        <v>342000</v>
      </c>
      <c r="F59" s="12">
        <f t="shared" si="0"/>
        <v>3420000</v>
      </c>
    </row>
    <row r="60" spans="1:9" x14ac:dyDescent="0.25">
      <c r="A60" s="11" t="s">
        <v>93</v>
      </c>
      <c r="B60" s="18" t="s">
        <v>19</v>
      </c>
      <c r="C60" s="4" t="s">
        <v>66</v>
      </c>
      <c r="D60" s="18">
        <v>20</v>
      </c>
      <c r="E60" s="15">
        <v>522600</v>
      </c>
      <c r="F60" s="12">
        <f t="shared" si="0"/>
        <v>10452000</v>
      </c>
      <c r="G60">
        <f>IF(C60="Pvc Board 3mm",96250,IF(C60="Pvc Board 5mm",147750,IF(C60="Pvc Board 8mm",225000,IF(C60="Pvc Board 12mm",330850,IF(C60="Pvc Board 15mm",413800,IF(C60="Pvc Board 18mm",472500,))))))</f>
        <v>472500</v>
      </c>
      <c r="H60">
        <f>G60*D60</f>
        <v>9450000</v>
      </c>
      <c r="I60" s="2">
        <f>F60-H60</f>
        <v>1002000</v>
      </c>
    </row>
    <row r="61" spans="1:9" hidden="1" x14ac:dyDescent="0.25">
      <c r="A61" s="11" t="s">
        <v>93</v>
      </c>
      <c r="B61" s="3" t="s">
        <v>19</v>
      </c>
      <c r="C61" s="4" t="s">
        <v>57</v>
      </c>
      <c r="D61" s="3">
        <v>72</v>
      </c>
      <c r="E61" s="12">
        <v>185000</v>
      </c>
      <c r="F61" s="12">
        <f t="shared" ref="F61:F63" si="15">E61*D61</f>
        <v>13320000</v>
      </c>
    </row>
    <row r="62" spans="1:9" x14ac:dyDescent="0.25">
      <c r="A62" s="11" t="s">
        <v>94</v>
      </c>
      <c r="B62" s="3" t="s">
        <v>82</v>
      </c>
      <c r="C62" s="4" t="s">
        <v>83</v>
      </c>
      <c r="D62" s="3">
        <v>5</v>
      </c>
      <c r="E62" s="12">
        <v>174000</v>
      </c>
      <c r="F62" s="12">
        <f t="shared" si="15"/>
        <v>870000</v>
      </c>
      <c r="G62">
        <f t="shared" ref="G62:G64" si="16">IF(C62="Pvc Board 3mm",96250,IF(C62="Pvc Board 5mm",147750,IF(C62="Pvc Board 8mm",225000,IF(C62="Pvc Board 12mm",330850,IF(C62="Pvc Board 15mm",413800,IF(C62="Pvc Board 18mm",472500,))))))</f>
        <v>147750</v>
      </c>
      <c r="H62">
        <f t="shared" ref="H62:H64" si="17">G62*D62</f>
        <v>738750</v>
      </c>
      <c r="I62" s="2">
        <f t="shared" ref="I62:I64" si="18">F62-H62</f>
        <v>131250</v>
      </c>
    </row>
    <row r="63" spans="1:9" x14ac:dyDescent="0.25">
      <c r="A63" s="11" t="s">
        <v>94</v>
      </c>
      <c r="B63" s="3" t="s">
        <v>82</v>
      </c>
      <c r="C63" s="4" t="s">
        <v>66</v>
      </c>
      <c r="D63" s="3">
        <v>5</v>
      </c>
      <c r="E63" s="12">
        <v>546000</v>
      </c>
      <c r="F63" s="12">
        <f t="shared" si="15"/>
        <v>2730000</v>
      </c>
      <c r="G63">
        <f t="shared" si="16"/>
        <v>472500</v>
      </c>
      <c r="H63">
        <f t="shared" si="17"/>
        <v>2362500</v>
      </c>
      <c r="I63" s="2">
        <f t="shared" si="18"/>
        <v>367500</v>
      </c>
    </row>
    <row r="64" spans="1:9" x14ac:dyDescent="0.25">
      <c r="A64" s="11" t="s">
        <v>95</v>
      </c>
      <c r="B64" s="3" t="s">
        <v>96</v>
      </c>
      <c r="C64" s="4" t="s">
        <v>74</v>
      </c>
      <c r="D64" s="3">
        <v>1</v>
      </c>
      <c r="E64" s="12">
        <v>380000</v>
      </c>
      <c r="F64" s="12">
        <f t="shared" si="0"/>
        <v>380000</v>
      </c>
      <c r="G64">
        <f t="shared" si="16"/>
        <v>330850</v>
      </c>
      <c r="H64">
        <f t="shared" si="17"/>
        <v>330850</v>
      </c>
      <c r="I64" s="2">
        <f t="shared" si="18"/>
        <v>49150</v>
      </c>
    </row>
    <row r="65" spans="1:9" hidden="1" x14ac:dyDescent="0.25">
      <c r="A65" s="11" t="s">
        <v>95</v>
      </c>
      <c r="B65" s="18" t="s">
        <v>19</v>
      </c>
      <c r="C65" s="14" t="s">
        <v>55</v>
      </c>
      <c r="D65" s="18">
        <v>200</v>
      </c>
      <c r="E65" s="15">
        <v>95000</v>
      </c>
      <c r="F65" s="12">
        <f t="shared" si="0"/>
        <v>19000000</v>
      </c>
    </row>
    <row r="66" spans="1:9" ht="15.75" hidden="1" thickBot="1" x14ac:dyDescent="0.3">
      <c r="A66" s="51" t="s">
        <v>54</v>
      </c>
      <c r="B66" s="51"/>
      <c r="C66" s="51"/>
      <c r="D66" s="52">
        <f>SUM(D6:D65)</f>
        <v>2330</v>
      </c>
      <c r="E66" s="52"/>
      <c r="F66" s="16">
        <f>SUM(F6:F65)</f>
        <v>438379785</v>
      </c>
    </row>
    <row r="67" spans="1:9" x14ac:dyDescent="0.25">
      <c r="I67" s="2"/>
    </row>
  </sheetData>
  <autoFilter ref="C4:C66" xr:uid="{00000000-0001-0000-0100-000000000000}">
    <filterColumn colId="0">
      <filters>
        <filter val="Pvc Board 12mm"/>
        <filter val="Pvc Board 15mm"/>
        <filter val="Pvc Board 18mm"/>
        <filter val="Pvc Board 3mm"/>
        <filter val="Pvc Board 5mm"/>
        <filter val="Pvc Board 8mm"/>
      </filters>
    </filterColumn>
  </autoFilter>
  <mergeCells count="10">
    <mergeCell ref="A66:C66"/>
    <mergeCell ref="D66:E66"/>
    <mergeCell ref="A1:F1"/>
    <mergeCell ref="A2:F2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56"/>
  <sheetViews>
    <sheetView topLeftCell="I18" workbookViewId="0">
      <selection activeCell="O8" sqref="O8:O48"/>
    </sheetView>
  </sheetViews>
  <sheetFormatPr defaultRowHeight="15" x14ac:dyDescent="0.25"/>
  <cols>
    <col min="1" max="1" width="4.5703125" customWidth="1"/>
    <col min="2" max="2" width="22.140625" customWidth="1"/>
    <col min="3" max="3" width="20.7109375" customWidth="1"/>
    <col min="4" max="4" width="9.140625" customWidth="1"/>
    <col min="5" max="5" width="7.42578125" customWidth="1"/>
    <col min="6" max="6" width="17.85546875" customWidth="1"/>
    <col min="7" max="7" width="14" customWidth="1"/>
    <col min="8" max="8" width="15.5703125" customWidth="1"/>
    <col min="10" max="10" width="11.140625" customWidth="1"/>
    <col min="11" max="11" width="21.42578125" customWidth="1"/>
    <col min="12" max="12" width="26.42578125" customWidth="1"/>
    <col min="13" max="13" width="7.7109375" customWidth="1"/>
    <col min="14" max="14" width="13.7109375" customWidth="1"/>
    <col min="15" max="15" width="14.5703125" customWidth="1"/>
    <col min="16" max="16" width="11.85546875" customWidth="1"/>
    <col min="18" max="18" width="14.7109375" customWidth="1"/>
  </cols>
  <sheetData>
    <row r="1" spans="1:18" ht="15.75" customHeight="1" x14ac:dyDescent="0.25">
      <c r="A1" s="53" t="s">
        <v>127</v>
      </c>
      <c r="B1" s="53"/>
      <c r="C1" s="53"/>
      <c r="D1" s="53"/>
      <c r="E1" s="53"/>
      <c r="F1" s="53"/>
      <c r="G1" s="53"/>
      <c r="H1" s="53"/>
      <c r="J1" s="58" t="s">
        <v>56</v>
      </c>
      <c r="K1" s="58"/>
      <c r="L1" s="58"/>
      <c r="M1" s="58"/>
      <c r="N1" s="58"/>
      <c r="O1" s="58"/>
    </row>
    <row r="2" spans="1:18" ht="15.75" customHeight="1" thickBot="1" x14ac:dyDescent="0.3">
      <c r="A2" s="53" t="s">
        <v>128</v>
      </c>
      <c r="B2" s="53"/>
      <c r="C2" s="53"/>
      <c r="D2" s="53"/>
      <c r="E2" s="53"/>
      <c r="F2" s="53"/>
      <c r="G2" s="53"/>
      <c r="H2" s="53"/>
      <c r="J2" s="58" t="s">
        <v>128</v>
      </c>
      <c r="K2" s="58"/>
      <c r="L2" s="58"/>
      <c r="M2" s="58"/>
      <c r="N2" s="58"/>
      <c r="O2" s="58"/>
    </row>
    <row r="3" spans="1:18" x14ac:dyDescent="0.25">
      <c r="A3" s="62" t="s">
        <v>101</v>
      </c>
      <c r="B3" s="54" t="s">
        <v>3</v>
      </c>
      <c r="C3" s="54" t="s">
        <v>98</v>
      </c>
      <c r="D3" s="62" t="s">
        <v>1</v>
      </c>
      <c r="E3" s="56" t="s">
        <v>4</v>
      </c>
      <c r="F3" s="64" t="s">
        <v>126</v>
      </c>
      <c r="G3" s="56" t="s">
        <v>5</v>
      </c>
      <c r="H3" s="54" t="s">
        <v>6</v>
      </c>
      <c r="J3" s="54" t="s">
        <v>1</v>
      </c>
      <c r="K3" s="54" t="s">
        <v>2</v>
      </c>
      <c r="L3" s="54" t="s">
        <v>3</v>
      </c>
      <c r="M3" s="56" t="s">
        <v>4</v>
      </c>
      <c r="N3" s="56" t="s">
        <v>5</v>
      </c>
      <c r="O3" s="54" t="s">
        <v>6</v>
      </c>
      <c r="P3" t="s">
        <v>134</v>
      </c>
      <c r="Q3" t="s">
        <v>135</v>
      </c>
      <c r="R3" t="s">
        <v>136</v>
      </c>
    </row>
    <row r="4" spans="1:18" ht="15.75" hidden="1" customHeight="1" thickBot="1" x14ac:dyDescent="0.3">
      <c r="A4" s="63"/>
      <c r="B4" s="55"/>
      <c r="C4" s="55"/>
      <c r="D4" s="63"/>
      <c r="E4" s="57"/>
      <c r="F4" s="65"/>
      <c r="G4" s="57"/>
      <c r="H4" s="55"/>
      <c r="J4" s="55"/>
      <c r="K4" s="55"/>
      <c r="L4" s="55"/>
      <c r="M4" s="57"/>
      <c r="N4" s="57"/>
      <c r="O4" s="55"/>
      <c r="P4">
        <f>IF(L4="Pvc Board 3mm",96250,IF(L4="Pvc Board 5mm",147750,IF(L4="Pvc Board 8mm",225000,IF(L4="Pvc Board 12mm",330850,IF(L4="Pvc Board 15mm",413800,IF(L4="Pvc Board 18mm",472500,))))))</f>
        <v>0</v>
      </c>
      <c r="Q4">
        <f>P4*M4</f>
        <v>0</v>
      </c>
      <c r="R4">
        <f>O4-Q4</f>
        <v>0</v>
      </c>
    </row>
    <row r="5" spans="1:18" hidden="1" x14ac:dyDescent="0.25">
      <c r="A5" s="22">
        <v>1</v>
      </c>
      <c r="B5" s="23" t="s">
        <v>62</v>
      </c>
      <c r="C5" s="24" t="s">
        <v>99</v>
      </c>
      <c r="D5" s="25" t="s">
        <v>100</v>
      </c>
      <c r="E5" s="26">
        <v>20</v>
      </c>
      <c r="F5" s="26">
        <f>SUM(E5:E14)</f>
        <v>298</v>
      </c>
      <c r="G5" s="27">
        <v>264000</v>
      </c>
      <c r="H5" s="27">
        <f t="shared" ref="H5:H43" si="0">G5*E5</f>
        <v>5280000</v>
      </c>
      <c r="J5" s="8" t="s">
        <v>100</v>
      </c>
      <c r="K5" s="17" t="s">
        <v>17</v>
      </c>
      <c r="L5" s="46" t="s">
        <v>62</v>
      </c>
      <c r="M5" s="17">
        <v>20</v>
      </c>
      <c r="N5" s="10">
        <v>264000</v>
      </c>
      <c r="O5" s="10">
        <f>N5*M5</f>
        <v>5280000</v>
      </c>
      <c r="P5">
        <f>IF(L5="Pvc Board 3mm",96250,IF(L5="Pvc Board 5mm",147750,IF(L5="Pvc Board 8mm",225000,IF(L5="Pvc Board 12mm",330850,IF(L5="Pvc Board 15mm",413800,IF(L5="Pvc Board 18mm",472500,))))))</f>
        <v>0</v>
      </c>
      <c r="Q5">
        <f>P5*M5</f>
        <v>0</v>
      </c>
      <c r="R5" s="2">
        <f>O5-Q5</f>
        <v>5280000</v>
      </c>
    </row>
    <row r="6" spans="1:18" hidden="1" x14ac:dyDescent="0.25">
      <c r="A6" s="28"/>
      <c r="B6" s="29"/>
      <c r="C6" s="30" t="s">
        <v>25</v>
      </c>
      <c r="D6" s="31" t="s">
        <v>100</v>
      </c>
      <c r="E6" s="32">
        <v>20</v>
      </c>
      <c r="F6" s="32"/>
      <c r="G6" s="33">
        <v>270000</v>
      </c>
      <c r="H6" s="33">
        <f t="shared" si="0"/>
        <v>5400000</v>
      </c>
      <c r="J6" s="11" t="s">
        <v>100</v>
      </c>
      <c r="K6" s="3" t="s">
        <v>25</v>
      </c>
      <c r="L6" s="47" t="s">
        <v>62</v>
      </c>
      <c r="M6" s="3">
        <v>20</v>
      </c>
      <c r="N6" s="12">
        <v>270000</v>
      </c>
      <c r="O6" s="12">
        <f>N6*M6</f>
        <v>5400000</v>
      </c>
      <c r="P6">
        <f t="shared" ref="P6:P7" si="1">IF(L6="Pvc Board 3mm",96250,IF(L6="Pvc Board 5mm",147750,IF(L6="Pvc Board 8mm",225000,IF(L6="Pvc Board 12mm",330850,IF(L6="Pvc Board 15mm",413800,IF(L6="Pvc Board 18mm",472500,))))))</f>
        <v>0</v>
      </c>
      <c r="Q6">
        <f t="shared" ref="Q6:Q7" si="2">P6*M6</f>
        <v>0</v>
      </c>
      <c r="R6" s="2">
        <f t="shared" ref="R6:R7" si="3">O6-Q6</f>
        <v>5400000</v>
      </c>
    </row>
    <row r="7" spans="1:18" hidden="1" x14ac:dyDescent="0.25">
      <c r="A7" s="28"/>
      <c r="B7" s="29"/>
      <c r="C7" s="30" t="s">
        <v>75</v>
      </c>
      <c r="D7" s="31" t="s">
        <v>103</v>
      </c>
      <c r="E7" s="32">
        <v>30</v>
      </c>
      <c r="F7" s="32"/>
      <c r="G7" s="33">
        <v>269000</v>
      </c>
      <c r="H7" s="33">
        <f t="shared" si="0"/>
        <v>8070000</v>
      </c>
      <c r="J7" s="11" t="s">
        <v>100</v>
      </c>
      <c r="K7" s="3" t="s">
        <v>25</v>
      </c>
      <c r="L7" s="47" t="s">
        <v>59</v>
      </c>
      <c r="M7" s="3">
        <v>3</v>
      </c>
      <c r="N7" s="12">
        <v>345000</v>
      </c>
      <c r="O7" s="12">
        <f t="shared" ref="O7:O54" si="4">N7*M7</f>
        <v>1035000</v>
      </c>
      <c r="P7">
        <f t="shared" si="1"/>
        <v>0</v>
      </c>
      <c r="Q7">
        <f t="shared" si="2"/>
        <v>0</v>
      </c>
      <c r="R7" s="2">
        <f t="shared" si="3"/>
        <v>1035000</v>
      </c>
    </row>
    <row r="8" spans="1:18" x14ac:dyDescent="0.25">
      <c r="A8" s="29"/>
      <c r="B8" s="29"/>
      <c r="C8" s="30" t="s">
        <v>25</v>
      </c>
      <c r="D8" s="31" t="s">
        <v>110</v>
      </c>
      <c r="E8" s="32">
        <v>20</v>
      </c>
      <c r="F8" s="32"/>
      <c r="G8" s="33">
        <v>270000</v>
      </c>
      <c r="H8" s="33">
        <f t="shared" si="0"/>
        <v>5400000</v>
      </c>
      <c r="J8" s="11" t="s">
        <v>124</v>
      </c>
      <c r="K8" s="3" t="s">
        <v>116</v>
      </c>
      <c r="L8" s="47" t="s">
        <v>66</v>
      </c>
      <c r="M8" s="3">
        <v>6</v>
      </c>
      <c r="N8" s="12">
        <v>551000</v>
      </c>
      <c r="O8" s="12">
        <f t="shared" si="4"/>
        <v>3306000</v>
      </c>
      <c r="P8">
        <f>IF(L8="Pvc Board 3mm",96250,IF(L8="Pvc Board 5mm",147750,IF(L8="Pvc Board 8mm",225000,IF(L8="Pvc Board 12mm",330850,IF(L8="Pvc Board 15mm",413800,IF(L8="Pvc Board 18mm",472500,))))))</f>
        <v>472500</v>
      </c>
      <c r="Q8">
        <f>P8*M8</f>
        <v>2835000</v>
      </c>
      <c r="R8" s="2">
        <f>O8-Q8</f>
        <v>471000</v>
      </c>
    </row>
    <row r="9" spans="1:18" hidden="1" x14ac:dyDescent="0.25">
      <c r="A9" s="29"/>
      <c r="B9" s="29"/>
      <c r="C9" s="30" t="s">
        <v>75</v>
      </c>
      <c r="D9" s="31" t="s">
        <v>105</v>
      </c>
      <c r="E9" s="32">
        <v>30</v>
      </c>
      <c r="F9" s="32"/>
      <c r="G9" s="33">
        <v>269000</v>
      </c>
      <c r="H9" s="33">
        <f t="shared" si="0"/>
        <v>8070000</v>
      </c>
      <c r="J9" s="11" t="s">
        <v>102</v>
      </c>
      <c r="K9" s="3" t="s">
        <v>25</v>
      </c>
      <c r="L9" s="47" t="s">
        <v>58</v>
      </c>
      <c r="M9" s="3">
        <v>15</v>
      </c>
      <c r="N9" s="12">
        <v>275000</v>
      </c>
      <c r="O9" s="12">
        <f t="shared" si="4"/>
        <v>4125000</v>
      </c>
      <c r="P9">
        <f t="shared" ref="P9:P19" si="5">IF(L9="Pvc Board 3mm",96250,IF(L9="Pvc Board 5mm",147750,IF(L9="Pvc Board 8mm",225000,IF(L9="Pvc Board 12mm",330850,IF(L9="Pvc Board 15mm",413800,IF(L9="Pvc Board 18mm",472500,))))))</f>
        <v>0</v>
      </c>
      <c r="Q9">
        <f t="shared" ref="Q9:Q19" si="6">P9*M9</f>
        <v>0</v>
      </c>
      <c r="R9" s="2">
        <f t="shared" ref="R9:R19" si="7">O9-Q9</f>
        <v>4125000</v>
      </c>
    </row>
    <row r="10" spans="1:18" hidden="1" x14ac:dyDescent="0.25">
      <c r="A10" s="29"/>
      <c r="B10" s="29"/>
      <c r="C10" s="30" t="s">
        <v>99</v>
      </c>
      <c r="D10" s="31" t="s">
        <v>107</v>
      </c>
      <c r="E10" s="32">
        <v>50</v>
      </c>
      <c r="F10" s="32"/>
      <c r="G10" s="33">
        <v>264000</v>
      </c>
      <c r="H10" s="33">
        <f t="shared" si="0"/>
        <v>13200000</v>
      </c>
      <c r="J10" s="11" t="s">
        <v>102</v>
      </c>
      <c r="K10" s="3" t="s">
        <v>25</v>
      </c>
      <c r="L10" s="47" t="s">
        <v>129</v>
      </c>
      <c r="M10" s="3">
        <v>50</v>
      </c>
      <c r="N10" s="12">
        <v>125000</v>
      </c>
      <c r="O10" s="12">
        <f t="shared" si="4"/>
        <v>6250000</v>
      </c>
      <c r="P10">
        <f t="shared" si="5"/>
        <v>0</v>
      </c>
      <c r="Q10">
        <f t="shared" si="6"/>
        <v>0</v>
      </c>
      <c r="R10" s="2">
        <f t="shared" si="7"/>
        <v>6250000</v>
      </c>
    </row>
    <row r="11" spans="1:18" x14ac:dyDescent="0.25">
      <c r="A11" s="29"/>
      <c r="B11" s="29"/>
      <c r="C11" s="30" t="s">
        <v>49</v>
      </c>
      <c r="D11" s="31" t="s">
        <v>109</v>
      </c>
      <c r="E11" s="32">
        <v>40</v>
      </c>
      <c r="F11" s="32"/>
      <c r="G11" s="33">
        <v>267000</v>
      </c>
      <c r="H11" s="33">
        <f t="shared" si="0"/>
        <v>10680000</v>
      </c>
      <c r="J11" s="11" t="s">
        <v>115</v>
      </c>
      <c r="K11" s="3" t="s">
        <v>82</v>
      </c>
      <c r="L11" s="47" t="s">
        <v>83</v>
      </c>
      <c r="M11" s="3">
        <v>5</v>
      </c>
      <c r="N11" s="12">
        <v>174000</v>
      </c>
      <c r="O11" s="12">
        <f t="shared" si="4"/>
        <v>870000</v>
      </c>
      <c r="P11">
        <f t="shared" si="5"/>
        <v>147750</v>
      </c>
      <c r="Q11">
        <f t="shared" si="6"/>
        <v>738750</v>
      </c>
      <c r="R11" s="2">
        <f t="shared" si="7"/>
        <v>131250</v>
      </c>
    </row>
    <row r="12" spans="1:18" ht="15.75" customHeight="1" x14ac:dyDescent="0.25">
      <c r="A12" s="29"/>
      <c r="B12" s="29"/>
      <c r="C12" s="30" t="s">
        <v>99</v>
      </c>
      <c r="D12" s="31" t="s">
        <v>108</v>
      </c>
      <c r="E12" s="32">
        <v>50</v>
      </c>
      <c r="F12" s="32"/>
      <c r="G12" s="33">
        <v>264000</v>
      </c>
      <c r="H12" s="33">
        <f t="shared" si="0"/>
        <v>13200000</v>
      </c>
      <c r="J12" s="11" t="s">
        <v>115</v>
      </c>
      <c r="K12" s="18" t="s">
        <v>82</v>
      </c>
      <c r="L12" s="47" t="s">
        <v>66</v>
      </c>
      <c r="M12" s="18">
        <v>5</v>
      </c>
      <c r="N12" s="15">
        <v>546000</v>
      </c>
      <c r="O12" s="12">
        <f t="shared" si="4"/>
        <v>2730000</v>
      </c>
      <c r="P12">
        <f t="shared" si="5"/>
        <v>472500</v>
      </c>
      <c r="Q12">
        <f t="shared" si="6"/>
        <v>2362500</v>
      </c>
      <c r="R12" s="2">
        <f t="shared" si="7"/>
        <v>367500</v>
      </c>
    </row>
    <row r="13" spans="1:18" ht="15.75" customHeight="1" x14ac:dyDescent="0.25">
      <c r="A13" s="29"/>
      <c r="B13" s="29"/>
      <c r="C13" s="30" t="s">
        <v>75</v>
      </c>
      <c r="D13" s="31" t="s">
        <v>108</v>
      </c>
      <c r="E13" s="32">
        <v>30</v>
      </c>
      <c r="F13" s="32"/>
      <c r="G13" s="33">
        <v>269000</v>
      </c>
      <c r="H13" s="33">
        <f t="shared" si="0"/>
        <v>8070000</v>
      </c>
      <c r="J13" s="11" t="s">
        <v>115</v>
      </c>
      <c r="K13" s="18" t="s">
        <v>118</v>
      </c>
      <c r="L13" s="47" t="s">
        <v>86</v>
      </c>
      <c r="M13" s="18">
        <v>50</v>
      </c>
      <c r="N13" s="15">
        <v>240000</v>
      </c>
      <c r="O13" s="12">
        <f t="shared" si="4"/>
        <v>12000000</v>
      </c>
      <c r="P13">
        <f t="shared" si="5"/>
        <v>225000</v>
      </c>
      <c r="Q13">
        <f t="shared" si="6"/>
        <v>11250000</v>
      </c>
      <c r="R13" s="2">
        <f t="shared" si="7"/>
        <v>750000</v>
      </c>
    </row>
    <row r="14" spans="1:18" ht="15.75" customHeight="1" x14ac:dyDescent="0.25">
      <c r="A14" s="29"/>
      <c r="B14" s="29"/>
      <c r="C14" s="30" t="s">
        <v>25</v>
      </c>
      <c r="D14" s="31" t="s">
        <v>108</v>
      </c>
      <c r="E14" s="32">
        <v>8</v>
      </c>
      <c r="F14" s="32"/>
      <c r="G14" s="33">
        <v>270000</v>
      </c>
      <c r="H14" s="33">
        <f t="shared" si="0"/>
        <v>2160000</v>
      </c>
      <c r="J14" s="11" t="s">
        <v>115</v>
      </c>
      <c r="K14" s="3" t="s">
        <v>118</v>
      </c>
      <c r="L14" s="47" t="s">
        <v>87</v>
      </c>
      <c r="M14" s="3">
        <v>23</v>
      </c>
      <c r="N14" s="12">
        <v>437000</v>
      </c>
      <c r="O14" s="12">
        <f t="shared" si="4"/>
        <v>10051000</v>
      </c>
      <c r="P14">
        <f t="shared" si="5"/>
        <v>413800</v>
      </c>
      <c r="Q14">
        <f t="shared" si="6"/>
        <v>9517400</v>
      </c>
      <c r="R14" s="2">
        <f t="shared" si="7"/>
        <v>533600</v>
      </c>
    </row>
    <row r="15" spans="1:18" x14ac:dyDescent="0.25">
      <c r="A15" s="18">
        <v>2</v>
      </c>
      <c r="B15" s="18" t="s">
        <v>58</v>
      </c>
      <c r="C15" s="14" t="s">
        <v>25</v>
      </c>
      <c r="D15" s="13" t="s">
        <v>102</v>
      </c>
      <c r="E15" s="21">
        <v>15</v>
      </c>
      <c r="F15" s="21">
        <f>SUM(E15:E16)</f>
        <v>25</v>
      </c>
      <c r="G15" s="15">
        <v>275000</v>
      </c>
      <c r="H15" s="15">
        <f t="shared" si="0"/>
        <v>4125000</v>
      </c>
      <c r="J15" s="11" t="s">
        <v>117</v>
      </c>
      <c r="K15" s="3" t="s">
        <v>116</v>
      </c>
      <c r="L15" s="47" t="s">
        <v>83</v>
      </c>
      <c r="M15" s="3">
        <v>2</v>
      </c>
      <c r="N15" s="12">
        <v>179000</v>
      </c>
      <c r="O15" s="12">
        <f t="shared" si="4"/>
        <v>358000</v>
      </c>
      <c r="P15">
        <f t="shared" si="5"/>
        <v>147750</v>
      </c>
      <c r="Q15">
        <f t="shared" si="6"/>
        <v>295500</v>
      </c>
      <c r="R15" s="2">
        <f t="shared" si="7"/>
        <v>62500</v>
      </c>
    </row>
    <row r="16" spans="1:18" hidden="1" x14ac:dyDescent="0.25">
      <c r="A16" s="36"/>
      <c r="B16" s="36"/>
      <c r="C16" s="39" t="s">
        <v>25</v>
      </c>
      <c r="D16" s="40" t="s">
        <v>106</v>
      </c>
      <c r="E16" s="37">
        <v>10</v>
      </c>
      <c r="F16" s="37"/>
      <c r="G16" s="38">
        <v>275000</v>
      </c>
      <c r="H16" s="38">
        <f t="shared" si="0"/>
        <v>2750000</v>
      </c>
      <c r="J16" s="11" t="s">
        <v>103</v>
      </c>
      <c r="K16" s="3" t="s">
        <v>11</v>
      </c>
      <c r="L16" s="47" t="s">
        <v>62</v>
      </c>
      <c r="M16" s="3">
        <v>30</v>
      </c>
      <c r="N16" s="12">
        <v>269000</v>
      </c>
      <c r="O16" s="12">
        <f t="shared" si="4"/>
        <v>8070000</v>
      </c>
      <c r="P16">
        <f t="shared" si="5"/>
        <v>0</v>
      </c>
      <c r="Q16">
        <f t="shared" si="6"/>
        <v>0</v>
      </c>
      <c r="R16" s="2">
        <f t="shared" si="7"/>
        <v>8070000</v>
      </c>
    </row>
    <row r="17" spans="1:18" ht="15.75" hidden="1" customHeight="1" x14ac:dyDescent="0.25">
      <c r="A17" s="18">
        <v>3</v>
      </c>
      <c r="B17" s="18" t="s">
        <v>59</v>
      </c>
      <c r="C17" s="14" t="s">
        <v>25</v>
      </c>
      <c r="D17" s="13" t="s">
        <v>100</v>
      </c>
      <c r="E17" s="21">
        <v>3</v>
      </c>
      <c r="F17" s="21">
        <f>SUM(E17:E23)</f>
        <v>186</v>
      </c>
      <c r="G17" s="15">
        <v>345000</v>
      </c>
      <c r="H17" s="15">
        <f t="shared" si="0"/>
        <v>1035000</v>
      </c>
      <c r="J17" s="11" t="s">
        <v>103</v>
      </c>
      <c r="K17" s="3" t="s">
        <v>11</v>
      </c>
      <c r="L17" s="47" t="s">
        <v>59</v>
      </c>
      <c r="M17" s="3">
        <v>10</v>
      </c>
      <c r="N17" s="12">
        <v>342000</v>
      </c>
      <c r="O17" s="12">
        <f t="shared" si="4"/>
        <v>3420000</v>
      </c>
      <c r="P17">
        <f t="shared" si="5"/>
        <v>0</v>
      </c>
      <c r="Q17">
        <f t="shared" si="6"/>
        <v>0</v>
      </c>
      <c r="R17" s="2">
        <f t="shared" si="7"/>
        <v>3420000</v>
      </c>
    </row>
    <row r="18" spans="1:18" ht="15.75" customHeight="1" x14ac:dyDescent="0.25">
      <c r="A18" s="29"/>
      <c r="B18" s="29"/>
      <c r="C18" s="30" t="s">
        <v>75</v>
      </c>
      <c r="D18" s="31" t="s">
        <v>103</v>
      </c>
      <c r="E18" s="32">
        <v>10</v>
      </c>
      <c r="F18" s="32"/>
      <c r="G18" s="33">
        <v>342000</v>
      </c>
      <c r="H18" s="33">
        <f t="shared" si="0"/>
        <v>3420000</v>
      </c>
      <c r="J18" s="11" t="s">
        <v>103</v>
      </c>
      <c r="K18" s="3" t="s">
        <v>89</v>
      </c>
      <c r="L18" s="47" t="s">
        <v>86</v>
      </c>
      <c r="M18" s="3">
        <v>43</v>
      </c>
      <c r="N18" s="12">
        <v>265000</v>
      </c>
      <c r="O18" s="12">
        <f t="shared" si="4"/>
        <v>11395000</v>
      </c>
      <c r="P18">
        <f t="shared" si="5"/>
        <v>225000</v>
      </c>
      <c r="Q18">
        <f t="shared" si="6"/>
        <v>9675000</v>
      </c>
      <c r="R18" s="2">
        <f t="shared" si="7"/>
        <v>1720000</v>
      </c>
    </row>
    <row r="19" spans="1:18" x14ac:dyDescent="0.25">
      <c r="A19" s="29"/>
      <c r="B19" s="29"/>
      <c r="C19" s="30" t="s">
        <v>25</v>
      </c>
      <c r="D19" s="31" t="s">
        <v>104</v>
      </c>
      <c r="E19" s="32">
        <v>10</v>
      </c>
      <c r="F19" s="32"/>
      <c r="G19" s="33">
        <v>345000</v>
      </c>
      <c r="H19" s="33">
        <f t="shared" si="0"/>
        <v>3450000</v>
      </c>
      <c r="J19" s="11" t="s">
        <v>103</v>
      </c>
      <c r="K19" s="3" t="s">
        <v>89</v>
      </c>
      <c r="L19" s="47" t="s">
        <v>66</v>
      </c>
      <c r="M19" s="3">
        <v>50</v>
      </c>
      <c r="N19" s="12">
        <v>546000</v>
      </c>
      <c r="O19" s="12">
        <f t="shared" si="4"/>
        <v>27300000</v>
      </c>
      <c r="P19">
        <f t="shared" si="5"/>
        <v>472500</v>
      </c>
      <c r="Q19">
        <f t="shared" si="6"/>
        <v>23625000</v>
      </c>
      <c r="R19" s="2">
        <f t="shared" si="7"/>
        <v>3675000</v>
      </c>
    </row>
    <row r="20" spans="1:18" x14ac:dyDescent="0.25">
      <c r="A20" s="29"/>
      <c r="B20" s="29"/>
      <c r="C20" s="30" t="s">
        <v>25</v>
      </c>
      <c r="D20" s="31" t="s">
        <v>110</v>
      </c>
      <c r="E20" s="32">
        <v>5</v>
      </c>
      <c r="F20" s="32"/>
      <c r="G20" s="33">
        <v>345000</v>
      </c>
      <c r="H20" s="33">
        <f t="shared" si="0"/>
        <v>1725000</v>
      </c>
      <c r="J20" s="11" t="s">
        <v>119</v>
      </c>
      <c r="K20" s="3" t="s">
        <v>25</v>
      </c>
      <c r="L20" s="47" t="s">
        <v>86</v>
      </c>
      <c r="M20" s="3">
        <v>12</v>
      </c>
      <c r="N20" s="12">
        <v>265000</v>
      </c>
      <c r="O20" s="12">
        <f t="shared" si="4"/>
        <v>3180000</v>
      </c>
      <c r="P20">
        <f>IF(L20="Pvc Board 3mm",96250,IF(L20="Pvc Board 5mm",147750,IF(L20="Pvc Board 8mm",225000,IF(L20="Pvc Board 12mm",330850,IF(L20="Pvc Board 15mm",413800,IF(L20="Pvc Board 18mm",472500,))))))</f>
        <v>225000</v>
      </c>
      <c r="Q20">
        <f>P20*M20</f>
        <v>2700000</v>
      </c>
      <c r="R20" s="2">
        <f>O20-Q20</f>
        <v>480000</v>
      </c>
    </row>
    <row r="21" spans="1:18" hidden="1" x14ac:dyDescent="0.25">
      <c r="A21" s="29"/>
      <c r="B21" s="29"/>
      <c r="C21" s="30" t="s">
        <v>12</v>
      </c>
      <c r="D21" s="31" t="s">
        <v>111</v>
      </c>
      <c r="E21" s="32">
        <v>100</v>
      </c>
      <c r="F21" s="32"/>
      <c r="G21" s="33">
        <v>335000</v>
      </c>
      <c r="H21" s="33">
        <f t="shared" si="0"/>
        <v>33500000</v>
      </c>
      <c r="J21" s="11" t="s">
        <v>104</v>
      </c>
      <c r="K21" s="3" t="s">
        <v>25</v>
      </c>
      <c r="L21" s="47" t="s">
        <v>59</v>
      </c>
      <c r="M21" s="3">
        <v>10</v>
      </c>
      <c r="N21" s="12">
        <v>345000</v>
      </c>
      <c r="O21" s="12">
        <f t="shared" ref="O21" si="8">N21*M21</f>
        <v>3450000</v>
      </c>
      <c r="P21">
        <f>IF(L21="Pvc Board 3mm",96250,IF(L21="Pvc Board 5mm",147750,IF(L21="Pvc Board 8mm",225000,IF(L21="Pvc Board 12mm",330850,IF(L21="Pvc Board 15mm",413800,IF(L21="Pvc Board 18mm",472500,))))))</f>
        <v>0</v>
      </c>
      <c r="Q21">
        <f>P21*M21</f>
        <v>0</v>
      </c>
      <c r="R21" s="2">
        <f>O21-Q21</f>
        <v>3450000</v>
      </c>
    </row>
    <row r="22" spans="1:18" x14ac:dyDescent="0.25">
      <c r="A22" s="29"/>
      <c r="B22" s="29"/>
      <c r="C22" s="30" t="s">
        <v>99</v>
      </c>
      <c r="D22" s="31" t="s">
        <v>108</v>
      </c>
      <c r="E22" s="32">
        <v>50</v>
      </c>
      <c r="F22" s="32"/>
      <c r="G22" s="33">
        <v>336000</v>
      </c>
      <c r="H22" s="33">
        <f t="shared" si="0"/>
        <v>16800000</v>
      </c>
      <c r="J22" s="11" t="s">
        <v>104</v>
      </c>
      <c r="K22" s="3" t="s">
        <v>120</v>
      </c>
      <c r="L22" s="47" t="s">
        <v>66</v>
      </c>
      <c r="M22" s="3">
        <v>6</v>
      </c>
      <c r="N22" s="12">
        <v>551000</v>
      </c>
      <c r="O22" s="12">
        <f t="shared" si="4"/>
        <v>3306000</v>
      </c>
      <c r="P22">
        <f t="shared" ref="P22:P24" si="9">IF(L22="Pvc Board 3mm",96250,IF(L22="Pvc Board 5mm",147750,IF(L22="Pvc Board 8mm",225000,IF(L22="Pvc Board 12mm",330850,IF(L22="Pvc Board 15mm",413800,IF(L22="Pvc Board 18mm",472500,))))))</f>
        <v>472500</v>
      </c>
      <c r="Q22">
        <f t="shared" ref="Q22:Q24" si="10">P22*M22</f>
        <v>2835000</v>
      </c>
      <c r="R22" s="2">
        <f t="shared" ref="R22:R24" si="11">O22-Q22</f>
        <v>471000</v>
      </c>
    </row>
    <row r="23" spans="1:18" x14ac:dyDescent="0.25">
      <c r="A23" s="36"/>
      <c r="B23" s="36"/>
      <c r="C23" s="39" t="s">
        <v>25</v>
      </c>
      <c r="D23" s="40" t="s">
        <v>108</v>
      </c>
      <c r="E23" s="37">
        <v>8</v>
      </c>
      <c r="F23" s="37"/>
      <c r="G23" s="38">
        <v>345000</v>
      </c>
      <c r="H23" s="38">
        <f t="shared" si="0"/>
        <v>2760000</v>
      </c>
      <c r="J23" s="11" t="s">
        <v>104</v>
      </c>
      <c r="K23" s="3" t="s">
        <v>120</v>
      </c>
      <c r="L23" s="47" t="s">
        <v>74</v>
      </c>
      <c r="M23" s="3">
        <v>2</v>
      </c>
      <c r="N23" s="12">
        <v>380000</v>
      </c>
      <c r="O23" s="12">
        <f t="shared" si="4"/>
        <v>760000</v>
      </c>
      <c r="P23">
        <f t="shared" si="9"/>
        <v>330850</v>
      </c>
      <c r="Q23">
        <f t="shared" si="10"/>
        <v>661700</v>
      </c>
      <c r="R23" s="2">
        <f t="shared" si="11"/>
        <v>98300</v>
      </c>
    </row>
    <row r="24" spans="1:18" x14ac:dyDescent="0.25">
      <c r="A24" s="29">
        <v>4</v>
      </c>
      <c r="B24" s="29" t="s">
        <v>69</v>
      </c>
      <c r="C24" s="30" t="s">
        <v>25</v>
      </c>
      <c r="D24" s="31" t="s">
        <v>102</v>
      </c>
      <c r="E24" s="32">
        <v>50</v>
      </c>
      <c r="F24" s="32">
        <f>SUM(E24:E25)</f>
        <v>70</v>
      </c>
      <c r="G24" s="33">
        <v>125000</v>
      </c>
      <c r="H24" s="33">
        <f t="shared" si="0"/>
        <v>6250000</v>
      </c>
      <c r="J24" s="11" t="s">
        <v>104</v>
      </c>
      <c r="K24" s="3" t="s">
        <v>120</v>
      </c>
      <c r="L24" s="47" t="s">
        <v>86</v>
      </c>
      <c r="M24" s="3">
        <v>2</v>
      </c>
      <c r="N24" s="12">
        <v>270000</v>
      </c>
      <c r="O24" s="12">
        <f t="shared" si="4"/>
        <v>540000</v>
      </c>
      <c r="P24">
        <f t="shared" si="9"/>
        <v>225000</v>
      </c>
      <c r="Q24">
        <f t="shared" si="10"/>
        <v>450000</v>
      </c>
      <c r="R24" s="2">
        <f t="shared" si="11"/>
        <v>90000</v>
      </c>
    </row>
    <row r="25" spans="1:18" x14ac:dyDescent="0.25">
      <c r="A25" s="29"/>
      <c r="B25" s="29"/>
      <c r="C25" s="30" t="s">
        <v>25</v>
      </c>
      <c r="D25" s="31" t="s">
        <v>107</v>
      </c>
      <c r="E25" s="32">
        <v>20</v>
      </c>
      <c r="F25" s="32"/>
      <c r="G25" s="33">
        <v>125000</v>
      </c>
      <c r="H25" s="33">
        <f t="shared" si="0"/>
        <v>2500000</v>
      </c>
      <c r="J25" s="11" t="s">
        <v>104</v>
      </c>
      <c r="K25" s="3" t="s">
        <v>82</v>
      </c>
      <c r="L25" s="47" t="s">
        <v>83</v>
      </c>
      <c r="M25" s="3">
        <v>4</v>
      </c>
      <c r="N25" s="12">
        <v>174000</v>
      </c>
      <c r="O25" s="12">
        <f t="shared" si="4"/>
        <v>696000</v>
      </c>
      <c r="P25">
        <f t="shared" ref="P25:P26" si="12">IF(L25="Pvc Board 3mm",96250,IF(L25="Pvc Board 5mm",147750,IF(L25="Pvc Board 8mm",225000,IF(L25="Pvc Board 12mm",330850,IF(L25="Pvc Board 15mm",413800,IF(L25="Pvc Board 18mm",472500,))))))</f>
        <v>147750</v>
      </c>
      <c r="Q25">
        <f t="shared" ref="Q25:Q26" si="13">P25*M25</f>
        <v>591000</v>
      </c>
      <c r="R25" s="2">
        <f t="shared" ref="R25:R26" si="14">O25-Q25</f>
        <v>105000</v>
      </c>
    </row>
    <row r="26" spans="1:18" x14ac:dyDescent="0.25">
      <c r="A26" s="3">
        <v>5</v>
      </c>
      <c r="B26" s="3" t="s">
        <v>112</v>
      </c>
      <c r="C26" s="4" t="s">
        <v>19</v>
      </c>
      <c r="D26" s="11" t="s">
        <v>104</v>
      </c>
      <c r="E26" s="20">
        <v>120</v>
      </c>
      <c r="F26" s="20">
        <f>SUM(E26)</f>
        <v>120</v>
      </c>
      <c r="G26" s="12">
        <v>116000</v>
      </c>
      <c r="H26" s="12">
        <f t="shared" si="0"/>
        <v>13920000</v>
      </c>
      <c r="J26" s="11" t="s">
        <v>104</v>
      </c>
      <c r="K26" s="3" t="s">
        <v>82</v>
      </c>
      <c r="L26" s="47" t="s">
        <v>66</v>
      </c>
      <c r="M26" s="3">
        <v>2</v>
      </c>
      <c r="N26" s="12">
        <v>546000</v>
      </c>
      <c r="O26" s="12">
        <f t="shared" si="4"/>
        <v>1092000</v>
      </c>
      <c r="P26">
        <f t="shared" si="12"/>
        <v>472500</v>
      </c>
      <c r="Q26">
        <f t="shared" si="13"/>
        <v>945000</v>
      </c>
      <c r="R26" s="2">
        <f t="shared" si="14"/>
        <v>147000</v>
      </c>
    </row>
    <row r="27" spans="1:18" hidden="1" x14ac:dyDescent="0.25">
      <c r="A27" s="3">
        <v>6</v>
      </c>
      <c r="B27" s="3" t="s">
        <v>113</v>
      </c>
      <c r="C27" s="4" t="s">
        <v>19</v>
      </c>
      <c r="D27" s="11" t="s">
        <v>105</v>
      </c>
      <c r="E27" s="20">
        <v>120</v>
      </c>
      <c r="F27" s="20">
        <f>SUM(E27)</f>
        <v>120</v>
      </c>
      <c r="G27" s="12">
        <v>172000</v>
      </c>
      <c r="H27" s="12">
        <f t="shared" si="0"/>
        <v>20640000</v>
      </c>
      <c r="J27" s="11" t="s">
        <v>104</v>
      </c>
      <c r="K27" s="3" t="s">
        <v>19</v>
      </c>
      <c r="L27" s="47" t="s">
        <v>130</v>
      </c>
      <c r="M27" s="3">
        <v>120</v>
      </c>
      <c r="N27" s="12">
        <v>116000</v>
      </c>
      <c r="O27" s="12">
        <f t="shared" si="4"/>
        <v>13920000</v>
      </c>
    </row>
    <row r="28" spans="1:18" x14ac:dyDescent="0.25">
      <c r="A28" s="18">
        <v>7</v>
      </c>
      <c r="B28" s="18" t="s">
        <v>114</v>
      </c>
      <c r="C28" s="14" t="s">
        <v>45</v>
      </c>
      <c r="D28" s="13" t="s">
        <v>111</v>
      </c>
      <c r="E28" s="21">
        <v>5</v>
      </c>
      <c r="F28" s="21">
        <f>SUM(E28:E29)</f>
        <v>8</v>
      </c>
      <c r="G28" s="15">
        <v>109450</v>
      </c>
      <c r="H28" s="15">
        <f t="shared" si="0"/>
        <v>547250</v>
      </c>
      <c r="J28" s="11" t="s">
        <v>110</v>
      </c>
      <c r="K28" s="3" t="s">
        <v>19</v>
      </c>
      <c r="L28" s="47" t="s">
        <v>66</v>
      </c>
      <c r="M28" s="3">
        <v>20</v>
      </c>
      <c r="N28" s="12">
        <v>522600</v>
      </c>
      <c r="O28" s="12">
        <f t="shared" si="4"/>
        <v>10452000</v>
      </c>
      <c r="P28">
        <f t="shared" ref="P28:P29" si="15">IF(L28="Pvc Board 3mm",96250,IF(L28="Pvc Board 5mm",147750,IF(L28="Pvc Board 8mm",225000,IF(L28="Pvc Board 12mm",330850,IF(L28="Pvc Board 15mm",413800,IF(L28="Pvc Board 18mm",472500,))))))</f>
        <v>472500</v>
      </c>
      <c r="Q28">
        <f t="shared" ref="Q28:Q29" si="16">P28*M28</f>
        <v>9450000</v>
      </c>
      <c r="R28" s="2">
        <f t="shared" ref="R28:R29" si="17">O28-Q28</f>
        <v>1002000</v>
      </c>
    </row>
    <row r="29" spans="1:18" x14ac:dyDescent="0.25">
      <c r="A29" s="41"/>
      <c r="B29" s="36"/>
      <c r="C29" s="39" t="s">
        <v>27</v>
      </c>
      <c r="D29" s="40" t="s">
        <v>109</v>
      </c>
      <c r="E29" s="37">
        <v>3</v>
      </c>
      <c r="F29" s="37"/>
      <c r="G29" s="38">
        <v>115000</v>
      </c>
      <c r="H29" s="38">
        <f t="shared" si="0"/>
        <v>345000</v>
      </c>
      <c r="J29" s="11" t="s">
        <v>110</v>
      </c>
      <c r="K29" s="3" t="s">
        <v>19</v>
      </c>
      <c r="L29" s="47" t="s">
        <v>86</v>
      </c>
      <c r="M29" s="3">
        <v>15</v>
      </c>
      <c r="N29" s="12">
        <v>235200</v>
      </c>
      <c r="O29" s="12">
        <f t="shared" si="4"/>
        <v>3528000</v>
      </c>
      <c r="P29">
        <f t="shared" si="15"/>
        <v>225000</v>
      </c>
      <c r="Q29">
        <f t="shared" si="16"/>
        <v>3375000</v>
      </c>
      <c r="R29" s="2">
        <f t="shared" si="17"/>
        <v>153000</v>
      </c>
    </row>
    <row r="30" spans="1:18" hidden="1" x14ac:dyDescent="0.25">
      <c r="A30" s="34">
        <v>8</v>
      </c>
      <c r="B30" s="29" t="s">
        <v>36</v>
      </c>
      <c r="C30" s="30" t="s">
        <v>82</v>
      </c>
      <c r="D30" s="31" t="s">
        <v>115</v>
      </c>
      <c r="E30" s="32">
        <v>5</v>
      </c>
      <c r="F30" s="32">
        <f>SUM(E30:E34)</f>
        <v>34</v>
      </c>
      <c r="G30" s="33">
        <v>174000</v>
      </c>
      <c r="H30" s="33">
        <f t="shared" si="0"/>
        <v>870000</v>
      </c>
      <c r="J30" s="11" t="s">
        <v>110</v>
      </c>
      <c r="K30" s="3" t="s">
        <v>25</v>
      </c>
      <c r="L30" s="47" t="s">
        <v>62</v>
      </c>
      <c r="M30" s="3">
        <v>20</v>
      </c>
      <c r="N30" s="12">
        <v>270000</v>
      </c>
      <c r="O30" s="12">
        <f t="shared" si="4"/>
        <v>5400000</v>
      </c>
    </row>
    <row r="31" spans="1:18" hidden="1" x14ac:dyDescent="0.25">
      <c r="A31" s="35"/>
      <c r="B31" s="29"/>
      <c r="C31" s="30" t="s">
        <v>116</v>
      </c>
      <c r="D31" s="31" t="s">
        <v>117</v>
      </c>
      <c r="E31" s="32">
        <v>2</v>
      </c>
      <c r="F31" s="32"/>
      <c r="G31" s="33">
        <v>179000</v>
      </c>
      <c r="H31" s="33">
        <f t="shared" si="0"/>
        <v>358000</v>
      </c>
      <c r="J31" s="11" t="s">
        <v>110</v>
      </c>
      <c r="K31" s="3" t="s">
        <v>25</v>
      </c>
      <c r="L31" s="47" t="s">
        <v>59</v>
      </c>
      <c r="M31" s="3">
        <v>5</v>
      </c>
      <c r="N31" s="12">
        <v>345000</v>
      </c>
      <c r="O31" s="12">
        <f t="shared" si="4"/>
        <v>1725000</v>
      </c>
    </row>
    <row r="32" spans="1:18" x14ac:dyDescent="0.25">
      <c r="A32" s="35"/>
      <c r="B32" s="29"/>
      <c r="C32" s="30" t="s">
        <v>82</v>
      </c>
      <c r="D32" s="31" t="s">
        <v>104</v>
      </c>
      <c r="E32" s="32">
        <v>4</v>
      </c>
      <c r="F32" s="32"/>
      <c r="G32" s="33">
        <v>174000</v>
      </c>
      <c r="H32" s="33">
        <f t="shared" si="0"/>
        <v>696000</v>
      </c>
      <c r="J32" s="11" t="s">
        <v>110</v>
      </c>
      <c r="K32" s="3" t="s">
        <v>121</v>
      </c>
      <c r="L32" s="47" t="s">
        <v>86</v>
      </c>
      <c r="M32" s="3">
        <v>4</v>
      </c>
      <c r="N32" s="12">
        <v>265000</v>
      </c>
      <c r="O32" s="12">
        <f t="shared" si="4"/>
        <v>1060000</v>
      </c>
      <c r="P32">
        <f t="shared" ref="P32:P34" si="18">IF(L32="Pvc Board 3mm",96250,IF(L32="Pvc Board 5mm",147750,IF(L32="Pvc Board 8mm",225000,IF(L32="Pvc Board 12mm",330850,IF(L32="Pvc Board 15mm",413800,IF(L32="Pvc Board 18mm",472500,))))))</f>
        <v>225000</v>
      </c>
      <c r="Q32">
        <f t="shared" ref="Q32:Q34" si="19">P32*M32</f>
        <v>900000</v>
      </c>
      <c r="R32" s="2">
        <f t="shared" ref="R32:R34" si="20">O32-Q32</f>
        <v>160000</v>
      </c>
    </row>
    <row r="33" spans="1:18" x14ac:dyDescent="0.25">
      <c r="A33" s="35"/>
      <c r="B33" s="29"/>
      <c r="C33" s="30" t="s">
        <v>19</v>
      </c>
      <c r="D33" s="31" t="s">
        <v>111</v>
      </c>
      <c r="E33" s="32">
        <v>20</v>
      </c>
      <c r="F33" s="32"/>
      <c r="G33" s="33">
        <v>163800</v>
      </c>
      <c r="H33" s="33">
        <f t="shared" si="0"/>
        <v>3276000</v>
      </c>
      <c r="J33" s="11" t="s">
        <v>111</v>
      </c>
      <c r="K33" s="3" t="s">
        <v>19</v>
      </c>
      <c r="L33" s="47" t="s">
        <v>83</v>
      </c>
      <c r="M33" s="3">
        <v>20</v>
      </c>
      <c r="N33" s="12">
        <v>163800</v>
      </c>
      <c r="O33" s="12">
        <f t="shared" si="4"/>
        <v>3276000</v>
      </c>
      <c r="P33">
        <f t="shared" si="18"/>
        <v>147750</v>
      </c>
      <c r="Q33">
        <f t="shared" si="19"/>
        <v>2955000</v>
      </c>
      <c r="R33" s="2">
        <f t="shared" si="20"/>
        <v>321000</v>
      </c>
    </row>
    <row r="34" spans="1:18" x14ac:dyDescent="0.25">
      <c r="A34" s="35"/>
      <c r="B34" s="29"/>
      <c r="C34" s="30" t="s">
        <v>45</v>
      </c>
      <c r="D34" s="31" t="s">
        <v>111</v>
      </c>
      <c r="E34" s="32">
        <v>3</v>
      </c>
      <c r="F34" s="32"/>
      <c r="G34" s="33">
        <v>173130</v>
      </c>
      <c r="H34" s="33">
        <f t="shared" si="0"/>
        <v>519390</v>
      </c>
      <c r="J34" s="11" t="s">
        <v>111</v>
      </c>
      <c r="K34" s="3" t="s">
        <v>19</v>
      </c>
      <c r="L34" s="47" t="s">
        <v>74</v>
      </c>
      <c r="M34" s="3">
        <v>20</v>
      </c>
      <c r="N34" s="12">
        <v>351000</v>
      </c>
      <c r="O34" s="12">
        <f t="shared" si="4"/>
        <v>7020000</v>
      </c>
      <c r="P34">
        <f t="shared" si="18"/>
        <v>330850</v>
      </c>
      <c r="Q34">
        <f t="shared" si="19"/>
        <v>6617000</v>
      </c>
      <c r="R34" s="2">
        <f t="shared" si="20"/>
        <v>403000</v>
      </c>
    </row>
    <row r="35" spans="1:18" hidden="1" x14ac:dyDescent="0.25">
      <c r="A35" s="19">
        <v>9</v>
      </c>
      <c r="B35" s="18" t="s">
        <v>37</v>
      </c>
      <c r="C35" s="14" t="s">
        <v>118</v>
      </c>
      <c r="D35" s="13" t="s">
        <v>115</v>
      </c>
      <c r="E35" s="21">
        <v>50</v>
      </c>
      <c r="F35" s="21">
        <f>SUM(E35:E41)</f>
        <v>129</v>
      </c>
      <c r="G35" s="15">
        <v>240000</v>
      </c>
      <c r="H35" s="15">
        <f t="shared" si="0"/>
        <v>12000000</v>
      </c>
      <c r="J35" s="11" t="s">
        <v>111</v>
      </c>
      <c r="K35" s="3" t="s">
        <v>12</v>
      </c>
      <c r="L35" s="47" t="s">
        <v>59</v>
      </c>
      <c r="M35" s="3">
        <v>100</v>
      </c>
      <c r="N35" s="12">
        <v>335000</v>
      </c>
      <c r="O35" s="12">
        <f t="shared" si="4"/>
        <v>33500000</v>
      </c>
    </row>
    <row r="36" spans="1:18" x14ac:dyDescent="0.25">
      <c r="A36" s="35"/>
      <c r="B36" s="29"/>
      <c r="C36" s="30" t="s">
        <v>89</v>
      </c>
      <c r="D36" s="31" t="s">
        <v>103</v>
      </c>
      <c r="E36" s="32">
        <v>43</v>
      </c>
      <c r="F36" s="32"/>
      <c r="G36" s="33">
        <v>265000</v>
      </c>
      <c r="H36" s="33">
        <f t="shared" si="0"/>
        <v>11395000</v>
      </c>
      <c r="J36" s="11" t="s">
        <v>111</v>
      </c>
      <c r="K36" s="3" t="s">
        <v>131</v>
      </c>
      <c r="L36" s="47" t="s">
        <v>64</v>
      </c>
      <c r="M36" s="3">
        <v>5</v>
      </c>
      <c r="N36" s="12">
        <v>109450</v>
      </c>
      <c r="O36" s="12">
        <f t="shared" si="4"/>
        <v>547250</v>
      </c>
      <c r="P36">
        <f t="shared" ref="P36:P37" si="21">IF(L36="Pvc Board 3mm",96250,IF(L36="Pvc Board 5mm",147750,IF(L36="Pvc Board 8mm",225000,IF(L36="Pvc Board 12mm",330850,IF(L36="Pvc Board 15mm",413800,IF(L36="Pvc Board 18mm",472500,))))))</f>
        <v>96250</v>
      </c>
      <c r="Q36">
        <f t="shared" ref="Q36:Q37" si="22">P36*M36</f>
        <v>481250</v>
      </c>
      <c r="R36" s="2">
        <f t="shared" ref="R36:R37" si="23">O36-Q36</f>
        <v>66000</v>
      </c>
    </row>
    <row r="37" spans="1:18" x14ac:dyDescent="0.25">
      <c r="A37" s="35"/>
      <c r="B37" s="29"/>
      <c r="C37" s="30" t="s">
        <v>25</v>
      </c>
      <c r="D37" s="31" t="s">
        <v>119</v>
      </c>
      <c r="E37" s="32">
        <v>12</v>
      </c>
      <c r="F37" s="32"/>
      <c r="G37" s="33">
        <v>265000</v>
      </c>
      <c r="H37" s="33">
        <f t="shared" si="0"/>
        <v>3180000</v>
      </c>
      <c r="J37" s="11" t="s">
        <v>111</v>
      </c>
      <c r="K37" s="3" t="s">
        <v>131</v>
      </c>
      <c r="L37" s="47" t="s">
        <v>83</v>
      </c>
      <c r="M37" s="3">
        <v>3</v>
      </c>
      <c r="N37" s="12">
        <v>173130</v>
      </c>
      <c r="O37" s="12">
        <f t="shared" si="4"/>
        <v>519390</v>
      </c>
      <c r="P37">
        <f t="shared" si="21"/>
        <v>147750</v>
      </c>
      <c r="Q37">
        <f t="shared" si="22"/>
        <v>443250</v>
      </c>
      <c r="R37" s="2">
        <f t="shared" si="23"/>
        <v>76140</v>
      </c>
    </row>
    <row r="38" spans="1:18" hidden="1" x14ac:dyDescent="0.25">
      <c r="A38" s="35"/>
      <c r="B38" s="29"/>
      <c r="C38" s="30" t="s">
        <v>120</v>
      </c>
      <c r="D38" s="31" t="s">
        <v>104</v>
      </c>
      <c r="E38" s="32">
        <v>2</v>
      </c>
      <c r="F38" s="32"/>
      <c r="G38" s="33">
        <v>270000</v>
      </c>
      <c r="H38" s="33">
        <f t="shared" si="0"/>
        <v>540000</v>
      </c>
      <c r="J38" s="11" t="s">
        <v>105</v>
      </c>
      <c r="K38" s="3" t="s">
        <v>11</v>
      </c>
      <c r="L38" s="47" t="s">
        <v>62</v>
      </c>
      <c r="M38" s="3">
        <v>30</v>
      </c>
      <c r="N38" s="12">
        <v>269000</v>
      </c>
      <c r="O38" s="12">
        <f t="shared" si="4"/>
        <v>8070000</v>
      </c>
    </row>
    <row r="39" spans="1:18" hidden="1" x14ac:dyDescent="0.25">
      <c r="A39" s="35"/>
      <c r="B39" s="29"/>
      <c r="C39" s="30" t="s">
        <v>19</v>
      </c>
      <c r="D39" s="31" t="s">
        <v>110</v>
      </c>
      <c r="E39" s="32">
        <v>15</v>
      </c>
      <c r="F39" s="32"/>
      <c r="G39" s="33">
        <v>235200</v>
      </c>
      <c r="H39" s="33">
        <f t="shared" si="0"/>
        <v>3528000</v>
      </c>
      <c r="J39" s="11" t="s">
        <v>105</v>
      </c>
      <c r="K39" s="3" t="s">
        <v>19</v>
      </c>
      <c r="L39" s="47" t="s">
        <v>113</v>
      </c>
      <c r="M39" s="3">
        <v>120</v>
      </c>
      <c r="N39" s="12">
        <v>172000</v>
      </c>
      <c r="O39" s="12">
        <f t="shared" si="4"/>
        <v>20640000</v>
      </c>
    </row>
    <row r="40" spans="1:18" hidden="1" x14ac:dyDescent="0.25">
      <c r="A40" s="35"/>
      <c r="B40" s="29"/>
      <c r="C40" s="30" t="s">
        <v>121</v>
      </c>
      <c r="D40" s="31" t="s">
        <v>110</v>
      </c>
      <c r="E40" s="32">
        <v>4</v>
      </c>
      <c r="F40" s="32"/>
      <c r="G40" s="33">
        <v>265000</v>
      </c>
      <c r="H40" s="33">
        <f t="shared" si="0"/>
        <v>1060000</v>
      </c>
      <c r="J40" s="11" t="s">
        <v>106</v>
      </c>
      <c r="K40" s="3" t="s">
        <v>25</v>
      </c>
      <c r="L40" s="47" t="s">
        <v>133</v>
      </c>
      <c r="M40" s="3">
        <v>10</v>
      </c>
      <c r="N40" s="12">
        <v>275000</v>
      </c>
      <c r="O40" s="12">
        <f t="shared" si="4"/>
        <v>2750000</v>
      </c>
    </row>
    <row r="41" spans="1:18" x14ac:dyDescent="0.25">
      <c r="A41" s="42"/>
      <c r="B41" s="36"/>
      <c r="C41" s="39" t="s">
        <v>121</v>
      </c>
      <c r="D41" s="40" t="s">
        <v>109</v>
      </c>
      <c r="E41" s="37">
        <v>3</v>
      </c>
      <c r="F41" s="37"/>
      <c r="G41" s="38">
        <v>265000</v>
      </c>
      <c r="H41" s="38">
        <f t="shared" si="0"/>
        <v>795000</v>
      </c>
      <c r="J41" s="11" t="s">
        <v>106</v>
      </c>
      <c r="K41" s="3" t="s">
        <v>132</v>
      </c>
      <c r="L41" s="47" t="s">
        <v>66</v>
      </c>
      <c r="M41" s="3">
        <v>2</v>
      </c>
      <c r="N41" s="12">
        <v>551000</v>
      </c>
      <c r="O41" s="12">
        <f t="shared" si="4"/>
        <v>1102000</v>
      </c>
      <c r="P41">
        <f t="shared" ref="P41:P42" si="24">IF(L41="Pvc Board 3mm",96250,IF(L41="Pvc Board 5mm",147750,IF(L41="Pvc Board 8mm",225000,IF(L41="Pvc Board 12mm",330850,IF(L41="Pvc Board 15mm",413800,IF(L41="Pvc Board 18mm",472500,))))))</f>
        <v>472500</v>
      </c>
      <c r="Q41">
        <f t="shared" ref="Q41:Q42" si="25">P41*M41</f>
        <v>945000</v>
      </c>
      <c r="R41" s="2">
        <f t="shared" ref="R41:R42" si="26">O41-Q41</f>
        <v>157000</v>
      </c>
    </row>
    <row r="42" spans="1:18" x14ac:dyDescent="0.25">
      <c r="A42" s="34">
        <v>10</v>
      </c>
      <c r="B42" s="29" t="s">
        <v>122</v>
      </c>
      <c r="C42" s="30" t="s">
        <v>120</v>
      </c>
      <c r="D42" s="31" t="s">
        <v>104</v>
      </c>
      <c r="E42" s="32">
        <v>2</v>
      </c>
      <c r="F42" s="32">
        <f>SUM(E42:E45)</f>
        <v>30</v>
      </c>
      <c r="G42" s="33">
        <v>380000</v>
      </c>
      <c r="H42" s="33">
        <f t="shared" si="0"/>
        <v>760000</v>
      </c>
      <c r="J42" s="11" t="s">
        <v>107</v>
      </c>
      <c r="K42" s="3" t="s">
        <v>25</v>
      </c>
      <c r="L42" s="47" t="s">
        <v>74</v>
      </c>
      <c r="M42" s="3">
        <v>2</v>
      </c>
      <c r="N42" s="12">
        <v>375000</v>
      </c>
      <c r="O42" s="12">
        <f t="shared" si="4"/>
        <v>750000</v>
      </c>
      <c r="P42">
        <f t="shared" si="24"/>
        <v>330850</v>
      </c>
      <c r="Q42">
        <f t="shared" si="25"/>
        <v>661700</v>
      </c>
      <c r="R42" s="2">
        <f t="shared" si="26"/>
        <v>88300</v>
      </c>
    </row>
    <row r="43" spans="1:18" hidden="1" x14ac:dyDescent="0.25">
      <c r="A43" s="35"/>
      <c r="B43" s="29"/>
      <c r="C43" s="30" t="s">
        <v>19</v>
      </c>
      <c r="D43" s="31" t="s">
        <v>111</v>
      </c>
      <c r="E43" s="32">
        <v>20</v>
      </c>
      <c r="F43" s="32"/>
      <c r="G43" s="33">
        <v>351000</v>
      </c>
      <c r="H43" s="33">
        <f t="shared" si="0"/>
        <v>7020000</v>
      </c>
      <c r="J43" s="11" t="s">
        <v>107</v>
      </c>
      <c r="K43" s="3" t="s">
        <v>25</v>
      </c>
      <c r="L43" s="47" t="s">
        <v>129</v>
      </c>
      <c r="M43" s="3">
        <v>20</v>
      </c>
      <c r="N43" s="12">
        <v>125000</v>
      </c>
      <c r="O43" s="12">
        <f t="shared" si="4"/>
        <v>2500000</v>
      </c>
    </row>
    <row r="44" spans="1:18" hidden="1" x14ac:dyDescent="0.25">
      <c r="A44" s="35"/>
      <c r="B44" s="29"/>
      <c r="C44" s="30" t="s">
        <v>25</v>
      </c>
      <c r="D44" s="31" t="s">
        <v>107</v>
      </c>
      <c r="E44" s="32">
        <v>2</v>
      </c>
      <c r="F44" s="32"/>
      <c r="G44" s="33">
        <v>375000</v>
      </c>
      <c r="H44" s="33">
        <f t="shared" ref="H44" si="27">G44*E44</f>
        <v>750000</v>
      </c>
      <c r="J44" s="11" t="s">
        <v>107</v>
      </c>
      <c r="K44" s="3" t="s">
        <v>17</v>
      </c>
      <c r="L44" s="47" t="s">
        <v>62</v>
      </c>
      <c r="M44" s="3">
        <v>50</v>
      </c>
      <c r="N44" s="12">
        <v>264000</v>
      </c>
      <c r="O44" s="12">
        <f t="shared" si="4"/>
        <v>13200000</v>
      </c>
    </row>
    <row r="45" spans="1:18" x14ac:dyDescent="0.25">
      <c r="A45" s="35"/>
      <c r="B45" s="29"/>
      <c r="C45" s="30" t="s">
        <v>25</v>
      </c>
      <c r="D45" s="31" t="s">
        <v>109</v>
      </c>
      <c r="E45" s="32">
        <v>6</v>
      </c>
      <c r="F45" s="32"/>
      <c r="G45" s="33">
        <v>375000</v>
      </c>
      <c r="H45" s="33">
        <f t="shared" ref="H45" si="28">G45*E45</f>
        <v>2250000</v>
      </c>
      <c r="J45" s="11" t="s">
        <v>109</v>
      </c>
      <c r="K45" s="3" t="s">
        <v>27</v>
      </c>
      <c r="L45" s="47" t="s">
        <v>64</v>
      </c>
      <c r="M45" s="3">
        <v>3</v>
      </c>
      <c r="N45" s="12">
        <v>115000</v>
      </c>
      <c r="O45" s="12">
        <f t="shared" si="4"/>
        <v>345000</v>
      </c>
      <c r="P45">
        <f t="shared" ref="P45:P48" si="29">IF(L45="Pvc Board 3mm",96250,IF(L45="Pvc Board 5mm",147750,IF(L45="Pvc Board 8mm",225000,IF(L45="Pvc Board 12mm",330850,IF(L45="Pvc Board 15mm",413800,IF(L45="Pvc Board 18mm",472500,))))))</f>
        <v>96250</v>
      </c>
      <c r="Q45">
        <f t="shared" ref="Q45:Q48" si="30">P45*M45</f>
        <v>288750</v>
      </c>
      <c r="R45" s="2">
        <f t="shared" ref="R45:R48" si="31">O45-Q45</f>
        <v>56250</v>
      </c>
    </row>
    <row r="46" spans="1:18" x14ac:dyDescent="0.25">
      <c r="A46" s="19">
        <v>11</v>
      </c>
      <c r="B46" s="18" t="s">
        <v>39</v>
      </c>
      <c r="C46" s="14" t="s">
        <v>118</v>
      </c>
      <c r="D46" s="13" t="s">
        <v>115</v>
      </c>
      <c r="E46" s="21">
        <v>23</v>
      </c>
      <c r="F46" s="21">
        <f>SUM(E46:E47)</f>
        <v>26</v>
      </c>
      <c r="G46" s="15">
        <v>437000</v>
      </c>
      <c r="H46" s="15">
        <f t="shared" ref="H46:H54" si="32">G46*E46</f>
        <v>10051000</v>
      </c>
      <c r="J46" s="11" t="s">
        <v>109</v>
      </c>
      <c r="K46" s="3" t="s">
        <v>121</v>
      </c>
      <c r="L46" s="47" t="s">
        <v>86</v>
      </c>
      <c r="M46" s="3">
        <v>3</v>
      </c>
      <c r="N46" s="12">
        <v>265000</v>
      </c>
      <c r="O46" s="12">
        <f t="shared" si="4"/>
        <v>795000</v>
      </c>
      <c r="P46">
        <f t="shared" si="29"/>
        <v>225000</v>
      </c>
      <c r="Q46">
        <f t="shared" si="30"/>
        <v>675000</v>
      </c>
      <c r="R46" s="2">
        <f t="shared" si="31"/>
        <v>120000</v>
      </c>
    </row>
    <row r="47" spans="1:18" x14ac:dyDescent="0.25">
      <c r="A47" s="42"/>
      <c r="B47" s="36"/>
      <c r="C47" s="39" t="s">
        <v>121</v>
      </c>
      <c r="D47" s="40" t="s">
        <v>109</v>
      </c>
      <c r="E47" s="37">
        <v>3</v>
      </c>
      <c r="F47" s="37"/>
      <c r="G47" s="38">
        <v>461000</v>
      </c>
      <c r="H47" s="38">
        <f t="shared" si="32"/>
        <v>1383000</v>
      </c>
      <c r="J47" s="11" t="s">
        <v>109</v>
      </c>
      <c r="K47" s="3" t="s">
        <v>121</v>
      </c>
      <c r="L47" s="47" t="s">
        <v>87</v>
      </c>
      <c r="M47" s="3">
        <v>3</v>
      </c>
      <c r="N47" s="12">
        <v>461000</v>
      </c>
      <c r="O47" s="12">
        <f t="shared" si="4"/>
        <v>1383000</v>
      </c>
      <c r="P47">
        <f t="shared" si="29"/>
        <v>413800</v>
      </c>
      <c r="Q47">
        <f t="shared" si="30"/>
        <v>1241400</v>
      </c>
      <c r="R47" s="2">
        <f t="shared" si="31"/>
        <v>141600</v>
      </c>
    </row>
    <row r="48" spans="1:18" x14ac:dyDescent="0.25">
      <c r="A48" s="34">
        <v>12</v>
      </c>
      <c r="B48" s="29" t="s">
        <v>26</v>
      </c>
      <c r="C48" s="30" t="s">
        <v>123</v>
      </c>
      <c r="D48" s="31" t="s">
        <v>124</v>
      </c>
      <c r="E48" s="32">
        <v>6</v>
      </c>
      <c r="F48" s="32">
        <f>SUM(E48:E54)</f>
        <v>91</v>
      </c>
      <c r="G48" s="33">
        <v>551000</v>
      </c>
      <c r="H48" s="33">
        <f t="shared" si="32"/>
        <v>3306000</v>
      </c>
      <c r="J48" s="11" t="s">
        <v>109</v>
      </c>
      <c r="K48" s="3" t="s">
        <v>25</v>
      </c>
      <c r="L48" s="47" t="s">
        <v>74</v>
      </c>
      <c r="M48" s="3">
        <v>6</v>
      </c>
      <c r="N48" s="12">
        <v>375000</v>
      </c>
      <c r="O48" s="12">
        <f t="shared" si="4"/>
        <v>2250000</v>
      </c>
      <c r="P48">
        <f t="shared" si="29"/>
        <v>330850</v>
      </c>
      <c r="Q48">
        <f t="shared" si="30"/>
        <v>1985100</v>
      </c>
      <c r="R48" s="2">
        <f t="shared" si="31"/>
        <v>264900</v>
      </c>
    </row>
    <row r="49" spans="1:18" hidden="1" x14ac:dyDescent="0.25">
      <c r="A49" s="35"/>
      <c r="B49" s="29"/>
      <c r="C49" s="30" t="s">
        <v>82</v>
      </c>
      <c r="D49" s="31" t="s">
        <v>115</v>
      </c>
      <c r="E49" s="32">
        <v>5</v>
      </c>
      <c r="F49" s="32"/>
      <c r="G49" s="33">
        <v>546000</v>
      </c>
      <c r="H49" s="33">
        <f t="shared" si="32"/>
        <v>2730000</v>
      </c>
      <c r="J49" s="11" t="s">
        <v>109</v>
      </c>
      <c r="K49" s="3" t="s">
        <v>49</v>
      </c>
      <c r="L49" s="47" t="s">
        <v>62</v>
      </c>
      <c r="M49" s="3">
        <v>40</v>
      </c>
      <c r="N49" s="12">
        <v>267000</v>
      </c>
      <c r="O49" s="12">
        <f t="shared" si="4"/>
        <v>10680000</v>
      </c>
    </row>
    <row r="50" spans="1:18" hidden="1" x14ac:dyDescent="0.25">
      <c r="A50" s="35"/>
      <c r="B50" s="29"/>
      <c r="C50" s="30" t="s">
        <v>89</v>
      </c>
      <c r="D50" s="31" t="s">
        <v>103</v>
      </c>
      <c r="E50" s="32">
        <v>50</v>
      </c>
      <c r="F50" s="32"/>
      <c r="G50" s="33">
        <v>546000</v>
      </c>
      <c r="H50" s="33">
        <f t="shared" si="32"/>
        <v>27300000</v>
      </c>
      <c r="J50" s="11" t="s">
        <v>108</v>
      </c>
      <c r="K50" s="3" t="s">
        <v>17</v>
      </c>
      <c r="L50" s="47" t="s">
        <v>62</v>
      </c>
      <c r="M50" s="3">
        <v>50</v>
      </c>
      <c r="N50" s="12">
        <v>264000</v>
      </c>
      <c r="O50" s="12">
        <f t="shared" si="4"/>
        <v>13200000</v>
      </c>
    </row>
    <row r="51" spans="1:18" hidden="1" x14ac:dyDescent="0.25">
      <c r="A51" s="35"/>
      <c r="B51" s="29"/>
      <c r="C51" s="30" t="s">
        <v>120</v>
      </c>
      <c r="D51" s="31" t="s">
        <v>104</v>
      </c>
      <c r="E51" s="32">
        <v>6</v>
      </c>
      <c r="F51" s="32"/>
      <c r="G51" s="33">
        <v>551000</v>
      </c>
      <c r="H51" s="33">
        <f t="shared" si="32"/>
        <v>3306000</v>
      </c>
      <c r="J51" s="11" t="s">
        <v>108</v>
      </c>
      <c r="K51" s="18" t="s">
        <v>17</v>
      </c>
      <c r="L51" s="47" t="s">
        <v>59</v>
      </c>
      <c r="M51" s="18">
        <v>50</v>
      </c>
      <c r="N51" s="15">
        <v>336000</v>
      </c>
      <c r="O51" s="12">
        <f t="shared" si="4"/>
        <v>16800000</v>
      </c>
    </row>
    <row r="52" spans="1:18" hidden="1" x14ac:dyDescent="0.25">
      <c r="A52" s="35"/>
      <c r="B52" s="29"/>
      <c r="C52" s="30" t="s">
        <v>82</v>
      </c>
      <c r="D52" s="31" t="s">
        <v>104</v>
      </c>
      <c r="E52" s="32">
        <v>2</v>
      </c>
      <c r="F52" s="32"/>
      <c r="G52" s="33">
        <v>546000</v>
      </c>
      <c r="H52" s="33">
        <f t="shared" si="32"/>
        <v>1092000</v>
      </c>
      <c r="J52" s="11" t="s">
        <v>108</v>
      </c>
      <c r="K52" s="3" t="s">
        <v>11</v>
      </c>
      <c r="L52" s="47" t="s">
        <v>62</v>
      </c>
      <c r="M52" s="3">
        <v>30</v>
      </c>
      <c r="N52" s="12">
        <v>269000</v>
      </c>
      <c r="O52" s="12">
        <f t="shared" si="4"/>
        <v>8070000</v>
      </c>
    </row>
    <row r="53" spans="1:18" hidden="1" x14ac:dyDescent="0.25">
      <c r="A53" s="35"/>
      <c r="B53" s="29"/>
      <c r="C53" s="30" t="s">
        <v>19</v>
      </c>
      <c r="D53" s="31" t="s">
        <v>110</v>
      </c>
      <c r="E53" s="32">
        <v>20</v>
      </c>
      <c r="F53" s="32"/>
      <c r="G53" s="33">
        <v>522600</v>
      </c>
      <c r="H53" s="33">
        <f t="shared" si="32"/>
        <v>10452000</v>
      </c>
      <c r="J53" s="11" t="s">
        <v>108</v>
      </c>
      <c r="K53" s="3" t="s">
        <v>25</v>
      </c>
      <c r="L53" s="47" t="s">
        <v>62</v>
      </c>
      <c r="M53" s="3">
        <v>8</v>
      </c>
      <c r="N53" s="12">
        <v>270000</v>
      </c>
      <c r="O53" s="12">
        <f t="shared" si="4"/>
        <v>2160000</v>
      </c>
    </row>
    <row r="54" spans="1:18" hidden="1" x14ac:dyDescent="0.25">
      <c r="A54" s="35"/>
      <c r="B54" s="29"/>
      <c r="C54" s="30" t="s">
        <v>125</v>
      </c>
      <c r="D54" s="31" t="s">
        <v>106</v>
      </c>
      <c r="E54" s="32">
        <v>2</v>
      </c>
      <c r="F54" s="32"/>
      <c r="G54" s="33">
        <v>551000</v>
      </c>
      <c r="H54" s="33">
        <f t="shared" si="32"/>
        <v>1102000</v>
      </c>
      <c r="J54" s="11" t="s">
        <v>108</v>
      </c>
      <c r="K54" s="3" t="s">
        <v>25</v>
      </c>
      <c r="L54" s="47" t="s">
        <v>59</v>
      </c>
      <c r="M54" s="3">
        <v>8</v>
      </c>
      <c r="N54" s="12">
        <v>345000</v>
      </c>
      <c r="O54" s="12">
        <f t="shared" si="4"/>
        <v>2760000</v>
      </c>
    </row>
    <row r="55" spans="1:18" ht="15.75" hidden="1" thickBot="1" x14ac:dyDescent="0.3">
      <c r="A55" s="59" t="s">
        <v>54</v>
      </c>
      <c r="B55" s="60"/>
      <c r="C55" s="60"/>
      <c r="D55" s="61"/>
      <c r="E55" s="44">
        <f>SUM(E5:E54)</f>
        <v>1137</v>
      </c>
      <c r="F55" s="45">
        <f>SUM(F5:F54)</f>
        <v>1137</v>
      </c>
      <c r="G55" s="43"/>
      <c r="H55" s="16">
        <f>SUM(H5:H54)</f>
        <v>303016640</v>
      </c>
      <c r="J55" s="51" t="s">
        <v>54</v>
      </c>
      <c r="K55" s="51"/>
      <c r="L55" s="51"/>
      <c r="M55" s="52">
        <f>SUM(M5:M54)</f>
        <v>1137</v>
      </c>
      <c r="N55" s="52"/>
      <c r="O55" s="16">
        <f>SUM(O5:O54)</f>
        <v>303016640</v>
      </c>
    </row>
    <row r="56" spans="1:18" hidden="1" x14ac:dyDescent="0.25">
      <c r="Q56" t="s">
        <v>137</v>
      </c>
      <c r="R56" s="2">
        <f>SUM(R8:R48)</f>
        <v>37426340</v>
      </c>
    </row>
  </sheetData>
  <autoFilter ref="L3:L56" xr:uid="{00000000-0001-0000-0200-000000000000}">
    <filterColumn colId="0">
      <filters>
        <filter val="Pvc Board 12mm"/>
        <filter val="Pvc Board 15mm"/>
        <filter val="Pvc Board 18mm"/>
        <filter val="Pvc Board 3mm"/>
        <filter val="Pvc Board 5mm"/>
        <filter val="Pvc Board 8mm"/>
      </filters>
    </filterColumn>
  </autoFilter>
  <mergeCells count="21">
    <mergeCell ref="A55:D55"/>
    <mergeCell ref="A1:H1"/>
    <mergeCell ref="A2:H2"/>
    <mergeCell ref="A3:A4"/>
    <mergeCell ref="B3:B4"/>
    <mergeCell ref="C3:C4"/>
    <mergeCell ref="E3:E4"/>
    <mergeCell ref="G3:G4"/>
    <mergeCell ref="H3:H4"/>
    <mergeCell ref="D3:D4"/>
    <mergeCell ref="F3:F4"/>
    <mergeCell ref="J55:L55"/>
    <mergeCell ref="M55:N55"/>
    <mergeCell ref="J1:O1"/>
    <mergeCell ref="J2:O2"/>
    <mergeCell ref="J3:J4"/>
    <mergeCell ref="K3:K4"/>
    <mergeCell ref="L3:L4"/>
    <mergeCell ref="M3:M4"/>
    <mergeCell ref="N3:N4"/>
    <mergeCell ref="O3:O4"/>
  </mergeCells>
  <pageMargins left="0.31496062992125984" right="0.19685039370078741" top="0.39370078740157483" bottom="0.39370078740157483" header="0.31496062992125984" footer="0.31496062992125984"/>
  <pageSetup scale="88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5"/>
  <sheetViews>
    <sheetView topLeftCell="A12" workbookViewId="0">
      <selection activeCell="F40" sqref="F40"/>
    </sheetView>
  </sheetViews>
  <sheetFormatPr defaultRowHeight="15" x14ac:dyDescent="0.25"/>
  <cols>
    <col min="1" max="1" width="4.140625" customWidth="1"/>
    <col min="2" max="2" width="21.42578125" bestFit="1" customWidth="1"/>
    <col min="3" max="3" width="21.140625" bestFit="1" customWidth="1"/>
    <col min="4" max="4" width="9.7109375" customWidth="1"/>
    <col min="6" max="6" width="17.28515625" customWidth="1"/>
    <col min="7" max="7" width="12.85546875" customWidth="1"/>
    <col min="8" max="8" width="15" customWidth="1"/>
    <col min="10" max="10" width="10.42578125" customWidth="1"/>
    <col min="11" max="11" width="20.85546875" bestFit="1" customWidth="1"/>
    <col min="12" max="12" width="21.140625" bestFit="1" customWidth="1"/>
    <col min="14" max="14" width="13.140625" customWidth="1"/>
    <col min="15" max="15" width="15" bestFit="1" customWidth="1"/>
  </cols>
  <sheetData>
    <row r="1" spans="1:15" ht="15.75" x14ac:dyDescent="0.25">
      <c r="A1" s="53" t="s">
        <v>127</v>
      </c>
      <c r="B1" s="53"/>
      <c r="C1" s="53"/>
      <c r="D1" s="53"/>
      <c r="E1" s="53"/>
      <c r="F1" s="53"/>
      <c r="G1" s="53"/>
      <c r="H1" s="53"/>
      <c r="J1" s="58" t="s">
        <v>56</v>
      </c>
      <c r="K1" s="58"/>
      <c r="L1" s="58"/>
      <c r="M1" s="58"/>
      <c r="N1" s="58"/>
      <c r="O1" s="58"/>
    </row>
    <row r="2" spans="1:15" ht="16.5" thickBot="1" x14ac:dyDescent="0.3">
      <c r="A2" s="53" t="s">
        <v>128</v>
      </c>
      <c r="B2" s="53"/>
      <c r="C2" s="53"/>
      <c r="D2" s="53"/>
      <c r="E2" s="53"/>
      <c r="F2" s="53"/>
      <c r="G2" s="53"/>
      <c r="H2" s="53"/>
      <c r="J2" s="58" t="s">
        <v>128</v>
      </c>
      <c r="K2" s="58"/>
      <c r="L2" s="58"/>
      <c r="M2" s="58"/>
      <c r="N2" s="58"/>
      <c r="O2" s="58"/>
    </row>
    <row r="3" spans="1:15" x14ac:dyDescent="0.25">
      <c r="A3" s="62" t="s">
        <v>101</v>
      </c>
      <c r="B3" s="54" t="s">
        <v>3</v>
      </c>
      <c r="C3" s="54" t="s">
        <v>98</v>
      </c>
      <c r="D3" s="62" t="s">
        <v>1</v>
      </c>
      <c r="E3" s="56" t="s">
        <v>4</v>
      </c>
      <c r="F3" s="64" t="s">
        <v>126</v>
      </c>
      <c r="G3" s="56" t="s">
        <v>5</v>
      </c>
      <c r="H3" s="54" t="s">
        <v>6</v>
      </c>
      <c r="J3" s="54" t="s">
        <v>1</v>
      </c>
      <c r="K3" s="54" t="s">
        <v>2</v>
      </c>
      <c r="L3" s="54" t="s">
        <v>3</v>
      </c>
      <c r="M3" s="56" t="s">
        <v>4</v>
      </c>
      <c r="N3" s="56" t="s">
        <v>5</v>
      </c>
      <c r="O3" s="54" t="s">
        <v>6</v>
      </c>
    </row>
    <row r="4" spans="1:15" ht="15.75" thickBot="1" x14ac:dyDescent="0.3">
      <c r="A4" s="63"/>
      <c r="B4" s="55"/>
      <c r="C4" s="55"/>
      <c r="D4" s="63"/>
      <c r="E4" s="57"/>
      <c r="F4" s="65"/>
      <c r="G4" s="57"/>
      <c r="H4" s="55"/>
      <c r="J4" s="55"/>
      <c r="K4" s="55"/>
      <c r="L4" s="55"/>
      <c r="M4" s="57"/>
      <c r="N4" s="57"/>
      <c r="O4" s="55"/>
    </row>
    <row r="5" spans="1:15" x14ac:dyDescent="0.25">
      <c r="A5" s="22">
        <v>1</v>
      </c>
      <c r="B5" s="23" t="s">
        <v>62</v>
      </c>
      <c r="C5" s="24" t="s">
        <v>99</v>
      </c>
      <c r="D5" s="22" t="s">
        <v>100</v>
      </c>
      <c r="E5" s="26">
        <v>20</v>
      </c>
      <c r="F5" s="26">
        <f>SUM(E5:E14)</f>
        <v>298</v>
      </c>
      <c r="G5" s="27">
        <v>264000</v>
      </c>
      <c r="H5" s="27">
        <f t="shared" ref="H5:H54" si="0">G5*E5</f>
        <v>5280000</v>
      </c>
      <c r="J5" s="8" t="s">
        <v>100</v>
      </c>
      <c r="K5" s="17" t="s">
        <v>17</v>
      </c>
      <c r="L5" s="46" t="s">
        <v>62</v>
      </c>
      <c r="M5" s="17">
        <v>20</v>
      </c>
      <c r="N5" s="10">
        <v>264000</v>
      </c>
      <c r="O5" s="10">
        <f>N5*M5</f>
        <v>5280000</v>
      </c>
    </row>
    <row r="6" spans="1:15" x14ac:dyDescent="0.25">
      <c r="A6" s="28"/>
      <c r="B6" s="29"/>
      <c r="C6" s="30" t="s">
        <v>25</v>
      </c>
      <c r="D6" s="28" t="s">
        <v>100</v>
      </c>
      <c r="E6" s="32">
        <v>20</v>
      </c>
      <c r="F6" s="32"/>
      <c r="G6" s="33">
        <v>270000</v>
      </c>
      <c r="H6" s="33">
        <f t="shared" si="0"/>
        <v>5400000</v>
      </c>
      <c r="J6" s="11" t="s">
        <v>100</v>
      </c>
      <c r="K6" s="3" t="s">
        <v>25</v>
      </c>
      <c r="L6" s="47" t="s">
        <v>62</v>
      </c>
      <c r="M6" s="3">
        <v>20</v>
      </c>
      <c r="N6" s="12">
        <v>270000</v>
      </c>
      <c r="O6" s="12">
        <f>N6*M6</f>
        <v>5400000</v>
      </c>
    </row>
    <row r="7" spans="1:15" x14ac:dyDescent="0.25">
      <c r="A7" s="28"/>
      <c r="B7" s="29"/>
      <c r="C7" s="30" t="s">
        <v>75</v>
      </c>
      <c r="D7" s="28" t="s">
        <v>103</v>
      </c>
      <c r="E7" s="32">
        <v>30</v>
      </c>
      <c r="F7" s="32"/>
      <c r="G7" s="33">
        <v>269000</v>
      </c>
      <c r="H7" s="33">
        <f t="shared" si="0"/>
        <v>8070000</v>
      </c>
      <c r="J7" s="11" t="s">
        <v>100</v>
      </c>
      <c r="K7" s="3" t="s">
        <v>25</v>
      </c>
      <c r="L7" s="47" t="s">
        <v>59</v>
      </c>
      <c r="M7" s="3">
        <v>3</v>
      </c>
      <c r="N7" s="12">
        <v>345000</v>
      </c>
      <c r="O7" s="12">
        <f t="shared" ref="O7:O54" si="1">N7*M7</f>
        <v>1035000</v>
      </c>
    </row>
    <row r="8" spans="1:15" x14ac:dyDescent="0.25">
      <c r="A8" s="29"/>
      <c r="B8" s="29"/>
      <c r="C8" s="30" t="s">
        <v>25</v>
      </c>
      <c r="D8" s="28" t="s">
        <v>110</v>
      </c>
      <c r="E8" s="32">
        <v>20</v>
      </c>
      <c r="F8" s="32"/>
      <c r="G8" s="33">
        <v>270000</v>
      </c>
      <c r="H8" s="33">
        <f t="shared" si="0"/>
        <v>5400000</v>
      </c>
      <c r="J8" s="11" t="s">
        <v>124</v>
      </c>
      <c r="K8" s="3" t="s">
        <v>116</v>
      </c>
      <c r="L8" s="47" t="s">
        <v>66</v>
      </c>
      <c r="M8" s="3">
        <v>6</v>
      </c>
      <c r="N8" s="12">
        <v>551000</v>
      </c>
      <c r="O8" s="12">
        <f t="shared" si="1"/>
        <v>3306000</v>
      </c>
    </row>
    <row r="9" spans="1:15" x14ac:dyDescent="0.25">
      <c r="A9" s="29"/>
      <c r="B9" s="29"/>
      <c r="C9" s="30" t="s">
        <v>75</v>
      </c>
      <c r="D9" s="28" t="s">
        <v>105</v>
      </c>
      <c r="E9" s="32">
        <v>30</v>
      </c>
      <c r="F9" s="32"/>
      <c r="G9" s="33">
        <v>269000</v>
      </c>
      <c r="H9" s="33">
        <f t="shared" si="0"/>
        <v>8070000</v>
      </c>
      <c r="J9" s="11" t="s">
        <v>102</v>
      </c>
      <c r="K9" s="3" t="s">
        <v>25</v>
      </c>
      <c r="L9" s="47" t="s">
        <v>58</v>
      </c>
      <c r="M9" s="3">
        <v>15</v>
      </c>
      <c r="N9" s="12">
        <v>275000</v>
      </c>
      <c r="O9" s="12">
        <f t="shared" si="1"/>
        <v>4125000</v>
      </c>
    </row>
    <row r="10" spans="1:15" x14ac:dyDescent="0.25">
      <c r="A10" s="29"/>
      <c r="B10" s="29"/>
      <c r="C10" s="30" t="s">
        <v>99</v>
      </c>
      <c r="D10" s="28" t="s">
        <v>107</v>
      </c>
      <c r="E10" s="32">
        <v>50</v>
      </c>
      <c r="F10" s="32"/>
      <c r="G10" s="33">
        <v>264000</v>
      </c>
      <c r="H10" s="33">
        <f t="shared" si="0"/>
        <v>13200000</v>
      </c>
      <c r="J10" s="11" t="s">
        <v>102</v>
      </c>
      <c r="K10" s="3" t="s">
        <v>25</v>
      </c>
      <c r="L10" s="47" t="s">
        <v>129</v>
      </c>
      <c r="M10" s="3">
        <v>50</v>
      </c>
      <c r="N10" s="12">
        <v>125000</v>
      </c>
      <c r="O10" s="12">
        <f t="shared" si="1"/>
        <v>6250000</v>
      </c>
    </row>
    <row r="11" spans="1:15" x14ac:dyDescent="0.25">
      <c r="A11" s="29"/>
      <c r="B11" s="29"/>
      <c r="C11" s="30" t="s">
        <v>49</v>
      </c>
      <c r="D11" s="28" t="s">
        <v>109</v>
      </c>
      <c r="E11" s="32">
        <v>40</v>
      </c>
      <c r="F11" s="32"/>
      <c r="G11" s="33">
        <v>267000</v>
      </c>
      <c r="H11" s="33">
        <f t="shared" si="0"/>
        <v>10680000</v>
      </c>
      <c r="J11" s="11" t="s">
        <v>115</v>
      </c>
      <c r="K11" s="3" t="s">
        <v>82</v>
      </c>
      <c r="L11" s="47" t="s">
        <v>83</v>
      </c>
      <c r="M11" s="3">
        <v>5</v>
      </c>
      <c r="N11" s="12">
        <v>174000</v>
      </c>
      <c r="O11" s="12">
        <f t="shared" si="1"/>
        <v>870000</v>
      </c>
    </row>
    <row r="12" spans="1:15" x14ac:dyDescent="0.25">
      <c r="A12" s="29"/>
      <c r="B12" s="29"/>
      <c r="C12" s="30" t="s">
        <v>99</v>
      </c>
      <c r="D12" s="28" t="s">
        <v>108</v>
      </c>
      <c r="E12" s="32">
        <v>50</v>
      </c>
      <c r="F12" s="32"/>
      <c r="G12" s="33">
        <v>264000</v>
      </c>
      <c r="H12" s="33">
        <f t="shared" si="0"/>
        <v>13200000</v>
      </c>
      <c r="J12" s="11" t="s">
        <v>115</v>
      </c>
      <c r="K12" s="18" t="s">
        <v>82</v>
      </c>
      <c r="L12" s="47" t="s">
        <v>66</v>
      </c>
      <c r="M12" s="18">
        <v>5</v>
      </c>
      <c r="N12" s="15">
        <v>546000</v>
      </c>
      <c r="O12" s="12">
        <f t="shared" si="1"/>
        <v>2730000</v>
      </c>
    </row>
    <row r="13" spans="1:15" x14ac:dyDescent="0.25">
      <c r="A13" s="29"/>
      <c r="B13" s="29"/>
      <c r="C13" s="30" t="s">
        <v>75</v>
      </c>
      <c r="D13" s="28" t="s">
        <v>108</v>
      </c>
      <c r="E13" s="32">
        <v>30</v>
      </c>
      <c r="F13" s="32"/>
      <c r="G13" s="33">
        <v>269000</v>
      </c>
      <c r="H13" s="33">
        <f t="shared" si="0"/>
        <v>8070000</v>
      </c>
      <c r="J13" s="11" t="s">
        <v>115</v>
      </c>
      <c r="K13" s="18" t="s">
        <v>118</v>
      </c>
      <c r="L13" s="47" t="s">
        <v>86</v>
      </c>
      <c r="M13" s="18">
        <v>50</v>
      </c>
      <c r="N13" s="15">
        <v>240000</v>
      </c>
      <c r="O13" s="12">
        <f t="shared" si="1"/>
        <v>12000000</v>
      </c>
    </row>
    <row r="14" spans="1:15" x14ac:dyDescent="0.25">
      <c r="A14" s="29"/>
      <c r="B14" s="29"/>
      <c r="C14" s="30" t="s">
        <v>25</v>
      </c>
      <c r="D14" s="28" t="s">
        <v>108</v>
      </c>
      <c r="E14" s="32">
        <v>8</v>
      </c>
      <c r="F14" s="32"/>
      <c r="G14" s="33">
        <v>270000</v>
      </c>
      <c r="H14" s="33">
        <f t="shared" si="0"/>
        <v>2160000</v>
      </c>
      <c r="J14" s="11" t="s">
        <v>115</v>
      </c>
      <c r="K14" s="3" t="s">
        <v>118</v>
      </c>
      <c r="L14" s="47" t="s">
        <v>87</v>
      </c>
      <c r="M14" s="3">
        <v>23</v>
      </c>
      <c r="N14" s="12">
        <v>437000</v>
      </c>
      <c r="O14" s="12">
        <f t="shared" si="1"/>
        <v>10051000</v>
      </c>
    </row>
    <row r="15" spans="1:15" x14ac:dyDescent="0.25">
      <c r="A15" s="18">
        <v>2</v>
      </c>
      <c r="B15" s="18" t="s">
        <v>58</v>
      </c>
      <c r="C15" s="14" t="s">
        <v>25</v>
      </c>
      <c r="D15" s="50" t="s">
        <v>102</v>
      </c>
      <c r="E15" s="21">
        <v>15</v>
      </c>
      <c r="F15" s="21">
        <f>SUM(E15:E16)</f>
        <v>25</v>
      </c>
      <c r="G15" s="15">
        <v>275000</v>
      </c>
      <c r="H15" s="15">
        <f t="shared" si="0"/>
        <v>4125000</v>
      </c>
      <c r="J15" s="11" t="s">
        <v>117</v>
      </c>
      <c r="K15" s="3" t="s">
        <v>116</v>
      </c>
      <c r="L15" s="47" t="s">
        <v>83</v>
      </c>
      <c r="M15" s="3">
        <v>2</v>
      </c>
      <c r="N15" s="12">
        <v>179000</v>
      </c>
      <c r="O15" s="12">
        <f t="shared" si="1"/>
        <v>358000</v>
      </c>
    </row>
    <row r="16" spans="1:15" x14ac:dyDescent="0.25">
      <c r="A16" s="36"/>
      <c r="B16" s="36"/>
      <c r="C16" s="39" t="s">
        <v>25</v>
      </c>
      <c r="D16" s="48" t="s">
        <v>106</v>
      </c>
      <c r="E16" s="37">
        <v>10</v>
      </c>
      <c r="F16" s="37"/>
      <c r="G16" s="38">
        <v>275000</v>
      </c>
      <c r="H16" s="38">
        <f t="shared" si="0"/>
        <v>2750000</v>
      </c>
      <c r="J16" s="11" t="s">
        <v>103</v>
      </c>
      <c r="K16" s="3" t="s">
        <v>11</v>
      </c>
      <c r="L16" s="47" t="s">
        <v>62</v>
      </c>
      <c r="M16" s="3">
        <v>30</v>
      </c>
      <c r="N16" s="12">
        <v>269000</v>
      </c>
      <c r="O16" s="12">
        <f t="shared" si="1"/>
        <v>8070000</v>
      </c>
    </row>
    <row r="17" spans="1:15" x14ac:dyDescent="0.25">
      <c r="A17" s="18">
        <v>3</v>
      </c>
      <c r="B17" s="18" t="s">
        <v>59</v>
      </c>
      <c r="C17" s="14" t="s">
        <v>25</v>
      </c>
      <c r="D17" s="50" t="s">
        <v>100</v>
      </c>
      <c r="E17" s="21">
        <v>3</v>
      </c>
      <c r="F17" s="21">
        <f>SUM(E17:E23)</f>
        <v>186</v>
      </c>
      <c r="G17" s="15">
        <v>345000</v>
      </c>
      <c r="H17" s="15">
        <f t="shared" si="0"/>
        <v>1035000</v>
      </c>
      <c r="J17" s="11" t="s">
        <v>103</v>
      </c>
      <c r="K17" s="3" t="s">
        <v>11</v>
      </c>
      <c r="L17" s="47" t="s">
        <v>59</v>
      </c>
      <c r="M17" s="3">
        <v>10</v>
      </c>
      <c r="N17" s="12">
        <v>342000</v>
      </c>
      <c r="O17" s="12">
        <f t="shared" si="1"/>
        <v>3420000</v>
      </c>
    </row>
    <row r="18" spans="1:15" x14ac:dyDescent="0.25">
      <c r="A18" s="29"/>
      <c r="B18" s="29"/>
      <c r="C18" s="30" t="s">
        <v>75</v>
      </c>
      <c r="D18" s="28" t="s">
        <v>103</v>
      </c>
      <c r="E18" s="32">
        <v>10</v>
      </c>
      <c r="F18" s="32"/>
      <c r="G18" s="33">
        <v>342000</v>
      </c>
      <c r="H18" s="33">
        <f t="shared" si="0"/>
        <v>3420000</v>
      </c>
      <c r="J18" s="11" t="s">
        <v>103</v>
      </c>
      <c r="K18" s="3" t="s">
        <v>89</v>
      </c>
      <c r="L18" s="47" t="s">
        <v>86</v>
      </c>
      <c r="M18" s="3">
        <v>43</v>
      </c>
      <c r="N18" s="12">
        <v>265000</v>
      </c>
      <c r="O18" s="12">
        <f t="shared" si="1"/>
        <v>11395000</v>
      </c>
    </row>
    <row r="19" spans="1:15" x14ac:dyDescent="0.25">
      <c r="A19" s="29"/>
      <c r="B19" s="29"/>
      <c r="C19" s="30" t="s">
        <v>25</v>
      </c>
      <c r="D19" s="28" t="s">
        <v>104</v>
      </c>
      <c r="E19" s="32">
        <v>10</v>
      </c>
      <c r="F19" s="32"/>
      <c r="G19" s="33">
        <v>345000</v>
      </c>
      <c r="H19" s="33">
        <f t="shared" si="0"/>
        <v>3450000</v>
      </c>
      <c r="J19" s="11" t="s">
        <v>103</v>
      </c>
      <c r="K19" s="3" t="s">
        <v>89</v>
      </c>
      <c r="L19" s="47" t="s">
        <v>66</v>
      </c>
      <c r="M19" s="3">
        <v>50</v>
      </c>
      <c r="N19" s="12">
        <v>546000</v>
      </c>
      <c r="O19" s="12">
        <f t="shared" si="1"/>
        <v>27300000</v>
      </c>
    </row>
    <row r="20" spans="1:15" x14ac:dyDescent="0.25">
      <c r="A20" s="29"/>
      <c r="B20" s="29"/>
      <c r="C20" s="30" t="s">
        <v>25</v>
      </c>
      <c r="D20" s="28" t="s">
        <v>110</v>
      </c>
      <c r="E20" s="32">
        <v>5</v>
      </c>
      <c r="F20" s="32"/>
      <c r="G20" s="33">
        <v>345000</v>
      </c>
      <c r="H20" s="33">
        <f t="shared" si="0"/>
        <v>1725000</v>
      </c>
      <c r="J20" s="11" t="s">
        <v>119</v>
      </c>
      <c r="K20" s="3" t="s">
        <v>25</v>
      </c>
      <c r="L20" s="47" t="s">
        <v>86</v>
      </c>
      <c r="M20" s="3">
        <v>12</v>
      </c>
      <c r="N20" s="12">
        <v>265000</v>
      </c>
      <c r="O20" s="12">
        <f t="shared" si="1"/>
        <v>3180000</v>
      </c>
    </row>
    <row r="21" spans="1:15" x14ac:dyDescent="0.25">
      <c r="A21" s="29"/>
      <c r="B21" s="29"/>
      <c r="C21" s="30" t="s">
        <v>12</v>
      </c>
      <c r="D21" s="28" t="s">
        <v>111</v>
      </c>
      <c r="E21" s="32">
        <v>100</v>
      </c>
      <c r="F21" s="32"/>
      <c r="G21" s="33">
        <v>335000</v>
      </c>
      <c r="H21" s="33">
        <f t="shared" si="0"/>
        <v>33500000</v>
      </c>
      <c r="J21" s="11" t="s">
        <v>104</v>
      </c>
      <c r="K21" s="3" t="s">
        <v>25</v>
      </c>
      <c r="L21" s="47" t="s">
        <v>59</v>
      </c>
      <c r="M21" s="3">
        <v>10</v>
      </c>
      <c r="N21" s="12">
        <v>345000</v>
      </c>
      <c r="O21" s="12">
        <f t="shared" si="1"/>
        <v>3450000</v>
      </c>
    </row>
    <row r="22" spans="1:15" x14ac:dyDescent="0.25">
      <c r="A22" s="29"/>
      <c r="B22" s="29"/>
      <c r="C22" s="30" t="s">
        <v>99</v>
      </c>
      <c r="D22" s="28" t="s">
        <v>108</v>
      </c>
      <c r="E22" s="32">
        <v>50</v>
      </c>
      <c r="F22" s="32"/>
      <c r="G22" s="33">
        <v>336000</v>
      </c>
      <c r="H22" s="33">
        <f t="shared" si="0"/>
        <v>16800000</v>
      </c>
      <c r="J22" s="11" t="s">
        <v>104</v>
      </c>
      <c r="K22" s="3" t="s">
        <v>120</v>
      </c>
      <c r="L22" s="47" t="s">
        <v>66</v>
      </c>
      <c r="M22" s="3">
        <v>6</v>
      </c>
      <c r="N22" s="12">
        <v>551000</v>
      </c>
      <c r="O22" s="12">
        <f t="shared" si="1"/>
        <v>3306000</v>
      </c>
    </row>
    <row r="23" spans="1:15" x14ac:dyDescent="0.25">
      <c r="A23" s="36"/>
      <c r="B23" s="36"/>
      <c r="C23" s="39" t="s">
        <v>25</v>
      </c>
      <c r="D23" s="48" t="s">
        <v>108</v>
      </c>
      <c r="E23" s="37">
        <v>8</v>
      </c>
      <c r="F23" s="37"/>
      <c r="G23" s="38">
        <v>345000</v>
      </c>
      <c r="H23" s="38">
        <f t="shared" si="0"/>
        <v>2760000</v>
      </c>
      <c r="J23" s="11" t="s">
        <v>104</v>
      </c>
      <c r="K23" s="3" t="s">
        <v>120</v>
      </c>
      <c r="L23" s="47" t="s">
        <v>74</v>
      </c>
      <c r="M23" s="3">
        <v>2</v>
      </c>
      <c r="N23" s="12">
        <v>380000</v>
      </c>
      <c r="O23" s="12">
        <f t="shared" si="1"/>
        <v>760000</v>
      </c>
    </row>
    <row r="24" spans="1:15" x14ac:dyDescent="0.25">
      <c r="A24" s="29">
        <v>4</v>
      </c>
      <c r="B24" s="29" t="s">
        <v>69</v>
      </c>
      <c r="C24" s="30" t="s">
        <v>25</v>
      </c>
      <c r="D24" s="28" t="s">
        <v>102</v>
      </c>
      <c r="E24" s="32">
        <v>50</v>
      </c>
      <c r="F24" s="32">
        <f>SUM(E24:E25)</f>
        <v>70</v>
      </c>
      <c r="G24" s="33">
        <v>125000</v>
      </c>
      <c r="H24" s="33">
        <f t="shared" si="0"/>
        <v>6250000</v>
      </c>
      <c r="J24" s="11" t="s">
        <v>104</v>
      </c>
      <c r="K24" s="3" t="s">
        <v>120</v>
      </c>
      <c r="L24" s="47" t="s">
        <v>86</v>
      </c>
      <c r="M24" s="3">
        <v>2</v>
      </c>
      <c r="N24" s="12">
        <v>270000</v>
      </c>
      <c r="O24" s="12">
        <f t="shared" si="1"/>
        <v>540000</v>
      </c>
    </row>
    <row r="25" spans="1:15" x14ac:dyDescent="0.25">
      <c r="A25" s="29"/>
      <c r="B25" s="29"/>
      <c r="C25" s="30" t="s">
        <v>25</v>
      </c>
      <c r="D25" s="28" t="s">
        <v>107</v>
      </c>
      <c r="E25" s="32">
        <v>20</v>
      </c>
      <c r="F25" s="32"/>
      <c r="G25" s="33">
        <v>125000</v>
      </c>
      <c r="H25" s="33">
        <f t="shared" si="0"/>
        <v>2500000</v>
      </c>
      <c r="J25" s="11" t="s">
        <v>104</v>
      </c>
      <c r="K25" s="3" t="s">
        <v>82</v>
      </c>
      <c r="L25" s="47" t="s">
        <v>83</v>
      </c>
      <c r="M25" s="3">
        <v>4</v>
      </c>
      <c r="N25" s="12">
        <v>174000</v>
      </c>
      <c r="O25" s="12">
        <f t="shared" si="1"/>
        <v>696000</v>
      </c>
    </row>
    <row r="26" spans="1:15" x14ac:dyDescent="0.25">
      <c r="A26" s="3">
        <v>5</v>
      </c>
      <c r="B26" s="3" t="s">
        <v>112</v>
      </c>
      <c r="C26" s="4" t="s">
        <v>19</v>
      </c>
      <c r="D26" s="49" t="s">
        <v>104</v>
      </c>
      <c r="E26" s="20">
        <v>120</v>
      </c>
      <c r="F26" s="20">
        <f>SUM(E26)</f>
        <v>120</v>
      </c>
      <c r="G26" s="12">
        <v>116000</v>
      </c>
      <c r="H26" s="12">
        <f t="shared" si="0"/>
        <v>13920000</v>
      </c>
      <c r="J26" s="11" t="s">
        <v>104</v>
      </c>
      <c r="K26" s="3" t="s">
        <v>82</v>
      </c>
      <c r="L26" s="47" t="s">
        <v>66</v>
      </c>
      <c r="M26" s="3">
        <v>2</v>
      </c>
      <c r="N26" s="12">
        <v>546000</v>
      </c>
      <c r="O26" s="12">
        <f t="shared" si="1"/>
        <v>1092000</v>
      </c>
    </row>
    <row r="27" spans="1:15" x14ac:dyDescent="0.25">
      <c r="A27" s="3">
        <v>6</v>
      </c>
      <c r="B27" s="3" t="s">
        <v>113</v>
      </c>
      <c r="C27" s="4" t="s">
        <v>19</v>
      </c>
      <c r="D27" s="49" t="s">
        <v>105</v>
      </c>
      <c r="E27" s="20">
        <v>120</v>
      </c>
      <c r="F27" s="20">
        <f>SUM(E27)</f>
        <v>120</v>
      </c>
      <c r="G27" s="12">
        <v>172000</v>
      </c>
      <c r="H27" s="12">
        <f t="shared" si="0"/>
        <v>20640000</v>
      </c>
      <c r="J27" s="11" t="s">
        <v>104</v>
      </c>
      <c r="K27" s="3" t="s">
        <v>19</v>
      </c>
      <c r="L27" s="47" t="s">
        <v>130</v>
      </c>
      <c r="M27" s="3">
        <v>120</v>
      </c>
      <c r="N27" s="12">
        <v>116000</v>
      </c>
      <c r="O27" s="12">
        <f t="shared" si="1"/>
        <v>13920000</v>
      </c>
    </row>
    <row r="28" spans="1:15" x14ac:dyDescent="0.25">
      <c r="A28" s="18">
        <v>7</v>
      </c>
      <c r="B28" s="18" t="s">
        <v>114</v>
      </c>
      <c r="C28" s="14" t="s">
        <v>45</v>
      </c>
      <c r="D28" s="50" t="s">
        <v>111</v>
      </c>
      <c r="E28" s="21">
        <v>5</v>
      </c>
      <c r="F28" s="21">
        <f>SUM(E28:E29)</f>
        <v>8</v>
      </c>
      <c r="G28" s="15">
        <v>109450</v>
      </c>
      <c r="H28" s="15">
        <f t="shared" si="0"/>
        <v>547250</v>
      </c>
      <c r="J28" s="11" t="s">
        <v>110</v>
      </c>
      <c r="K28" s="3" t="s">
        <v>19</v>
      </c>
      <c r="L28" s="47" t="s">
        <v>66</v>
      </c>
      <c r="M28" s="3">
        <v>20</v>
      </c>
      <c r="N28" s="12">
        <v>522600</v>
      </c>
      <c r="O28" s="12">
        <f t="shared" si="1"/>
        <v>10452000</v>
      </c>
    </row>
    <row r="29" spans="1:15" x14ac:dyDescent="0.25">
      <c r="A29" s="41"/>
      <c r="B29" s="36"/>
      <c r="C29" s="39" t="s">
        <v>27</v>
      </c>
      <c r="D29" s="48" t="s">
        <v>109</v>
      </c>
      <c r="E29" s="37">
        <v>3</v>
      </c>
      <c r="F29" s="37"/>
      <c r="G29" s="38">
        <v>115000</v>
      </c>
      <c r="H29" s="38">
        <f t="shared" si="0"/>
        <v>345000</v>
      </c>
      <c r="J29" s="11" t="s">
        <v>110</v>
      </c>
      <c r="K29" s="3" t="s">
        <v>19</v>
      </c>
      <c r="L29" s="47" t="s">
        <v>86</v>
      </c>
      <c r="M29" s="3">
        <v>15</v>
      </c>
      <c r="N29" s="12">
        <v>235200</v>
      </c>
      <c r="O29" s="12">
        <f t="shared" si="1"/>
        <v>3528000</v>
      </c>
    </row>
    <row r="30" spans="1:15" x14ac:dyDescent="0.25">
      <c r="A30" s="34">
        <v>8</v>
      </c>
      <c r="B30" s="29" t="s">
        <v>36</v>
      </c>
      <c r="C30" s="30" t="s">
        <v>82</v>
      </c>
      <c r="D30" s="28" t="s">
        <v>115</v>
      </c>
      <c r="E30" s="32">
        <v>5</v>
      </c>
      <c r="F30" s="32">
        <f>SUM(E30:E34)</f>
        <v>34</v>
      </c>
      <c r="G30" s="33">
        <v>174000</v>
      </c>
      <c r="H30" s="33">
        <f t="shared" si="0"/>
        <v>870000</v>
      </c>
      <c r="J30" s="11" t="s">
        <v>110</v>
      </c>
      <c r="K30" s="3" t="s">
        <v>25</v>
      </c>
      <c r="L30" s="47" t="s">
        <v>62</v>
      </c>
      <c r="M30" s="3">
        <v>20</v>
      </c>
      <c r="N30" s="12">
        <v>270000</v>
      </c>
      <c r="O30" s="12">
        <f t="shared" si="1"/>
        <v>5400000</v>
      </c>
    </row>
    <row r="31" spans="1:15" x14ac:dyDescent="0.25">
      <c r="A31" s="35"/>
      <c r="B31" s="29"/>
      <c r="C31" s="30" t="s">
        <v>116</v>
      </c>
      <c r="D31" s="28" t="s">
        <v>117</v>
      </c>
      <c r="E31" s="32">
        <v>2</v>
      </c>
      <c r="F31" s="32"/>
      <c r="G31" s="33">
        <v>179000</v>
      </c>
      <c r="H31" s="33">
        <f t="shared" si="0"/>
        <v>358000</v>
      </c>
      <c r="J31" s="11" t="s">
        <v>110</v>
      </c>
      <c r="K31" s="3" t="s">
        <v>25</v>
      </c>
      <c r="L31" s="47" t="s">
        <v>59</v>
      </c>
      <c r="M31" s="3">
        <v>5</v>
      </c>
      <c r="N31" s="12">
        <v>345000</v>
      </c>
      <c r="O31" s="12">
        <f t="shared" si="1"/>
        <v>1725000</v>
      </c>
    </row>
    <row r="32" spans="1:15" x14ac:dyDescent="0.25">
      <c r="A32" s="35"/>
      <c r="B32" s="29"/>
      <c r="C32" s="30" t="s">
        <v>82</v>
      </c>
      <c r="D32" s="28" t="s">
        <v>104</v>
      </c>
      <c r="E32" s="32">
        <v>4</v>
      </c>
      <c r="F32" s="32"/>
      <c r="G32" s="33">
        <v>174000</v>
      </c>
      <c r="H32" s="33">
        <f t="shared" si="0"/>
        <v>696000</v>
      </c>
      <c r="J32" s="11" t="s">
        <v>110</v>
      </c>
      <c r="K32" s="3" t="s">
        <v>121</v>
      </c>
      <c r="L32" s="47" t="s">
        <v>86</v>
      </c>
      <c r="M32" s="3">
        <v>4</v>
      </c>
      <c r="N32" s="12">
        <v>265000</v>
      </c>
      <c r="O32" s="12">
        <f t="shared" si="1"/>
        <v>1060000</v>
      </c>
    </row>
    <row r="33" spans="1:15" x14ac:dyDescent="0.25">
      <c r="A33" s="35"/>
      <c r="B33" s="29"/>
      <c r="C33" s="30" t="s">
        <v>19</v>
      </c>
      <c r="D33" s="28" t="s">
        <v>111</v>
      </c>
      <c r="E33" s="32">
        <v>20</v>
      </c>
      <c r="F33" s="32"/>
      <c r="G33" s="33">
        <v>163800</v>
      </c>
      <c r="H33" s="33">
        <f t="shared" si="0"/>
        <v>3276000</v>
      </c>
      <c r="J33" s="11" t="s">
        <v>111</v>
      </c>
      <c r="K33" s="3" t="s">
        <v>19</v>
      </c>
      <c r="L33" s="47" t="s">
        <v>83</v>
      </c>
      <c r="M33" s="3">
        <v>20</v>
      </c>
      <c r="N33" s="12">
        <v>163800</v>
      </c>
      <c r="O33" s="12">
        <f t="shared" si="1"/>
        <v>3276000</v>
      </c>
    </row>
    <row r="34" spans="1:15" x14ac:dyDescent="0.25">
      <c r="A34" s="35"/>
      <c r="B34" s="29"/>
      <c r="C34" s="30" t="s">
        <v>45</v>
      </c>
      <c r="D34" s="28" t="s">
        <v>111</v>
      </c>
      <c r="E34" s="32">
        <v>3</v>
      </c>
      <c r="F34" s="32"/>
      <c r="G34" s="33">
        <v>173130</v>
      </c>
      <c r="H34" s="33">
        <f t="shared" si="0"/>
        <v>519390</v>
      </c>
      <c r="J34" s="11" t="s">
        <v>111</v>
      </c>
      <c r="K34" s="3" t="s">
        <v>19</v>
      </c>
      <c r="L34" s="47" t="s">
        <v>74</v>
      </c>
      <c r="M34" s="3">
        <v>20</v>
      </c>
      <c r="N34" s="12">
        <v>351000</v>
      </c>
      <c r="O34" s="12">
        <f t="shared" si="1"/>
        <v>7020000</v>
      </c>
    </row>
    <row r="35" spans="1:15" x14ac:dyDescent="0.25">
      <c r="A35" s="19">
        <v>9</v>
      </c>
      <c r="B35" s="18" t="s">
        <v>37</v>
      </c>
      <c r="C35" s="14" t="s">
        <v>118</v>
      </c>
      <c r="D35" s="50" t="s">
        <v>115</v>
      </c>
      <c r="E35" s="21">
        <v>50</v>
      </c>
      <c r="F35" s="21">
        <f>SUM(E35:E41)</f>
        <v>129</v>
      </c>
      <c r="G35" s="15">
        <v>240000</v>
      </c>
      <c r="H35" s="15">
        <f t="shared" si="0"/>
        <v>12000000</v>
      </c>
      <c r="J35" s="11" t="s">
        <v>111</v>
      </c>
      <c r="K35" s="3" t="s">
        <v>12</v>
      </c>
      <c r="L35" s="47" t="s">
        <v>59</v>
      </c>
      <c r="M35" s="3">
        <v>100</v>
      </c>
      <c r="N35" s="12">
        <v>335000</v>
      </c>
      <c r="O35" s="12">
        <f t="shared" si="1"/>
        <v>33500000</v>
      </c>
    </row>
    <row r="36" spans="1:15" x14ac:dyDescent="0.25">
      <c r="A36" s="35"/>
      <c r="B36" s="29"/>
      <c r="C36" s="30" t="s">
        <v>89</v>
      </c>
      <c r="D36" s="28" t="s">
        <v>103</v>
      </c>
      <c r="E36" s="32">
        <v>43</v>
      </c>
      <c r="F36" s="32"/>
      <c r="G36" s="33">
        <v>265000</v>
      </c>
      <c r="H36" s="33">
        <f t="shared" si="0"/>
        <v>11395000</v>
      </c>
      <c r="J36" s="11" t="s">
        <v>111</v>
      </c>
      <c r="K36" s="3" t="s">
        <v>131</v>
      </c>
      <c r="L36" s="47" t="s">
        <v>64</v>
      </c>
      <c r="M36" s="3">
        <v>5</v>
      </c>
      <c r="N36" s="12">
        <v>109450</v>
      </c>
      <c r="O36" s="12">
        <f t="shared" si="1"/>
        <v>547250</v>
      </c>
    </row>
    <row r="37" spans="1:15" x14ac:dyDescent="0.25">
      <c r="A37" s="35"/>
      <c r="B37" s="29"/>
      <c r="C37" s="30" t="s">
        <v>25</v>
      </c>
      <c r="D37" s="28" t="s">
        <v>119</v>
      </c>
      <c r="E37" s="32">
        <v>12</v>
      </c>
      <c r="F37" s="32"/>
      <c r="G37" s="33">
        <v>265000</v>
      </c>
      <c r="H37" s="33">
        <f t="shared" si="0"/>
        <v>3180000</v>
      </c>
      <c r="J37" s="11" t="s">
        <v>111</v>
      </c>
      <c r="K37" s="3" t="s">
        <v>131</v>
      </c>
      <c r="L37" s="47" t="s">
        <v>83</v>
      </c>
      <c r="M37" s="3">
        <v>3</v>
      </c>
      <c r="N37" s="12">
        <v>173130</v>
      </c>
      <c r="O37" s="12">
        <f t="shared" si="1"/>
        <v>519390</v>
      </c>
    </row>
    <row r="38" spans="1:15" x14ac:dyDescent="0.25">
      <c r="A38" s="35"/>
      <c r="B38" s="29"/>
      <c r="C38" s="30" t="s">
        <v>120</v>
      </c>
      <c r="D38" s="28" t="s">
        <v>104</v>
      </c>
      <c r="E38" s="32">
        <v>2</v>
      </c>
      <c r="F38" s="32"/>
      <c r="G38" s="33">
        <v>270000</v>
      </c>
      <c r="H38" s="33">
        <f t="shared" si="0"/>
        <v>540000</v>
      </c>
      <c r="J38" s="11" t="s">
        <v>105</v>
      </c>
      <c r="K38" s="3" t="s">
        <v>11</v>
      </c>
      <c r="L38" s="47" t="s">
        <v>62</v>
      </c>
      <c r="M38" s="3">
        <v>30</v>
      </c>
      <c r="N38" s="12">
        <v>269000</v>
      </c>
      <c r="O38" s="12">
        <f t="shared" si="1"/>
        <v>8070000</v>
      </c>
    </row>
    <row r="39" spans="1:15" x14ac:dyDescent="0.25">
      <c r="A39" s="35"/>
      <c r="B39" s="29"/>
      <c r="C39" s="30" t="s">
        <v>19</v>
      </c>
      <c r="D39" s="28" t="s">
        <v>110</v>
      </c>
      <c r="E39" s="32">
        <v>15</v>
      </c>
      <c r="F39" s="32"/>
      <c r="G39" s="33">
        <v>235200</v>
      </c>
      <c r="H39" s="33">
        <f t="shared" si="0"/>
        <v>3528000</v>
      </c>
      <c r="J39" s="11" t="s">
        <v>105</v>
      </c>
      <c r="K39" s="3" t="s">
        <v>19</v>
      </c>
      <c r="L39" s="47" t="s">
        <v>113</v>
      </c>
      <c r="M39" s="3">
        <v>120</v>
      </c>
      <c r="N39" s="12">
        <v>172000</v>
      </c>
      <c r="O39" s="12">
        <f t="shared" si="1"/>
        <v>20640000</v>
      </c>
    </row>
    <row r="40" spans="1:15" x14ac:dyDescent="0.25">
      <c r="A40" s="35"/>
      <c r="B40" s="29"/>
      <c r="C40" s="30" t="s">
        <v>121</v>
      </c>
      <c r="D40" s="28" t="s">
        <v>110</v>
      </c>
      <c r="E40" s="32">
        <v>4</v>
      </c>
      <c r="F40" s="32"/>
      <c r="G40" s="33">
        <v>265000</v>
      </c>
      <c r="H40" s="33">
        <f t="shared" si="0"/>
        <v>1060000</v>
      </c>
      <c r="J40" s="11" t="s">
        <v>106</v>
      </c>
      <c r="K40" s="3" t="s">
        <v>25</v>
      </c>
      <c r="L40" s="47" t="s">
        <v>133</v>
      </c>
      <c r="M40" s="3">
        <v>10</v>
      </c>
      <c r="N40" s="12">
        <v>275000</v>
      </c>
      <c r="O40" s="12">
        <f t="shared" si="1"/>
        <v>2750000</v>
      </c>
    </row>
    <row r="41" spans="1:15" x14ac:dyDescent="0.25">
      <c r="A41" s="42"/>
      <c r="B41" s="36"/>
      <c r="C41" s="39" t="s">
        <v>121</v>
      </c>
      <c r="D41" s="48" t="s">
        <v>109</v>
      </c>
      <c r="E41" s="37">
        <v>3</v>
      </c>
      <c r="F41" s="37"/>
      <c r="G41" s="38">
        <v>265000</v>
      </c>
      <c r="H41" s="38">
        <f t="shared" si="0"/>
        <v>795000</v>
      </c>
      <c r="J41" s="11" t="s">
        <v>106</v>
      </c>
      <c r="K41" s="3" t="s">
        <v>132</v>
      </c>
      <c r="L41" s="47" t="s">
        <v>66</v>
      </c>
      <c r="M41" s="3">
        <v>2</v>
      </c>
      <c r="N41" s="12">
        <v>551000</v>
      </c>
      <c r="O41" s="12">
        <f t="shared" si="1"/>
        <v>1102000</v>
      </c>
    </row>
    <row r="42" spans="1:15" x14ac:dyDescent="0.25">
      <c r="A42" s="34">
        <v>10</v>
      </c>
      <c r="B42" s="29" t="s">
        <v>122</v>
      </c>
      <c r="C42" s="30" t="s">
        <v>120</v>
      </c>
      <c r="D42" s="28" t="s">
        <v>104</v>
      </c>
      <c r="E42" s="32">
        <v>2</v>
      </c>
      <c r="F42" s="32">
        <f>SUM(E42:E45)</f>
        <v>30</v>
      </c>
      <c r="G42" s="33">
        <v>380000</v>
      </c>
      <c r="H42" s="33">
        <f t="shared" si="0"/>
        <v>760000</v>
      </c>
      <c r="J42" s="11" t="s">
        <v>107</v>
      </c>
      <c r="K42" s="3" t="s">
        <v>25</v>
      </c>
      <c r="L42" s="47" t="s">
        <v>74</v>
      </c>
      <c r="M42" s="3">
        <v>2</v>
      </c>
      <c r="N42" s="12">
        <v>375000</v>
      </c>
      <c r="O42" s="12">
        <f t="shared" si="1"/>
        <v>750000</v>
      </c>
    </row>
    <row r="43" spans="1:15" x14ac:dyDescent="0.25">
      <c r="A43" s="35"/>
      <c r="B43" s="29"/>
      <c r="C43" s="30" t="s">
        <v>19</v>
      </c>
      <c r="D43" s="28" t="s">
        <v>111</v>
      </c>
      <c r="E43" s="32">
        <v>20</v>
      </c>
      <c r="F43" s="32"/>
      <c r="G43" s="33">
        <v>351000</v>
      </c>
      <c r="H43" s="33">
        <f t="shared" si="0"/>
        <v>7020000</v>
      </c>
      <c r="J43" s="11" t="s">
        <v>107</v>
      </c>
      <c r="K43" s="3" t="s">
        <v>25</v>
      </c>
      <c r="L43" s="47" t="s">
        <v>129</v>
      </c>
      <c r="M43" s="3">
        <v>20</v>
      </c>
      <c r="N43" s="12">
        <v>125000</v>
      </c>
      <c r="O43" s="12">
        <f t="shared" si="1"/>
        <v>2500000</v>
      </c>
    </row>
    <row r="44" spans="1:15" x14ac:dyDescent="0.25">
      <c r="A44" s="35"/>
      <c r="B44" s="29"/>
      <c r="C44" s="30" t="s">
        <v>25</v>
      </c>
      <c r="D44" s="28" t="s">
        <v>107</v>
      </c>
      <c r="E44" s="32">
        <v>2</v>
      </c>
      <c r="F44" s="32"/>
      <c r="G44" s="33">
        <v>375000</v>
      </c>
      <c r="H44" s="33">
        <f t="shared" si="0"/>
        <v>750000</v>
      </c>
      <c r="J44" s="11" t="s">
        <v>107</v>
      </c>
      <c r="K44" s="3" t="s">
        <v>17</v>
      </c>
      <c r="L44" s="47" t="s">
        <v>62</v>
      </c>
      <c r="M44" s="3">
        <v>50</v>
      </c>
      <c r="N44" s="12">
        <v>264000</v>
      </c>
      <c r="O44" s="12">
        <f t="shared" si="1"/>
        <v>13200000</v>
      </c>
    </row>
    <row r="45" spans="1:15" x14ac:dyDescent="0.25">
      <c r="A45" s="35"/>
      <c r="B45" s="29"/>
      <c r="C45" s="30" t="s">
        <v>25</v>
      </c>
      <c r="D45" s="28" t="s">
        <v>109</v>
      </c>
      <c r="E45" s="32">
        <v>6</v>
      </c>
      <c r="F45" s="32"/>
      <c r="G45" s="33">
        <v>375000</v>
      </c>
      <c r="H45" s="33">
        <f t="shared" si="0"/>
        <v>2250000</v>
      </c>
      <c r="J45" s="11" t="s">
        <v>109</v>
      </c>
      <c r="K45" s="3" t="s">
        <v>27</v>
      </c>
      <c r="L45" s="47" t="s">
        <v>64</v>
      </c>
      <c r="M45" s="3">
        <v>3</v>
      </c>
      <c r="N45" s="12">
        <v>115000</v>
      </c>
      <c r="O45" s="12">
        <f t="shared" si="1"/>
        <v>345000</v>
      </c>
    </row>
    <row r="46" spans="1:15" x14ac:dyDescent="0.25">
      <c r="A46" s="19">
        <v>11</v>
      </c>
      <c r="B46" s="18" t="s">
        <v>39</v>
      </c>
      <c r="C46" s="14" t="s">
        <v>118</v>
      </c>
      <c r="D46" s="50" t="s">
        <v>115</v>
      </c>
      <c r="E46" s="21">
        <v>23</v>
      </c>
      <c r="F46" s="21">
        <f>SUM(E46:E47)</f>
        <v>26</v>
      </c>
      <c r="G46" s="15">
        <v>437000</v>
      </c>
      <c r="H46" s="15">
        <f t="shared" si="0"/>
        <v>10051000</v>
      </c>
      <c r="J46" s="11" t="s">
        <v>109</v>
      </c>
      <c r="K46" s="3" t="s">
        <v>121</v>
      </c>
      <c r="L46" s="47" t="s">
        <v>86</v>
      </c>
      <c r="M46" s="3">
        <v>3</v>
      </c>
      <c r="N46" s="12">
        <v>265000</v>
      </c>
      <c r="O46" s="12">
        <f t="shared" si="1"/>
        <v>795000</v>
      </c>
    </row>
    <row r="47" spans="1:15" x14ac:dyDescent="0.25">
      <c r="A47" s="42"/>
      <c r="B47" s="36"/>
      <c r="C47" s="39" t="s">
        <v>121</v>
      </c>
      <c r="D47" s="48" t="s">
        <v>109</v>
      </c>
      <c r="E47" s="37">
        <v>3</v>
      </c>
      <c r="F47" s="37"/>
      <c r="G47" s="38">
        <v>461000</v>
      </c>
      <c r="H47" s="38">
        <f t="shared" si="0"/>
        <v>1383000</v>
      </c>
      <c r="J47" s="11" t="s">
        <v>109</v>
      </c>
      <c r="K47" s="3" t="s">
        <v>121</v>
      </c>
      <c r="L47" s="47" t="s">
        <v>87</v>
      </c>
      <c r="M47" s="3">
        <v>3</v>
      </c>
      <c r="N47" s="12">
        <v>461000</v>
      </c>
      <c r="O47" s="12">
        <f t="shared" si="1"/>
        <v>1383000</v>
      </c>
    </row>
    <row r="48" spans="1:15" x14ac:dyDescent="0.25">
      <c r="A48" s="34">
        <v>12</v>
      </c>
      <c r="B48" s="29" t="s">
        <v>26</v>
      </c>
      <c r="C48" s="30" t="s">
        <v>123</v>
      </c>
      <c r="D48" s="28" t="s">
        <v>124</v>
      </c>
      <c r="E48" s="32">
        <v>6</v>
      </c>
      <c r="F48" s="32">
        <f>SUM(E48:E54)</f>
        <v>91</v>
      </c>
      <c r="G48" s="33">
        <v>551000</v>
      </c>
      <c r="H48" s="33">
        <f t="shared" si="0"/>
        <v>3306000</v>
      </c>
      <c r="J48" s="11" t="s">
        <v>109</v>
      </c>
      <c r="K48" s="3" t="s">
        <v>25</v>
      </c>
      <c r="L48" s="47" t="s">
        <v>74</v>
      </c>
      <c r="M48" s="3">
        <v>6</v>
      </c>
      <c r="N48" s="12">
        <v>375000</v>
      </c>
      <c r="O48" s="12">
        <f t="shared" si="1"/>
        <v>2250000</v>
      </c>
    </row>
    <row r="49" spans="1:15" x14ac:dyDescent="0.25">
      <c r="A49" s="35"/>
      <c r="B49" s="29"/>
      <c r="C49" s="30" t="s">
        <v>82</v>
      </c>
      <c r="D49" s="28" t="s">
        <v>115</v>
      </c>
      <c r="E49" s="32">
        <v>5</v>
      </c>
      <c r="F49" s="32"/>
      <c r="G49" s="33">
        <v>546000</v>
      </c>
      <c r="H49" s="33">
        <f t="shared" si="0"/>
        <v>2730000</v>
      </c>
      <c r="J49" s="11" t="s">
        <v>109</v>
      </c>
      <c r="K49" s="3" t="s">
        <v>49</v>
      </c>
      <c r="L49" s="47" t="s">
        <v>62</v>
      </c>
      <c r="M49" s="3">
        <v>40</v>
      </c>
      <c r="N49" s="12">
        <v>267000</v>
      </c>
      <c r="O49" s="12">
        <f t="shared" si="1"/>
        <v>10680000</v>
      </c>
    </row>
    <row r="50" spans="1:15" x14ac:dyDescent="0.25">
      <c r="A50" s="35"/>
      <c r="B50" s="29"/>
      <c r="C50" s="30" t="s">
        <v>89</v>
      </c>
      <c r="D50" s="28" t="s">
        <v>103</v>
      </c>
      <c r="E50" s="32">
        <v>50</v>
      </c>
      <c r="F50" s="32"/>
      <c r="G50" s="33">
        <v>546000</v>
      </c>
      <c r="H50" s="33">
        <f t="shared" si="0"/>
        <v>27300000</v>
      </c>
      <c r="J50" s="11" t="s">
        <v>108</v>
      </c>
      <c r="K50" s="3" t="s">
        <v>17</v>
      </c>
      <c r="L50" s="47" t="s">
        <v>62</v>
      </c>
      <c r="M50" s="3">
        <v>50</v>
      </c>
      <c r="N50" s="12">
        <v>264000</v>
      </c>
      <c r="O50" s="12">
        <f t="shared" si="1"/>
        <v>13200000</v>
      </c>
    </row>
    <row r="51" spans="1:15" x14ac:dyDescent="0.25">
      <c r="A51" s="35"/>
      <c r="B51" s="29"/>
      <c r="C51" s="30" t="s">
        <v>120</v>
      </c>
      <c r="D51" s="28" t="s">
        <v>104</v>
      </c>
      <c r="E51" s="32">
        <v>6</v>
      </c>
      <c r="F51" s="32"/>
      <c r="G51" s="33">
        <v>551000</v>
      </c>
      <c r="H51" s="33">
        <f t="shared" si="0"/>
        <v>3306000</v>
      </c>
      <c r="J51" s="11" t="s">
        <v>108</v>
      </c>
      <c r="K51" s="18" t="s">
        <v>17</v>
      </c>
      <c r="L51" s="47" t="s">
        <v>59</v>
      </c>
      <c r="M51" s="18">
        <v>50</v>
      </c>
      <c r="N51" s="15">
        <v>336000</v>
      </c>
      <c r="O51" s="12">
        <f t="shared" si="1"/>
        <v>16800000</v>
      </c>
    </row>
    <row r="52" spans="1:15" x14ac:dyDescent="0.25">
      <c r="A52" s="35"/>
      <c r="B52" s="29"/>
      <c r="C52" s="30" t="s">
        <v>82</v>
      </c>
      <c r="D52" s="28" t="s">
        <v>104</v>
      </c>
      <c r="E52" s="32">
        <v>2</v>
      </c>
      <c r="F52" s="32"/>
      <c r="G52" s="33">
        <v>546000</v>
      </c>
      <c r="H52" s="33">
        <f t="shared" si="0"/>
        <v>1092000</v>
      </c>
      <c r="J52" s="11" t="s">
        <v>108</v>
      </c>
      <c r="K52" s="3" t="s">
        <v>11</v>
      </c>
      <c r="L52" s="47" t="s">
        <v>62</v>
      </c>
      <c r="M52" s="3">
        <v>30</v>
      </c>
      <c r="N52" s="12">
        <v>269000</v>
      </c>
      <c r="O52" s="12">
        <f t="shared" si="1"/>
        <v>8070000</v>
      </c>
    </row>
    <row r="53" spans="1:15" x14ac:dyDescent="0.25">
      <c r="A53" s="35"/>
      <c r="B53" s="29"/>
      <c r="C53" s="30" t="s">
        <v>19</v>
      </c>
      <c r="D53" s="28" t="s">
        <v>110</v>
      </c>
      <c r="E53" s="32">
        <v>20</v>
      </c>
      <c r="F53" s="32"/>
      <c r="G53" s="33">
        <v>522600</v>
      </c>
      <c r="H53" s="33">
        <f t="shared" si="0"/>
        <v>10452000</v>
      </c>
      <c r="J53" s="11" t="s">
        <v>108</v>
      </c>
      <c r="K53" s="3" t="s">
        <v>25</v>
      </c>
      <c r="L53" s="47" t="s">
        <v>62</v>
      </c>
      <c r="M53" s="3">
        <v>8</v>
      </c>
      <c r="N53" s="12">
        <v>270000</v>
      </c>
      <c r="O53" s="12">
        <f t="shared" si="1"/>
        <v>2160000</v>
      </c>
    </row>
    <row r="54" spans="1:15" ht="15.75" thickBot="1" x14ac:dyDescent="0.3">
      <c r="A54" s="35"/>
      <c r="B54" s="29"/>
      <c r="C54" s="30" t="s">
        <v>125</v>
      </c>
      <c r="D54" s="28" t="s">
        <v>106</v>
      </c>
      <c r="E54" s="32">
        <v>2</v>
      </c>
      <c r="F54" s="32"/>
      <c r="G54" s="33">
        <v>551000</v>
      </c>
      <c r="H54" s="33">
        <f t="shared" si="0"/>
        <v>1102000</v>
      </c>
      <c r="J54" s="11" t="s">
        <v>108</v>
      </c>
      <c r="K54" s="3" t="s">
        <v>25</v>
      </c>
      <c r="L54" s="47" t="s">
        <v>59</v>
      </c>
      <c r="M54" s="3">
        <v>8</v>
      </c>
      <c r="N54" s="12">
        <v>345000</v>
      </c>
      <c r="O54" s="12">
        <f t="shared" si="1"/>
        <v>2760000</v>
      </c>
    </row>
    <row r="55" spans="1:15" ht="15.75" thickBot="1" x14ac:dyDescent="0.3">
      <c r="A55" s="59" t="s">
        <v>54</v>
      </c>
      <c r="B55" s="60"/>
      <c r="C55" s="60"/>
      <c r="D55" s="61"/>
      <c r="E55" s="44">
        <f>SUM(E5:E54)</f>
        <v>1137</v>
      </c>
      <c r="F55" s="45">
        <f>SUM(F5:F54)</f>
        <v>1137</v>
      </c>
      <c r="G55" s="43"/>
      <c r="H55" s="16">
        <f>SUM(H5:H54)</f>
        <v>303016640</v>
      </c>
      <c r="J55" s="51" t="s">
        <v>54</v>
      </c>
      <c r="K55" s="51"/>
      <c r="L55" s="51"/>
      <c r="M55" s="52">
        <f>SUM(M5:M54)</f>
        <v>1137</v>
      </c>
      <c r="N55" s="52"/>
      <c r="O55" s="16">
        <f>SUM(O5:O54)</f>
        <v>303016640</v>
      </c>
    </row>
  </sheetData>
  <mergeCells count="21">
    <mergeCell ref="A1:H1"/>
    <mergeCell ref="J1:O1"/>
    <mergeCell ref="A2:H2"/>
    <mergeCell ref="J2:O2"/>
    <mergeCell ref="A3:A4"/>
    <mergeCell ref="B3:B4"/>
    <mergeCell ref="C3:C4"/>
    <mergeCell ref="D3:D4"/>
    <mergeCell ref="E3:E4"/>
    <mergeCell ref="F3:F4"/>
    <mergeCell ref="N3:N4"/>
    <mergeCell ref="O3:O4"/>
    <mergeCell ref="A55:D55"/>
    <mergeCell ref="J55:L55"/>
    <mergeCell ref="M55:N55"/>
    <mergeCell ref="G3:G4"/>
    <mergeCell ref="H3:H4"/>
    <mergeCell ref="J3:J4"/>
    <mergeCell ref="K3:K4"/>
    <mergeCell ref="L3:L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FEB'24</vt:lpstr>
      <vt:lpstr>MAR'24</vt:lpstr>
      <vt:lpstr>APR'24</vt:lpstr>
      <vt:lpstr>MEI'24</vt:lpstr>
      <vt:lpstr>'APR''24'!Print_Area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Jensen Kosen</cp:lastModifiedBy>
  <cp:lastPrinted>2010-12-27T22:49:11Z</cp:lastPrinted>
  <dcterms:created xsi:type="dcterms:W3CDTF">2010-12-27T17:06:12Z</dcterms:created>
  <dcterms:modified xsi:type="dcterms:W3CDTF">2024-12-26T04:05:49Z</dcterms:modified>
</cp:coreProperties>
</file>