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n\RL-on-Elevator-UX\"/>
    </mc:Choice>
  </mc:AlternateContent>
  <xr:revisionPtr revIDLastSave="0" documentId="8_{BCCA57CC-FC9C-45EF-882A-F4A610C22773}" xr6:coauthVersionLast="36" xr6:coauthVersionMax="36" xr10:uidLastSave="{00000000-0000-0000-0000-000000000000}"/>
  <bookViews>
    <workbookView xWindow="0" yWindow="0" windowWidth="28800" windowHeight="12180"/>
  </bookViews>
  <sheets>
    <sheet name="metri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1" i="1" l="1"/>
  <c r="J32" i="1"/>
  <c r="J33" i="1"/>
  <c r="AA27" i="1"/>
  <c r="AA25" i="1"/>
  <c r="AA24" i="1"/>
  <c r="AA23" i="1"/>
  <c r="AA22" i="1"/>
  <c r="AA21" i="1"/>
  <c r="AA20" i="1"/>
  <c r="AA19" i="1"/>
  <c r="AA18" i="1"/>
  <c r="AA17" i="1"/>
  <c r="AA16" i="1"/>
  <c r="R25" i="1"/>
  <c r="R24" i="1"/>
  <c r="R23" i="1"/>
  <c r="R22" i="1"/>
  <c r="R21" i="1"/>
  <c r="R20" i="1"/>
  <c r="R19" i="1"/>
  <c r="R18" i="1"/>
  <c r="R17" i="1"/>
  <c r="R16" i="1"/>
  <c r="R27" i="1" s="1"/>
  <c r="I27" i="1"/>
  <c r="I17" i="1"/>
  <c r="I18" i="1"/>
  <c r="I19" i="1"/>
  <c r="I20" i="1"/>
  <c r="I21" i="1"/>
  <c r="I22" i="1"/>
  <c r="I23" i="1"/>
  <c r="I24" i="1"/>
  <c r="I25" i="1"/>
  <c r="I16" i="1"/>
  <c r="D32" i="1"/>
  <c r="G32" i="1"/>
  <c r="D31" i="1"/>
  <c r="E31" i="1"/>
  <c r="F31" i="1"/>
  <c r="G31" i="1"/>
  <c r="H31" i="1"/>
  <c r="I31" i="1"/>
  <c r="C31" i="1"/>
  <c r="Z27" i="1"/>
  <c r="I33" i="1" s="1"/>
  <c r="Y27" i="1"/>
  <c r="H33" i="1" s="1"/>
  <c r="X27" i="1"/>
  <c r="G33" i="1" s="1"/>
  <c r="U27" i="1"/>
  <c r="D33" i="1" s="1"/>
  <c r="T27" i="1"/>
  <c r="C33" i="1" s="1"/>
  <c r="Z25" i="1"/>
  <c r="Y25" i="1"/>
  <c r="X25" i="1"/>
  <c r="W25" i="1"/>
  <c r="V25" i="1"/>
  <c r="U25" i="1"/>
  <c r="T25" i="1"/>
  <c r="Z24" i="1"/>
  <c r="Y24" i="1"/>
  <c r="X24" i="1"/>
  <c r="W24" i="1"/>
  <c r="V24" i="1"/>
  <c r="U24" i="1"/>
  <c r="T24" i="1"/>
  <c r="Z23" i="1"/>
  <c r="Y23" i="1"/>
  <c r="X23" i="1"/>
  <c r="U23" i="1"/>
  <c r="W23" i="1" s="1"/>
  <c r="T23" i="1"/>
  <c r="V23" i="1" s="1"/>
  <c r="Z22" i="1"/>
  <c r="Y22" i="1"/>
  <c r="X22" i="1"/>
  <c r="U22" i="1"/>
  <c r="W22" i="1" s="1"/>
  <c r="T22" i="1"/>
  <c r="V22" i="1" s="1"/>
  <c r="Z21" i="1"/>
  <c r="Y21" i="1"/>
  <c r="X21" i="1"/>
  <c r="U21" i="1"/>
  <c r="W21" i="1" s="1"/>
  <c r="T21" i="1"/>
  <c r="V21" i="1" s="1"/>
  <c r="Z20" i="1"/>
  <c r="Y20" i="1"/>
  <c r="X20" i="1"/>
  <c r="U20" i="1"/>
  <c r="W20" i="1" s="1"/>
  <c r="T20" i="1"/>
  <c r="Z19" i="1"/>
  <c r="Y19" i="1"/>
  <c r="X19" i="1"/>
  <c r="U19" i="1"/>
  <c r="W19" i="1" s="1"/>
  <c r="T19" i="1"/>
  <c r="Z18" i="1"/>
  <c r="Y18" i="1"/>
  <c r="X18" i="1"/>
  <c r="W18" i="1"/>
  <c r="U18" i="1"/>
  <c r="T18" i="1"/>
  <c r="V18" i="1" s="1"/>
  <c r="Z17" i="1"/>
  <c r="Y17" i="1"/>
  <c r="X17" i="1"/>
  <c r="W17" i="1"/>
  <c r="U17" i="1"/>
  <c r="T17" i="1"/>
  <c r="V17" i="1" s="1"/>
  <c r="Z16" i="1"/>
  <c r="Y16" i="1"/>
  <c r="X16" i="1"/>
  <c r="U16" i="1"/>
  <c r="W16" i="1" s="1"/>
  <c r="T16" i="1"/>
  <c r="V16" i="1" s="1"/>
  <c r="Q27" i="1"/>
  <c r="I32" i="1" s="1"/>
  <c r="P27" i="1"/>
  <c r="H32" i="1" s="1"/>
  <c r="O27" i="1"/>
  <c r="L27" i="1"/>
  <c r="K27" i="1"/>
  <c r="C32" i="1" s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N19" i="1" s="1"/>
  <c r="M19" i="1"/>
  <c r="O19" i="1"/>
  <c r="P19" i="1"/>
  <c r="Q19" i="1"/>
  <c r="K20" i="1"/>
  <c r="M20" i="1" s="1"/>
  <c r="L20" i="1"/>
  <c r="N20" i="1" s="1"/>
  <c r="O20" i="1"/>
  <c r="P20" i="1"/>
  <c r="Q20" i="1"/>
  <c r="K21" i="1"/>
  <c r="M21" i="1" s="1"/>
  <c r="L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N25" i="1" s="1"/>
  <c r="M25" i="1"/>
  <c r="O25" i="1"/>
  <c r="P25" i="1"/>
  <c r="Q25" i="1"/>
  <c r="Q16" i="1"/>
  <c r="P16" i="1"/>
  <c r="O16" i="1"/>
  <c r="N16" i="1"/>
  <c r="N27" i="1" s="1"/>
  <c r="F32" i="1" s="1"/>
  <c r="M16" i="1"/>
  <c r="M27" i="1" s="1"/>
  <c r="E32" i="1" s="1"/>
  <c r="L16" i="1"/>
  <c r="K16" i="1"/>
  <c r="B17" i="1"/>
  <c r="C17" i="1"/>
  <c r="D17" i="1" s="1"/>
  <c r="B18" i="1"/>
  <c r="D18" i="1" s="1"/>
  <c r="C18" i="1"/>
  <c r="B19" i="1"/>
  <c r="C19" i="1"/>
  <c r="E19" i="1" s="1"/>
  <c r="B20" i="1"/>
  <c r="D20" i="1" s="1"/>
  <c r="C20" i="1"/>
  <c r="E20" i="1" s="1"/>
  <c r="B21" i="1"/>
  <c r="C21" i="1"/>
  <c r="E21" i="1" s="1"/>
  <c r="B22" i="1"/>
  <c r="C22" i="1"/>
  <c r="E22" i="1" s="1"/>
  <c r="B23" i="1"/>
  <c r="C23" i="1"/>
  <c r="D23" i="1" s="1"/>
  <c r="B24" i="1"/>
  <c r="D24" i="1" s="1"/>
  <c r="C24" i="1"/>
  <c r="E24" i="1" s="1"/>
  <c r="B25" i="1"/>
  <c r="C25" i="1"/>
  <c r="C16" i="1"/>
  <c r="B16" i="1"/>
  <c r="G27" i="1"/>
  <c r="H27" i="1"/>
  <c r="H17" i="1"/>
  <c r="H18" i="1"/>
  <c r="H19" i="1"/>
  <c r="H20" i="1"/>
  <c r="H21" i="1"/>
  <c r="H22" i="1"/>
  <c r="H23" i="1"/>
  <c r="H24" i="1"/>
  <c r="H25" i="1"/>
  <c r="H1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7" i="1" s="1"/>
  <c r="F22" i="1"/>
  <c r="F23" i="1"/>
  <c r="F24" i="1"/>
  <c r="F25" i="1"/>
  <c r="F16" i="1"/>
  <c r="M4" i="2"/>
  <c r="M13" i="2"/>
  <c r="E17" i="1"/>
  <c r="E18" i="1"/>
  <c r="E23" i="1"/>
  <c r="E25" i="1"/>
  <c r="E16" i="1"/>
  <c r="D19" i="1"/>
  <c r="D25" i="1"/>
  <c r="M66" i="2"/>
  <c r="M57" i="2"/>
  <c r="M49" i="2"/>
  <c r="M39" i="2"/>
  <c r="M31" i="2"/>
  <c r="M23" i="2"/>
  <c r="W23" i="2"/>
  <c r="W27" i="1" l="1"/>
  <c r="F33" i="1" s="1"/>
  <c r="V19" i="1"/>
  <c r="V20" i="1"/>
  <c r="D22" i="1"/>
  <c r="D21" i="1"/>
  <c r="E27" i="1"/>
  <c r="B27" i="1"/>
  <c r="C27" i="1"/>
  <c r="D16" i="1"/>
  <c r="D27" i="1" s="1"/>
  <c r="V27" i="1" l="1"/>
  <c r="E33" i="1" s="1"/>
</calcChain>
</file>

<file path=xl/sharedStrings.xml><?xml version="1.0" encoding="utf-8"?>
<sst xmlns="http://schemas.openxmlformats.org/spreadsheetml/2006/main" count="118" uniqueCount="21">
  <si>
    <t>----------Baseline-----------------</t>
  </si>
  <si>
    <t>action</t>
  </si>
  <si>
    <t>0th run</t>
  </si>
  <si>
    <t>Reward</t>
  </si>
  <si>
    <t>tot_passengers</t>
  </si>
  <si>
    <t>tot_waiting_time</t>
  </si>
  <si>
    <t>avg_delayed_time</t>
  </si>
  <si>
    <t>visited_floors</t>
  </si>
  <si>
    <t>rms_avg_actions</t>
  </si>
  <si>
    <t>---------------RL--------------------</t>
  </si>
  <si>
    <t>3M</t>
  </si>
  <si>
    <t>--Buttons--</t>
  </si>
  <si>
    <t>Baseline</t>
    <phoneticPr fontId="18" type="noConversion"/>
  </si>
  <si>
    <t>Reward</t>
    <phoneticPr fontId="18" type="noConversion"/>
  </si>
  <si>
    <t>RL</t>
    <phoneticPr fontId="18" type="noConversion"/>
  </si>
  <si>
    <t>buttons</t>
    <phoneticPr fontId="18" type="noConversion"/>
  </si>
  <si>
    <t>Reward per passengers</t>
    <phoneticPr fontId="18" type="noConversion"/>
  </si>
  <si>
    <t>passengers</t>
    <phoneticPr fontId="18" type="noConversion"/>
  </si>
  <si>
    <t>avg_waiting_time</t>
    <phoneticPr fontId="18" type="noConversion"/>
  </si>
  <si>
    <t>RL + PassengerNum</t>
    <phoneticPr fontId="18" type="noConversion"/>
  </si>
  <si>
    <t>reward_per_floor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</si>
</sst>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76" fontId="19" fillId="0" borderId="15" xfId="0" applyNumberFormat="1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11" xfId="0" applyNumberFormat="1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3"/>
  <sheetViews>
    <sheetView tabSelected="1" topLeftCell="A7" workbookViewId="0">
      <selection activeCell="E16" sqref="E16"/>
    </sheetView>
  </sheetViews>
  <sheetFormatPr defaultRowHeight="16.5" x14ac:dyDescent="0.3"/>
  <cols>
    <col min="1" max="1" width="9" style="2"/>
    <col min="2" max="2" width="19.75" style="2" bestFit="1" customWidth="1"/>
    <col min="3" max="3" width="8.375" style="2" customWidth="1"/>
    <col min="4" max="4" width="10.875" style="2" bestFit="1" customWidth="1"/>
    <col min="5" max="5" width="22.25" style="2" bestFit="1" customWidth="1"/>
    <col min="6" max="6" width="16.625" style="2" bestFit="1" customWidth="1"/>
    <col min="7" max="7" width="17.125" style="2" bestFit="1" customWidth="1"/>
    <col min="8" max="8" width="12.625" style="2" bestFit="1" customWidth="1"/>
    <col min="9" max="9" width="15.5" style="2" bestFit="1" customWidth="1"/>
    <col min="10" max="10" width="16.125" style="2" bestFit="1" customWidth="1"/>
    <col min="11" max="14" width="9" style="2" customWidth="1"/>
    <col min="15" max="16384" width="9" style="2"/>
  </cols>
  <sheetData>
    <row r="2" spans="2:27" x14ac:dyDescent="0.3">
      <c r="B2" s="2" t="s">
        <v>12</v>
      </c>
      <c r="I2" s="2" t="s">
        <v>14</v>
      </c>
      <c r="P2" s="2" t="s">
        <v>15</v>
      </c>
    </row>
    <row r="3" spans="2:27" x14ac:dyDescent="0.3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</row>
    <row r="4" spans="2:27" x14ac:dyDescent="0.3">
      <c r="B4">
        <v>251.43359287735601</v>
      </c>
      <c r="C4">
        <v>29</v>
      </c>
      <c r="D4">
        <v>292.10000000000099</v>
      </c>
      <c r="E4">
        <v>3.2263472836704499</v>
      </c>
      <c r="F4">
        <v>424</v>
      </c>
      <c r="G4">
        <v>0.98654788192781895</v>
      </c>
      <c r="I4" s="3">
        <v>152.89516</v>
      </c>
      <c r="J4" s="2">
        <v>20</v>
      </c>
      <c r="K4" s="2">
        <v>383.8</v>
      </c>
      <c r="L4" s="2">
        <v>4.2857518534043599</v>
      </c>
      <c r="M4" s="2">
        <v>315</v>
      </c>
      <c r="N4" s="2">
        <v>0.95909096289926699</v>
      </c>
      <c r="P4" s="3">
        <v>51.081690000000002</v>
      </c>
      <c r="Q4" s="2">
        <v>16</v>
      </c>
      <c r="R4" s="2">
        <v>762.2</v>
      </c>
      <c r="S4" s="2">
        <v>19.319669638480601</v>
      </c>
      <c r="T4" s="2">
        <v>257</v>
      </c>
      <c r="U4" s="2">
        <v>1.0496125262954701</v>
      </c>
    </row>
    <row r="5" spans="2:27" x14ac:dyDescent="0.3">
      <c r="B5">
        <v>207.32195027555801</v>
      </c>
      <c r="C5">
        <v>24</v>
      </c>
      <c r="D5">
        <v>262.599999999999</v>
      </c>
      <c r="E5">
        <v>2.6741873851831599</v>
      </c>
      <c r="F5">
        <v>424</v>
      </c>
      <c r="G5">
        <v>0.97470505810123298</v>
      </c>
      <c r="I5" s="3">
        <v>189.51157000000001</v>
      </c>
      <c r="J5" s="2">
        <v>22</v>
      </c>
      <c r="K5" s="2">
        <v>261.00000000000102</v>
      </c>
      <c r="L5" s="2">
        <v>1.91575069765781</v>
      </c>
      <c r="M5" s="2">
        <v>393</v>
      </c>
      <c r="N5" s="2">
        <v>1.01281773957274</v>
      </c>
      <c r="P5" s="3">
        <v>146.82414</v>
      </c>
      <c r="Q5" s="2">
        <v>21</v>
      </c>
      <c r="R5" s="2">
        <v>462.89999999999799</v>
      </c>
      <c r="S5" s="2">
        <v>8.0410879994988793</v>
      </c>
      <c r="T5" s="2">
        <v>383</v>
      </c>
      <c r="U5" s="2">
        <v>1.1666681663010401</v>
      </c>
    </row>
    <row r="6" spans="2:27" x14ac:dyDescent="0.3">
      <c r="B6">
        <v>228.13774812841299</v>
      </c>
      <c r="C6">
        <v>27</v>
      </c>
      <c r="D6">
        <v>281.49999999999699</v>
      </c>
      <c r="E6">
        <v>5.0786118042911701</v>
      </c>
      <c r="F6">
        <v>419</v>
      </c>
      <c r="G6">
        <v>0.98350532158216597</v>
      </c>
      <c r="I6" s="3">
        <v>195.19007999999999</v>
      </c>
      <c r="J6" s="2">
        <v>26</v>
      </c>
      <c r="K6" s="2">
        <v>497.6</v>
      </c>
      <c r="L6" s="2">
        <v>5.77228319131987</v>
      </c>
      <c r="M6" s="2">
        <v>358</v>
      </c>
      <c r="N6" s="2">
        <v>1.02760240614964</v>
      </c>
      <c r="P6" s="3">
        <v>103.210526</v>
      </c>
      <c r="Q6" s="2">
        <v>18</v>
      </c>
      <c r="R6" s="2">
        <v>596.900000000001</v>
      </c>
      <c r="S6" s="2">
        <v>9.3832434208165107</v>
      </c>
      <c r="T6" s="2">
        <v>358</v>
      </c>
      <c r="U6" s="2">
        <v>1.2290249207805399</v>
      </c>
    </row>
    <row r="7" spans="2:27" x14ac:dyDescent="0.3">
      <c r="B7">
        <v>154.93707914496301</v>
      </c>
      <c r="C7">
        <v>18</v>
      </c>
      <c r="D7">
        <v>206.2</v>
      </c>
      <c r="E7">
        <v>2.4682893639088799</v>
      </c>
      <c r="F7">
        <v>442</v>
      </c>
      <c r="G7">
        <v>0.95881732847827394</v>
      </c>
      <c r="I7" s="3">
        <v>93.665633999999997</v>
      </c>
      <c r="J7" s="2">
        <v>15</v>
      </c>
      <c r="K7" s="2">
        <v>502.99999999999699</v>
      </c>
      <c r="L7" s="2">
        <v>3.3752812889761099</v>
      </c>
      <c r="M7" s="2">
        <v>366</v>
      </c>
      <c r="N7" s="2">
        <v>1.0121311808096201</v>
      </c>
      <c r="P7" s="3">
        <v>-24.137972000000001</v>
      </c>
      <c r="Q7" s="2">
        <v>6</v>
      </c>
      <c r="R7" s="2">
        <v>838.40000000000305</v>
      </c>
      <c r="S7" s="2">
        <v>-0.60666593949058001</v>
      </c>
      <c r="T7" s="2">
        <v>535</v>
      </c>
      <c r="U7" s="2">
        <v>0.99108553208069305</v>
      </c>
    </row>
    <row r="8" spans="2:27" x14ac:dyDescent="0.3">
      <c r="B8">
        <v>205.05882379820099</v>
      </c>
      <c r="C8">
        <v>24</v>
      </c>
      <c r="D8">
        <v>208.89999999999799</v>
      </c>
      <c r="E8">
        <v>5.8546567507488501</v>
      </c>
      <c r="F8">
        <v>426</v>
      </c>
      <c r="G8">
        <v>0.97316645392910295</v>
      </c>
      <c r="I8" s="3">
        <v>229.57123999999999</v>
      </c>
      <c r="J8" s="2">
        <v>28</v>
      </c>
      <c r="K8" s="2">
        <v>459.8</v>
      </c>
      <c r="L8" s="2">
        <v>1.5300714952519301</v>
      </c>
      <c r="M8" s="2">
        <v>318</v>
      </c>
      <c r="N8" s="2">
        <v>1.0559457766490501</v>
      </c>
      <c r="P8" s="3">
        <v>2.7060846999999999</v>
      </c>
      <c r="Q8" s="2">
        <v>10</v>
      </c>
      <c r="R8" s="2">
        <v>797.60000000000298</v>
      </c>
      <c r="S8" s="2">
        <v>17.263929356483398</v>
      </c>
      <c r="T8" s="2">
        <v>581</v>
      </c>
      <c r="U8" s="2">
        <v>0.94666824403791605</v>
      </c>
    </row>
    <row r="9" spans="2:27" x14ac:dyDescent="0.3">
      <c r="B9">
        <v>218.781644121228</v>
      </c>
      <c r="C9">
        <v>25</v>
      </c>
      <c r="D9">
        <v>237.29999999999799</v>
      </c>
      <c r="E9">
        <v>2.9953423515078099</v>
      </c>
      <c r="F9">
        <v>415</v>
      </c>
      <c r="G9">
        <v>0.98045331931115198</v>
      </c>
      <c r="I9" s="3">
        <v>217.79764</v>
      </c>
      <c r="J9" s="2">
        <v>28</v>
      </c>
      <c r="K9" s="2">
        <v>492.89999999999702</v>
      </c>
      <c r="L9" s="2">
        <v>4.6109231438613101</v>
      </c>
      <c r="M9" s="2">
        <v>341</v>
      </c>
      <c r="N9" s="2">
        <v>1.05455238250785</v>
      </c>
      <c r="P9" s="3">
        <v>-51.409264</v>
      </c>
      <c r="Q9" s="2">
        <v>3</v>
      </c>
      <c r="R9" s="2">
        <v>810.20000000000095</v>
      </c>
      <c r="S9" s="2">
        <v>-2.0420540671360401</v>
      </c>
      <c r="T9" s="2">
        <v>552</v>
      </c>
      <c r="U9" s="2">
        <v>0.91252604294150197</v>
      </c>
    </row>
    <row r="10" spans="2:27" x14ac:dyDescent="0.3">
      <c r="B10">
        <v>196.30513190827199</v>
      </c>
      <c r="C10">
        <v>23</v>
      </c>
      <c r="D10">
        <v>243.99999999999901</v>
      </c>
      <c r="E10">
        <v>4.0412469964027702</v>
      </c>
      <c r="F10">
        <v>441</v>
      </c>
      <c r="G10">
        <v>0.96918042147488503</v>
      </c>
      <c r="I10" s="3">
        <v>219.74413999999999</v>
      </c>
      <c r="J10" s="2">
        <v>25</v>
      </c>
      <c r="K10" s="2">
        <v>236.99999999999699</v>
      </c>
      <c r="L10" s="2">
        <v>2.6002070537883899</v>
      </c>
      <c r="M10" s="2">
        <v>290</v>
      </c>
      <c r="N10" s="2">
        <v>1.1445624966203101</v>
      </c>
      <c r="P10" s="3">
        <v>140.71072000000001</v>
      </c>
      <c r="Q10" s="2">
        <v>20</v>
      </c>
      <c r="R10" s="2">
        <v>435.39999999999702</v>
      </c>
      <c r="S10" s="2">
        <v>7.8537937208696604</v>
      </c>
      <c r="T10" s="2">
        <v>391</v>
      </c>
      <c r="U10" s="2">
        <v>1.09226965821883</v>
      </c>
    </row>
    <row r="11" spans="2:27" x14ac:dyDescent="0.3">
      <c r="B11">
        <v>241.16420518601601</v>
      </c>
      <c r="C11">
        <v>29</v>
      </c>
      <c r="D11">
        <v>394.90000000000299</v>
      </c>
      <c r="E11">
        <v>3.2226878668908898</v>
      </c>
      <c r="F11">
        <v>473</v>
      </c>
      <c r="G11">
        <v>0.96193797896965205</v>
      </c>
      <c r="I11" s="3">
        <v>182.95471000000001</v>
      </c>
      <c r="J11" s="2">
        <v>23</v>
      </c>
      <c r="K11" s="2">
        <v>391.199999999998</v>
      </c>
      <c r="L11" s="2">
        <v>3.2486222660084501</v>
      </c>
      <c r="M11" s="2">
        <v>331</v>
      </c>
      <c r="N11" s="2">
        <v>0.96885913431538295</v>
      </c>
      <c r="P11" s="3">
        <v>75.704216000000002</v>
      </c>
      <c r="Q11" s="2">
        <v>12</v>
      </c>
      <c r="R11" s="2">
        <v>414.09999999999798</v>
      </c>
      <c r="S11" s="2">
        <v>1.8829637250985101</v>
      </c>
      <c r="T11" s="2">
        <v>501</v>
      </c>
      <c r="U11" s="2">
        <v>1.0206331392621599</v>
      </c>
    </row>
    <row r="12" spans="2:27" x14ac:dyDescent="0.3">
      <c r="B12">
        <v>167.24610552661801</v>
      </c>
      <c r="C12">
        <v>20</v>
      </c>
      <c r="D12">
        <v>228.9</v>
      </c>
      <c r="E12">
        <v>4.9319472366905703</v>
      </c>
      <c r="F12">
        <v>434</v>
      </c>
      <c r="G12">
        <v>0.97380783441151497</v>
      </c>
      <c r="I12" s="3">
        <v>137.60912999999999</v>
      </c>
      <c r="J12" s="2">
        <v>19</v>
      </c>
      <c r="K12" s="2">
        <v>417.10000000000298</v>
      </c>
      <c r="L12" s="2">
        <v>5.5001113053371897</v>
      </c>
      <c r="M12" s="2">
        <v>316</v>
      </c>
      <c r="N12" s="2">
        <v>1.1645197795699</v>
      </c>
      <c r="P12" s="3">
        <v>124.38417</v>
      </c>
      <c r="Q12" s="2">
        <v>17</v>
      </c>
      <c r="R12" s="2">
        <v>413.19999999999698</v>
      </c>
      <c r="S12" s="2">
        <v>2.51163642569768</v>
      </c>
      <c r="T12" s="2">
        <v>402</v>
      </c>
      <c r="U12" s="2">
        <v>1.1132839811463899</v>
      </c>
    </row>
    <row r="13" spans="2:27" x14ac:dyDescent="0.3">
      <c r="B13">
        <v>265.44564368492502</v>
      </c>
      <c r="C13">
        <v>31</v>
      </c>
      <c r="D13">
        <v>292.80000000000098</v>
      </c>
      <c r="E13">
        <v>4.9272117145403396</v>
      </c>
      <c r="F13">
        <v>407</v>
      </c>
      <c r="G13">
        <v>0.97892375001899401</v>
      </c>
      <c r="I13" s="3">
        <v>191.74484000000001</v>
      </c>
      <c r="J13" s="2">
        <v>24</v>
      </c>
      <c r="K13" s="2">
        <v>391.49999999999801</v>
      </c>
      <c r="L13" s="2">
        <v>3.65200409169756</v>
      </c>
      <c r="M13" s="2">
        <v>312</v>
      </c>
      <c r="N13" s="2">
        <v>0.985432934762422</v>
      </c>
      <c r="P13" s="3">
        <v>176.0564</v>
      </c>
      <c r="Q13" s="2">
        <v>25</v>
      </c>
      <c r="R13" s="2">
        <v>429.9</v>
      </c>
      <c r="S13" s="2">
        <v>12.376443436979599</v>
      </c>
      <c r="T13" s="2">
        <v>355</v>
      </c>
      <c r="U13" s="2">
        <v>1.26333652404731</v>
      </c>
    </row>
    <row r="15" spans="2:27" x14ac:dyDescent="0.3">
      <c r="B15" s="2" t="s">
        <v>13</v>
      </c>
      <c r="C15" s="2" t="s">
        <v>17</v>
      </c>
      <c r="D15" s="2" t="s">
        <v>16</v>
      </c>
      <c r="E15" s="2" t="s">
        <v>18</v>
      </c>
      <c r="F15" s="2" t="s">
        <v>6</v>
      </c>
      <c r="G15" s="2" t="s">
        <v>7</v>
      </c>
      <c r="H15" s="2" t="s">
        <v>8</v>
      </c>
      <c r="I15" s="2" t="s">
        <v>20</v>
      </c>
      <c r="K15" s="2" t="s">
        <v>13</v>
      </c>
      <c r="L15" s="2" t="s">
        <v>17</v>
      </c>
      <c r="M15" s="2" t="s">
        <v>16</v>
      </c>
      <c r="N15" s="2" t="s">
        <v>18</v>
      </c>
      <c r="O15" s="2" t="s">
        <v>6</v>
      </c>
      <c r="P15" s="2" t="s">
        <v>7</v>
      </c>
      <c r="Q15" s="2" t="s">
        <v>8</v>
      </c>
      <c r="R15" s="2" t="s">
        <v>20</v>
      </c>
      <c r="T15" s="2" t="s">
        <v>13</v>
      </c>
      <c r="U15" s="2" t="s">
        <v>17</v>
      </c>
      <c r="V15" s="2" t="s">
        <v>16</v>
      </c>
      <c r="W15" s="2" t="s">
        <v>18</v>
      </c>
      <c r="X15" s="2" t="s">
        <v>6</v>
      </c>
      <c r="Y15" s="2" t="s">
        <v>7</v>
      </c>
      <c r="Z15" s="2" t="s">
        <v>8</v>
      </c>
      <c r="AA15" s="2" t="s">
        <v>20</v>
      </c>
    </row>
    <row r="16" spans="2:27" x14ac:dyDescent="0.3">
      <c r="B16" s="2">
        <f>B4</f>
        <v>251.43359287735601</v>
      </c>
      <c r="C16" s="2">
        <f>C4</f>
        <v>29</v>
      </c>
      <c r="D16" s="2">
        <f>B16/C16</f>
        <v>8.6701238923226214</v>
      </c>
      <c r="E16" s="2">
        <f>D4/C16</f>
        <v>10.072413793103483</v>
      </c>
      <c r="F16" s="2">
        <f>E4</f>
        <v>3.2263472836704499</v>
      </c>
      <c r="G16" s="2">
        <f>F4</f>
        <v>424</v>
      </c>
      <c r="H16" s="2">
        <f>G4</f>
        <v>0.98654788192781895</v>
      </c>
      <c r="I16" s="2">
        <f>B16/G16</f>
        <v>0.59300375678621697</v>
      </c>
      <c r="K16" s="2">
        <f>I4</f>
        <v>152.89516</v>
      </c>
      <c r="L16" s="2">
        <f>J4</f>
        <v>20</v>
      </c>
      <c r="M16" s="2">
        <f>K16/L16</f>
        <v>7.6447580000000004</v>
      </c>
      <c r="N16" s="2">
        <f>K4/L16</f>
        <v>19.190000000000001</v>
      </c>
      <c r="O16" s="2">
        <f>L4</f>
        <v>4.2857518534043599</v>
      </c>
      <c r="P16" s="2">
        <f>M4</f>
        <v>315</v>
      </c>
      <c r="Q16" s="2">
        <f>N4</f>
        <v>0.95909096289926699</v>
      </c>
      <c r="R16" s="2">
        <f>K16/P16</f>
        <v>0.48538146031746032</v>
      </c>
      <c r="T16" s="2">
        <f>P4</f>
        <v>51.081690000000002</v>
      </c>
      <c r="U16" s="2">
        <f>Q4</f>
        <v>16</v>
      </c>
      <c r="V16" s="2">
        <f>T16/U16</f>
        <v>3.1926056250000001</v>
      </c>
      <c r="W16" s="2">
        <f>R4/U16</f>
        <v>47.637500000000003</v>
      </c>
      <c r="X16" s="2">
        <f>S4</f>
        <v>19.319669638480601</v>
      </c>
      <c r="Y16" s="2">
        <f>T4</f>
        <v>257</v>
      </c>
      <c r="Z16" s="2">
        <f>U4</f>
        <v>1.0496125262954701</v>
      </c>
      <c r="AA16" s="2">
        <f>T16/Y16</f>
        <v>0.19876143968871596</v>
      </c>
    </row>
    <row r="17" spans="2:27" x14ac:dyDescent="0.3">
      <c r="B17" s="2">
        <f t="shared" ref="B17:C17" si="0">B5</f>
        <v>207.32195027555801</v>
      </c>
      <c r="C17" s="2">
        <f t="shared" si="0"/>
        <v>24</v>
      </c>
      <c r="D17" s="2">
        <f t="shared" ref="D17:D25" si="1">B17/C17</f>
        <v>8.6384145948149165</v>
      </c>
      <c r="E17" s="2">
        <f t="shared" ref="E17:E25" si="2">D5/C17</f>
        <v>10.941666666666626</v>
      </c>
      <c r="F17" s="2">
        <f t="shared" ref="F17:H25" si="3">E5</f>
        <v>2.6741873851831599</v>
      </c>
      <c r="G17" s="2">
        <f t="shared" si="3"/>
        <v>424</v>
      </c>
      <c r="H17" s="2">
        <f t="shared" si="3"/>
        <v>0.97470505810123298</v>
      </c>
      <c r="I17" s="2">
        <f t="shared" ref="I17:I25" si="4">B17/G17</f>
        <v>0.48896686385744814</v>
      </c>
      <c r="K17" s="2">
        <f>I5</f>
        <v>189.51157000000001</v>
      </c>
      <c r="L17" s="2">
        <f>J5</f>
        <v>22</v>
      </c>
      <c r="M17" s="2">
        <f t="shared" ref="M17:M25" si="5">K17/L17</f>
        <v>8.6141622727272722</v>
      </c>
      <c r="N17" s="2">
        <f>K5/L17</f>
        <v>11.863636363636409</v>
      </c>
      <c r="O17" s="2">
        <f>L5</f>
        <v>1.91575069765781</v>
      </c>
      <c r="P17" s="2">
        <f>M5</f>
        <v>393</v>
      </c>
      <c r="Q17" s="2">
        <f>N5</f>
        <v>1.01281773957274</v>
      </c>
      <c r="R17" s="2">
        <f t="shared" ref="R17:R25" si="6">K17/P17</f>
        <v>0.48221773536895673</v>
      </c>
      <c r="T17" s="2">
        <f>P5</f>
        <v>146.82414</v>
      </c>
      <c r="U17" s="2">
        <f>Q5</f>
        <v>21</v>
      </c>
      <c r="V17" s="2">
        <f t="shared" ref="V17:V25" si="7">T17/U17</f>
        <v>6.9916257142857141</v>
      </c>
      <c r="W17" s="2">
        <f>R5/U17</f>
        <v>22.042857142857049</v>
      </c>
      <c r="X17" s="2">
        <f>S5</f>
        <v>8.0410879994988793</v>
      </c>
      <c r="Y17" s="2">
        <f>T5</f>
        <v>383</v>
      </c>
      <c r="Z17" s="2">
        <f>U5</f>
        <v>1.1666681663010401</v>
      </c>
      <c r="AA17" s="2">
        <f t="shared" ref="AA17:AA25" si="8">T17/Y17</f>
        <v>0.38335284595300262</v>
      </c>
    </row>
    <row r="18" spans="2:27" x14ac:dyDescent="0.3">
      <c r="B18" s="2">
        <f t="shared" ref="B18:C18" si="9">B6</f>
        <v>228.13774812841299</v>
      </c>
      <c r="C18" s="2">
        <f t="shared" si="9"/>
        <v>27</v>
      </c>
      <c r="D18" s="2">
        <f t="shared" si="1"/>
        <v>8.4495462269782582</v>
      </c>
      <c r="E18" s="2">
        <f t="shared" si="2"/>
        <v>10.425925925925814</v>
      </c>
      <c r="F18" s="2">
        <f t="shared" si="3"/>
        <v>5.0786118042911701</v>
      </c>
      <c r="G18" s="2">
        <f t="shared" si="3"/>
        <v>419</v>
      </c>
      <c r="H18" s="2">
        <f t="shared" si="3"/>
        <v>0.98350532158216597</v>
      </c>
      <c r="I18" s="2">
        <f t="shared" si="4"/>
        <v>0.54448149911315746</v>
      </c>
      <c r="K18" s="2">
        <f>I6</f>
        <v>195.19007999999999</v>
      </c>
      <c r="L18" s="2">
        <f>J6</f>
        <v>26</v>
      </c>
      <c r="M18" s="2">
        <f t="shared" si="5"/>
        <v>7.5073107692307692</v>
      </c>
      <c r="N18" s="2">
        <f>K6/L18</f>
        <v>19.138461538461538</v>
      </c>
      <c r="O18" s="2">
        <f>L6</f>
        <v>5.77228319131987</v>
      </c>
      <c r="P18" s="2">
        <f>M6</f>
        <v>358</v>
      </c>
      <c r="Q18" s="2">
        <f>N6</f>
        <v>1.02760240614964</v>
      </c>
      <c r="R18" s="2">
        <f t="shared" si="6"/>
        <v>0.54522368715083802</v>
      </c>
      <c r="T18" s="2">
        <f>P6</f>
        <v>103.210526</v>
      </c>
      <c r="U18" s="2">
        <f>Q6</f>
        <v>18</v>
      </c>
      <c r="V18" s="2">
        <f t="shared" si="7"/>
        <v>5.7339181111111115</v>
      </c>
      <c r="W18" s="2">
        <f>R6/U18</f>
        <v>33.161111111111168</v>
      </c>
      <c r="X18" s="2">
        <f>S6</f>
        <v>9.3832434208165107</v>
      </c>
      <c r="Y18" s="2">
        <f>T6</f>
        <v>358</v>
      </c>
      <c r="Z18" s="2">
        <f>U6</f>
        <v>1.2290249207805399</v>
      </c>
      <c r="AA18" s="2">
        <f t="shared" si="8"/>
        <v>0.28829755865921786</v>
      </c>
    </row>
    <row r="19" spans="2:27" x14ac:dyDescent="0.3">
      <c r="B19" s="2">
        <f t="shared" ref="B19:C19" si="10">B7</f>
        <v>154.93707914496301</v>
      </c>
      <c r="C19" s="2">
        <f t="shared" si="10"/>
        <v>18</v>
      </c>
      <c r="D19" s="2">
        <f t="shared" si="1"/>
        <v>8.6076155080535006</v>
      </c>
      <c r="E19" s="2">
        <f t="shared" si="2"/>
        <v>11.455555555555556</v>
      </c>
      <c r="F19" s="2">
        <f t="shared" si="3"/>
        <v>2.4682893639088799</v>
      </c>
      <c r="G19" s="2">
        <f t="shared" si="3"/>
        <v>442</v>
      </c>
      <c r="H19" s="2">
        <f t="shared" si="3"/>
        <v>0.95881732847827394</v>
      </c>
      <c r="I19" s="2">
        <f t="shared" si="4"/>
        <v>0.3505363781560249</v>
      </c>
      <c r="K19" s="2">
        <f>I7</f>
        <v>93.665633999999997</v>
      </c>
      <c r="L19" s="2">
        <f>J7</f>
        <v>15</v>
      </c>
      <c r="M19" s="2">
        <f t="shared" si="5"/>
        <v>6.2443755999999997</v>
      </c>
      <c r="N19" s="2">
        <f>K7/L19</f>
        <v>33.533333333333132</v>
      </c>
      <c r="O19" s="2">
        <f>L7</f>
        <v>3.3752812889761099</v>
      </c>
      <c r="P19" s="2">
        <f>M7</f>
        <v>366</v>
      </c>
      <c r="Q19" s="2">
        <f>N7</f>
        <v>1.0121311808096201</v>
      </c>
      <c r="R19" s="2">
        <f t="shared" si="6"/>
        <v>0.25591703278688521</v>
      </c>
      <c r="T19" s="2">
        <f>P7</f>
        <v>-24.137972000000001</v>
      </c>
      <c r="U19" s="2">
        <f>Q7</f>
        <v>6</v>
      </c>
      <c r="V19" s="2">
        <f t="shared" si="7"/>
        <v>-4.0229953333333333</v>
      </c>
      <c r="W19" s="2">
        <f>R7/U19</f>
        <v>139.73333333333383</v>
      </c>
      <c r="X19" s="2">
        <f>S7</f>
        <v>-0.60666593949058001</v>
      </c>
      <c r="Y19" s="2">
        <f>T7</f>
        <v>535</v>
      </c>
      <c r="Z19" s="2">
        <f>U7</f>
        <v>0.99108553208069305</v>
      </c>
      <c r="AA19" s="2">
        <f t="shared" si="8"/>
        <v>-4.5117704672897198E-2</v>
      </c>
    </row>
    <row r="20" spans="2:27" x14ac:dyDescent="0.3">
      <c r="B20" s="2">
        <f t="shared" ref="B20:C20" si="11">B8</f>
        <v>205.05882379820099</v>
      </c>
      <c r="C20" s="2">
        <f t="shared" si="11"/>
        <v>24</v>
      </c>
      <c r="D20" s="2">
        <f t="shared" si="1"/>
        <v>8.544117658258374</v>
      </c>
      <c r="E20" s="2">
        <f t="shared" si="2"/>
        <v>8.7041666666665822</v>
      </c>
      <c r="F20" s="2">
        <f t="shared" si="3"/>
        <v>5.8546567507488501</v>
      </c>
      <c r="G20" s="2">
        <f t="shared" si="3"/>
        <v>426</v>
      </c>
      <c r="H20" s="2">
        <f t="shared" si="3"/>
        <v>0.97316645392910295</v>
      </c>
      <c r="I20" s="2">
        <f t="shared" si="4"/>
        <v>0.48135874131033096</v>
      </c>
      <c r="K20" s="2">
        <f>I8</f>
        <v>229.57123999999999</v>
      </c>
      <c r="L20" s="2">
        <f>J8</f>
        <v>28</v>
      </c>
      <c r="M20" s="2">
        <f t="shared" si="5"/>
        <v>8.1989728571428575</v>
      </c>
      <c r="N20" s="2">
        <f>K8/L20</f>
        <v>16.421428571428571</v>
      </c>
      <c r="O20" s="2">
        <f>L8</f>
        <v>1.5300714952519301</v>
      </c>
      <c r="P20" s="2">
        <f>M8</f>
        <v>318</v>
      </c>
      <c r="Q20" s="2">
        <f>N8</f>
        <v>1.0559457766490501</v>
      </c>
      <c r="R20" s="2">
        <f t="shared" si="6"/>
        <v>0.72192213836477981</v>
      </c>
      <c r="T20" s="2">
        <f>P8</f>
        <v>2.7060846999999999</v>
      </c>
      <c r="U20" s="2">
        <f>Q8</f>
        <v>10</v>
      </c>
      <c r="V20" s="2">
        <f t="shared" si="7"/>
        <v>0.27060846999999999</v>
      </c>
      <c r="W20" s="2">
        <f>R8/U20</f>
        <v>79.760000000000304</v>
      </c>
      <c r="X20" s="2">
        <f>S8</f>
        <v>17.263929356483398</v>
      </c>
      <c r="Y20" s="2">
        <f>T8</f>
        <v>581</v>
      </c>
      <c r="Z20" s="2">
        <f>U8</f>
        <v>0.94666824403791605</v>
      </c>
      <c r="AA20" s="2">
        <f t="shared" si="8"/>
        <v>4.6576328743545611E-3</v>
      </c>
    </row>
    <row r="21" spans="2:27" x14ac:dyDescent="0.3">
      <c r="B21" s="2">
        <f t="shared" ref="B21:C21" si="12">B9</f>
        <v>218.781644121228</v>
      </c>
      <c r="C21" s="2">
        <f t="shared" si="12"/>
        <v>25</v>
      </c>
      <c r="D21" s="2">
        <f t="shared" si="1"/>
        <v>8.7512657648491192</v>
      </c>
      <c r="E21" s="2">
        <f t="shared" si="2"/>
        <v>9.4919999999999192</v>
      </c>
      <c r="F21" s="2">
        <f t="shared" si="3"/>
        <v>2.9953423515078099</v>
      </c>
      <c r="G21" s="2">
        <f t="shared" si="3"/>
        <v>415</v>
      </c>
      <c r="H21" s="2">
        <f t="shared" si="3"/>
        <v>0.98045331931115198</v>
      </c>
      <c r="I21" s="2">
        <f t="shared" si="4"/>
        <v>0.52718468462946511</v>
      </c>
      <c r="K21" s="2">
        <f>I9</f>
        <v>217.79764</v>
      </c>
      <c r="L21" s="2">
        <f>J9</f>
        <v>28</v>
      </c>
      <c r="M21" s="2">
        <f t="shared" si="5"/>
        <v>7.7784871428571432</v>
      </c>
      <c r="N21" s="2">
        <f>K9/L21</f>
        <v>17.603571428571321</v>
      </c>
      <c r="O21" s="2">
        <f>L9</f>
        <v>4.6109231438613101</v>
      </c>
      <c r="P21" s="2">
        <f>M9</f>
        <v>341</v>
      </c>
      <c r="Q21" s="2">
        <f>N9</f>
        <v>1.05455238250785</v>
      </c>
      <c r="R21" s="2">
        <f t="shared" si="6"/>
        <v>0.6387027565982405</v>
      </c>
      <c r="T21" s="2">
        <f>P9</f>
        <v>-51.409264</v>
      </c>
      <c r="U21" s="2">
        <f>Q9</f>
        <v>3</v>
      </c>
      <c r="V21" s="2">
        <f t="shared" si="7"/>
        <v>-17.136421333333335</v>
      </c>
      <c r="W21" s="2">
        <f>R9/U21</f>
        <v>270.066666666667</v>
      </c>
      <c r="X21" s="2">
        <f>S9</f>
        <v>-2.0420540671360401</v>
      </c>
      <c r="Y21" s="2">
        <f>T9</f>
        <v>552</v>
      </c>
      <c r="Z21" s="2">
        <f>U9</f>
        <v>0.91252604294150197</v>
      </c>
      <c r="AA21" s="2">
        <f t="shared" si="8"/>
        <v>-9.3132724637681158E-2</v>
      </c>
    </row>
    <row r="22" spans="2:27" x14ac:dyDescent="0.3">
      <c r="B22" s="2">
        <f t="shared" ref="B22:C22" si="13">B10</f>
        <v>196.30513190827199</v>
      </c>
      <c r="C22" s="2">
        <f t="shared" si="13"/>
        <v>23</v>
      </c>
      <c r="D22" s="2">
        <f t="shared" si="1"/>
        <v>8.5350057351422599</v>
      </c>
      <c r="E22" s="2">
        <f t="shared" si="2"/>
        <v>10.60869565217387</v>
      </c>
      <c r="F22" s="2">
        <f t="shared" si="3"/>
        <v>4.0412469964027702</v>
      </c>
      <c r="G22" s="2">
        <f t="shared" si="3"/>
        <v>441</v>
      </c>
      <c r="H22" s="2">
        <f t="shared" si="3"/>
        <v>0.96918042147488503</v>
      </c>
      <c r="I22" s="2">
        <f t="shared" si="4"/>
        <v>0.44513635353349656</v>
      </c>
      <c r="K22" s="2">
        <f>I10</f>
        <v>219.74413999999999</v>
      </c>
      <c r="L22" s="2">
        <f>J10</f>
        <v>25</v>
      </c>
      <c r="M22" s="2">
        <f t="shared" si="5"/>
        <v>8.7897655999999991</v>
      </c>
      <c r="N22" s="2">
        <f>K10/L22</f>
        <v>9.4799999999998796</v>
      </c>
      <c r="O22" s="2">
        <f>L10</f>
        <v>2.6002070537883899</v>
      </c>
      <c r="P22" s="2">
        <f>M10</f>
        <v>290</v>
      </c>
      <c r="Q22" s="2">
        <f>N10</f>
        <v>1.1445624966203101</v>
      </c>
      <c r="R22" s="2">
        <f t="shared" si="6"/>
        <v>0.75773841379310336</v>
      </c>
      <c r="T22" s="2">
        <f>P10</f>
        <v>140.71072000000001</v>
      </c>
      <c r="U22" s="2">
        <f>Q10</f>
        <v>20</v>
      </c>
      <c r="V22" s="2">
        <f t="shared" si="7"/>
        <v>7.0355360000000005</v>
      </c>
      <c r="W22" s="2">
        <f>R10/U22</f>
        <v>21.76999999999985</v>
      </c>
      <c r="X22" s="2">
        <f>S10</f>
        <v>7.8537937208696604</v>
      </c>
      <c r="Y22" s="2">
        <f>T10</f>
        <v>391</v>
      </c>
      <c r="Z22" s="2">
        <f>U10</f>
        <v>1.09226965821883</v>
      </c>
      <c r="AA22" s="2">
        <f t="shared" si="8"/>
        <v>0.35987396419437345</v>
      </c>
    </row>
    <row r="23" spans="2:27" x14ac:dyDescent="0.3">
      <c r="B23" s="2">
        <f t="shared" ref="B23:C23" si="14">B11</f>
        <v>241.16420518601601</v>
      </c>
      <c r="C23" s="2">
        <f t="shared" si="14"/>
        <v>29</v>
      </c>
      <c r="D23" s="2">
        <f t="shared" si="1"/>
        <v>8.3160070753798614</v>
      </c>
      <c r="E23" s="2">
        <f t="shared" si="2"/>
        <v>13.617241379310448</v>
      </c>
      <c r="F23" s="2">
        <f t="shared" si="3"/>
        <v>3.2226878668908898</v>
      </c>
      <c r="G23" s="2">
        <f t="shared" si="3"/>
        <v>473</v>
      </c>
      <c r="H23" s="2">
        <f t="shared" si="3"/>
        <v>0.96193797896965205</v>
      </c>
      <c r="I23" s="2">
        <f t="shared" si="4"/>
        <v>0.50986089891335307</v>
      </c>
      <c r="K23" s="2">
        <f>I11</f>
        <v>182.95471000000001</v>
      </c>
      <c r="L23" s="2">
        <f>J11</f>
        <v>23</v>
      </c>
      <c r="M23" s="2">
        <f t="shared" si="5"/>
        <v>7.9545526086956526</v>
      </c>
      <c r="N23" s="2">
        <f>K11/L23</f>
        <v>17.008695652173827</v>
      </c>
      <c r="O23" s="2">
        <f>L11</f>
        <v>3.2486222660084501</v>
      </c>
      <c r="P23" s="2">
        <f>M11</f>
        <v>331</v>
      </c>
      <c r="Q23" s="2">
        <f>N11</f>
        <v>0.96885913431538295</v>
      </c>
      <c r="R23" s="2">
        <f t="shared" si="6"/>
        <v>0.55273326283987922</v>
      </c>
      <c r="T23" s="2">
        <f>P11</f>
        <v>75.704216000000002</v>
      </c>
      <c r="U23" s="2">
        <f>Q11</f>
        <v>12</v>
      </c>
      <c r="V23" s="2">
        <f t="shared" si="7"/>
        <v>6.3086846666666672</v>
      </c>
      <c r="W23" s="2">
        <f>R11/U23</f>
        <v>34.508333333333162</v>
      </c>
      <c r="X23" s="2">
        <f>S11</f>
        <v>1.8829637250985101</v>
      </c>
      <c r="Y23" s="2">
        <f>T11</f>
        <v>501</v>
      </c>
      <c r="Z23" s="2">
        <f>U11</f>
        <v>1.0206331392621599</v>
      </c>
      <c r="AA23" s="2">
        <f t="shared" si="8"/>
        <v>0.15110621956087825</v>
      </c>
    </row>
    <row r="24" spans="2:27" x14ac:dyDescent="0.3">
      <c r="B24" s="2">
        <f t="shared" ref="B24:C24" si="15">B12</f>
        <v>167.24610552661801</v>
      </c>
      <c r="C24" s="2">
        <f t="shared" si="15"/>
        <v>20</v>
      </c>
      <c r="D24" s="2">
        <f t="shared" si="1"/>
        <v>8.3623052763309005</v>
      </c>
      <c r="E24" s="2">
        <f t="shared" si="2"/>
        <v>11.445</v>
      </c>
      <c r="F24" s="2">
        <f t="shared" si="3"/>
        <v>4.9319472366905703</v>
      </c>
      <c r="G24" s="2">
        <f t="shared" si="3"/>
        <v>434</v>
      </c>
      <c r="H24" s="2">
        <f t="shared" si="3"/>
        <v>0.97380783441151497</v>
      </c>
      <c r="I24" s="2">
        <f t="shared" si="4"/>
        <v>0.38535969015349769</v>
      </c>
      <c r="K24" s="2">
        <f>I12</f>
        <v>137.60912999999999</v>
      </c>
      <c r="L24" s="2">
        <f>J12</f>
        <v>19</v>
      </c>
      <c r="M24" s="2">
        <f t="shared" si="5"/>
        <v>7.2425857894736838</v>
      </c>
      <c r="N24" s="2">
        <f>K12/L24</f>
        <v>21.952631578947525</v>
      </c>
      <c r="O24" s="2">
        <f>L12</f>
        <v>5.5001113053371897</v>
      </c>
      <c r="P24" s="2">
        <f>M12</f>
        <v>316</v>
      </c>
      <c r="Q24" s="2">
        <f>N12</f>
        <v>1.1645197795699</v>
      </c>
      <c r="R24" s="2">
        <f t="shared" si="6"/>
        <v>0.4354719303797468</v>
      </c>
      <c r="T24" s="2">
        <f>P12</f>
        <v>124.38417</v>
      </c>
      <c r="U24" s="2">
        <f>Q12</f>
        <v>17</v>
      </c>
      <c r="V24" s="2">
        <f t="shared" si="7"/>
        <v>7.3167158823529412</v>
      </c>
      <c r="W24" s="2">
        <f>R12/U24</f>
        <v>24.305882352940998</v>
      </c>
      <c r="X24" s="2">
        <f>S12</f>
        <v>2.51163642569768</v>
      </c>
      <c r="Y24" s="2">
        <f>T12</f>
        <v>402</v>
      </c>
      <c r="Z24" s="2">
        <f>U12</f>
        <v>1.1132839811463899</v>
      </c>
      <c r="AA24" s="2">
        <f t="shared" si="8"/>
        <v>0.30941335820895521</v>
      </c>
    </row>
    <row r="25" spans="2:27" x14ac:dyDescent="0.3">
      <c r="B25" s="2">
        <f t="shared" ref="B25:C25" si="16">B13</f>
        <v>265.44564368492502</v>
      </c>
      <c r="C25" s="2">
        <f t="shared" si="16"/>
        <v>31</v>
      </c>
      <c r="D25" s="2">
        <f t="shared" si="1"/>
        <v>8.5627626995137103</v>
      </c>
      <c r="E25" s="2">
        <f t="shared" si="2"/>
        <v>9.4451612903226128</v>
      </c>
      <c r="F25" s="2">
        <f t="shared" si="3"/>
        <v>4.9272117145403396</v>
      </c>
      <c r="G25" s="2">
        <f t="shared" si="3"/>
        <v>407</v>
      </c>
      <c r="H25" s="2">
        <f t="shared" si="3"/>
        <v>0.97892375001899401</v>
      </c>
      <c r="I25" s="2">
        <f t="shared" si="4"/>
        <v>0.65220059873445946</v>
      </c>
      <c r="K25" s="2">
        <f>I13</f>
        <v>191.74484000000001</v>
      </c>
      <c r="L25" s="2">
        <f>J13</f>
        <v>24</v>
      </c>
      <c r="M25" s="2">
        <f t="shared" si="5"/>
        <v>7.9893683333333341</v>
      </c>
      <c r="N25" s="2">
        <f>K13/L25</f>
        <v>16.312499999999918</v>
      </c>
      <c r="O25" s="2">
        <f>L13</f>
        <v>3.65200409169756</v>
      </c>
      <c r="P25" s="2">
        <f>M13</f>
        <v>312</v>
      </c>
      <c r="Q25" s="2">
        <f>N13</f>
        <v>0.985432934762422</v>
      </c>
      <c r="R25" s="2">
        <f t="shared" si="6"/>
        <v>0.61456679487179489</v>
      </c>
      <c r="T25" s="2">
        <f>P13</f>
        <v>176.0564</v>
      </c>
      <c r="U25" s="2">
        <f>Q13</f>
        <v>25</v>
      </c>
      <c r="V25" s="2">
        <f t="shared" si="7"/>
        <v>7.0422560000000001</v>
      </c>
      <c r="W25" s="2">
        <f>R13/U25</f>
        <v>17.195999999999998</v>
      </c>
      <c r="X25" s="2">
        <f>S13</f>
        <v>12.376443436979599</v>
      </c>
      <c r="Y25" s="2">
        <f>T13</f>
        <v>355</v>
      </c>
      <c r="Z25" s="2">
        <f>U13</f>
        <v>1.26333652404731</v>
      </c>
      <c r="AA25" s="2">
        <f t="shared" si="8"/>
        <v>0.49593352112676053</v>
      </c>
    </row>
    <row r="27" spans="2:27" x14ac:dyDescent="0.3">
      <c r="B27" s="2">
        <f>AVERAGE(B16:B25)</f>
        <v>213.58319246515504</v>
      </c>
      <c r="C27" s="2">
        <f t="shared" ref="C27:I27" si="17">AVERAGE(C16:C25)</f>
        <v>25</v>
      </c>
      <c r="D27" s="2">
        <f t="shared" si="17"/>
        <v>8.5437164431643531</v>
      </c>
      <c r="E27" s="2">
        <f t="shared" si="17"/>
        <v>10.62078269297249</v>
      </c>
      <c r="F27" s="2">
        <f t="shared" si="17"/>
        <v>3.9420528753834896</v>
      </c>
      <c r="G27" s="2">
        <f t="shared" si="17"/>
        <v>430.5</v>
      </c>
      <c r="H27" s="2">
        <f t="shared" si="17"/>
        <v>0.97410453482047943</v>
      </c>
      <c r="I27" s="2">
        <f t="shared" si="17"/>
        <v>0.49780894651874502</v>
      </c>
      <c r="K27" s="2">
        <f>AVERAGE(K16:K25)</f>
        <v>181.06841439999999</v>
      </c>
      <c r="L27" s="2">
        <f t="shared" ref="L27:R27" si="18">AVERAGE(L16:L25)</f>
        <v>23</v>
      </c>
      <c r="M27" s="2">
        <f t="shared" si="18"/>
        <v>7.7964338973460698</v>
      </c>
      <c r="N27" s="2">
        <f t="shared" si="18"/>
        <v>18.250425846655212</v>
      </c>
      <c r="O27" s="2">
        <f t="shared" si="18"/>
        <v>3.6491006387302982</v>
      </c>
      <c r="P27" s="2">
        <f t="shared" si="18"/>
        <v>334</v>
      </c>
      <c r="Q27" s="2">
        <f t="shared" si="18"/>
        <v>1.0385514793856181</v>
      </c>
      <c r="R27" s="2">
        <f t="shared" si="18"/>
        <v>0.54898752124716865</v>
      </c>
      <c r="T27" s="2">
        <f>AVERAGE(T16:T25)</f>
        <v>74.513071069999995</v>
      </c>
      <c r="U27" s="2">
        <f t="shared" ref="U27:AA27" si="19">AVERAGE(U16:U25)</f>
        <v>14.8</v>
      </c>
      <c r="V27" s="2">
        <f t="shared" si="19"/>
        <v>2.2732533802749764</v>
      </c>
      <c r="W27" s="2">
        <f t="shared" si="19"/>
        <v>69.018168394024343</v>
      </c>
      <c r="X27" s="2">
        <f t="shared" si="19"/>
        <v>7.5984047717298209</v>
      </c>
      <c r="Y27" s="2">
        <f t="shared" si="19"/>
        <v>431.5</v>
      </c>
      <c r="Z27" s="2">
        <f t="shared" si="19"/>
        <v>1.078510873511185</v>
      </c>
      <c r="AA27" s="2">
        <f t="shared" si="19"/>
        <v>0.20531461109556798</v>
      </c>
    </row>
    <row r="29" spans="2:27" ht="17.25" thickBot="1" x14ac:dyDescent="0.35"/>
    <row r="30" spans="2:27" ht="17.25" thickBot="1" x14ac:dyDescent="0.35">
      <c r="B30" s="17"/>
      <c r="C30" s="14" t="s">
        <v>13</v>
      </c>
      <c r="D30" s="12" t="s">
        <v>17</v>
      </c>
      <c r="E30" s="12" t="s">
        <v>16</v>
      </c>
      <c r="F30" s="12" t="s">
        <v>18</v>
      </c>
      <c r="G30" s="12" t="s">
        <v>6</v>
      </c>
      <c r="H30" s="12" t="s">
        <v>7</v>
      </c>
      <c r="I30" s="12" t="s">
        <v>8</v>
      </c>
      <c r="J30" s="13" t="s">
        <v>20</v>
      </c>
    </row>
    <row r="31" spans="2:27" ht="17.25" thickTop="1" x14ac:dyDescent="0.3">
      <c r="B31" s="18" t="s">
        <v>12</v>
      </c>
      <c r="C31" s="21">
        <f>B27</f>
        <v>213.58319246515504</v>
      </c>
      <c r="D31" s="22">
        <f t="shared" ref="D31:J31" si="20">C27</f>
        <v>25</v>
      </c>
      <c r="E31" s="23">
        <f t="shared" si="20"/>
        <v>8.5437164431643531</v>
      </c>
      <c r="F31" s="23">
        <f t="shared" si="20"/>
        <v>10.62078269297249</v>
      </c>
      <c r="G31" s="10">
        <f t="shared" si="20"/>
        <v>3.9420528753834896</v>
      </c>
      <c r="H31" s="9">
        <f t="shared" si="20"/>
        <v>430.5</v>
      </c>
      <c r="I31" s="10">
        <f t="shared" si="20"/>
        <v>0.97410453482047943</v>
      </c>
      <c r="J31" s="11">
        <f t="shared" ref="J31" si="21">I27</f>
        <v>0.49780894651874502</v>
      </c>
    </row>
    <row r="32" spans="2:27" x14ac:dyDescent="0.3">
      <c r="B32" s="19" t="s">
        <v>14</v>
      </c>
      <c r="C32" s="15">
        <f>K27</f>
        <v>181.06841439999999</v>
      </c>
      <c r="D32" s="4">
        <f>L27</f>
        <v>23</v>
      </c>
      <c r="E32" s="5">
        <f>M27</f>
        <v>7.7964338973460698</v>
      </c>
      <c r="F32" s="5">
        <f>N27</f>
        <v>18.250425846655212</v>
      </c>
      <c r="G32" s="24">
        <f>O27</f>
        <v>3.6491006387302982</v>
      </c>
      <c r="H32" s="25">
        <f>P27</f>
        <v>334</v>
      </c>
      <c r="I32" s="5">
        <f>Q27</f>
        <v>1.0385514793856181</v>
      </c>
      <c r="J32" s="26">
        <f>R27</f>
        <v>0.54898752124716865</v>
      </c>
    </row>
    <row r="33" spans="2:10" ht="17.25" thickBot="1" x14ac:dyDescent="0.35">
      <c r="B33" s="20" t="s">
        <v>19</v>
      </c>
      <c r="C33" s="16">
        <f>T27</f>
        <v>74.513071069999995</v>
      </c>
      <c r="D33" s="6">
        <f>U27</f>
        <v>14.8</v>
      </c>
      <c r="E33" s="7">
        <f>V27</f>
        <v>2.2732533802749764</v>
      </c>
      <c r="F33" s="7">
        <f>W27</f>
        <v>69.018168394024343</v>
      </c>
      <c r="G33" s="7">
        <f>X27</f>
        <v>7.5984047717298209</v>
      </c>
      <c r="H33" s="6">
        <f>Y27</f>
        <v>431.5</v>
      </c>
      <c r="I33" s="7">
        <f>Z27</f>
        <v>1.078510873511185</v>
      </c>
      <c r="J33" s="8">
        <f>AA27</f>
        <v>0.20531461109556798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selection activeCell="O5" sqref="O5:T14"/>
    </sheetView>
  </sheetViews>
  <sheetFormatPr defaultRowHeight="16.5" x14ac:dyDescent="0.3"/>
  <sheetData>
    <row r="1" spans="1:22" x14ac:dyDescent="0.3">
      <c r="A1" t="s">
        <v>0</v>
      </c>
    </row>
    <row r="2" spans="1:22" x14ac:dyDescent="0.3">
      <c r="A2" t="s">
        <v>1</v>
      </c>
      <c r="B2">
        <v>-0.5</v>
      </c>
      <c r="C2">
        <v>0</v>
      </c>
      <c r="D2">
        <v>0.5</v>
      </c>
    </row>
    <row r="3" spans="1:22" x14ac:dyDescent="0.3">
      <c r="A3" t="s">
        <v>2</v>
      </c>
    </row>
    <row r="4" spans="1:22" x14ac:dyDescent="0.3">
      <c r="A4" t="s">
        <v>3</v>
      </c>
      <c r="B4">
        <v>153.36962711833399</v>
      </c>
      <c r="C4">
        <v>188.00379590181299</v>
      </c>
      <c r="D4">
        <v>94.695810306846099</v>
      </c>
      <c r="E4">
        <v>167.449788519858</v>
      </c>
      <c r="F4">
        <v>148.69521153060401</v>
      </c>
      <c r="G4">
        <v>177.635281296811</v>
      </c>
      <c r="H4">
        <v>150.24849629319101</v>
      </c>
      <c r="I4">
        <v>167.87658134173799</v>
      </c>
      <c r="J4">
        <v>137.009911921982</v>
      </c>
      <c r="K4">
        <v>277.680334101185</v>
      </c>
      <c r="M4">
        <f>AVERAGE(B4:K4)</f>
        <v>166.26648383323624</v>
      </c>
      <c r="P4" s="2"/>
      <c r="Q4" s="2"/>
      <c r="R4" s="2"/>
      <c r="S4" s="2"/>
      <c r="T4" s="2"/>
      <c r="U4" s="2"/>
      <c r="V4" s="2"/>
    </row>
    <row r="5" spans="1:22" x14ac:dyDescent="0.3">
      <c r="A5" t="s">
        <v>4</v>
      </c>
      <c r="B5">
        <v>20</v>
      </c>
      <c r="C5">
        <v>23</v>
      </c>
      <c r="D5">
        <v>12</v>
      </c>
      <c r="E5">
        <v>21</v>
      </c>
      <c r="F5">
        <v>20</v>
      </c>
      <c r="G5">
        <v>23</v>
      </c>
      <c r="H5">
        <v>19</v>
      </c>
      <c r="I5">
        <v>22</v>
      </c>
      <c r="J5">
        <v>18</v>
      </c>
      <c r="K5">
        <v>33</v>
      </c>
      <c r="O5">
        <v>251.43359287735601</v>
      </c>
      <c r="P5">
        <v>29</v>
      </c>
      <c r="Q5">
        <v>292.10000000000099</v>
      </c>
      <c r="R5">
        <v>3.2263472836704499</v>
      </c>
      <c r="S5">
        <v>424</v>
      </c>
      <c r="T5">
        <v>0.98654788192781895</v>
      </c>
    </row>
    <row r="6" spans="1:22" x14ac:dyDescent="0.3">
      <c r="A6" t="s">
        <v>5</v>
      </c>
      <c r="B6">
        <v>355.10000000000099</v>
      </c>
      <c r="C6">
        <v>339.70000000000101</v>
      </c>
      <c r="D6">
        <v>187.89999999999901</v>
      </c>
      <c r="E6">
        <v>359.89999999999901</v>
      </c>
      <c r="F6">
        <v>389.49999999999898</v>
      </c>
      <c r="G6">
        <v>430.79999999999899</v>
      </c>
      <c r="H6">
        <v>290.40000000000498</v>
      </c>
      <c r="I6">
        <v>362.70000000000101</v>
      </c>
      <c r="J6">
        <v>355.699999999998</v>
      </c>
      <c r="K6">
        <v>369.7</v>
      </c>
      <c r="O6">
        <v>207.32195027555801</v>
      </c>
      <c r="P6">
        <v>24</v>
      </c>
      <c r="Q6">
        <v>262.599999999999</v>
      </c>
      <c r="R6">
        <v>2.6741873851831599</v>
      </c>
      <c r="S6">
        <v>424</v>
      </c>
      <c r="T6">
        <v>0.97470505810123298</v>
      </c>
    </row>
    <row r="7" spans="1:22" x14ac:dyDescent="0.3">
      <c r="A7" t="s">
        <v>6</v>
      </c>
      <c r="B7">
        <v>5.5601864408323998</v>
      </c>
      <c r="C7">
        <v>3.489653955733</v>
      </c>
      <c r="D7">
        <v>5.4284914109613904</v>
      </c>
      <c r="E7">
        <v>3.1239102286384099</v>
      </c>
      <c r="F7">
        <v>6.17739423469662</v>
      </c>
      <c r="G7">
        <v>4.0368342187776598</v>
      </c>
      <c r="H7">
        <v>5.63763352989921</v>
      </c>
      <c r="I7">
        <v>7.2060993901182604</v>
      </c>
      <c r="J7">
        <v>4.12227115445355</v>
      </c>
      <c r="K7">
        <v>4.65141390873191</v>
      </c>
      <c r="O7">
        <v>228.13774812841299</v>
      </c>
      <c r="P7">
        <v>27</v>
      </c>
      <c r="Q7">
        <v>281.49999999999699</v>
      </c>
      <c r="R7">
        <v>5.0786118042911701</v>
      </c>
      <c r="S7">
        <v>419</v>
      </c>
      <c r="T7">
        <v>0.98350532158216597</v>
      </c>
    </row>
    <row r="8" spans="1:22" x14ac:dyDescent="0.3">
      <c r="A8" t="s">
        <v>7</v>
      </c>
      <c r="B8">
        <v>443</v>
      </c>
      <c r="C8">
        <v>402</v>
      </c>
      <c r="D8">
        <v>403</v>
      </c>
      <c r="E8">
        <v>429</v>
      </c>
      <c r="F8">
        <v>396</v>
      </c>
      <c r="G8">
        <v>403</v>
      </c>
      <c r="H8">
        <v>423</v>
      </c>
      <c r="I8">
        <v>422</v>
      </c>
      <c r="J8">
        <v>410</v>
      </c>
      <c r="K8">
        <v>422</v>
      </c>
      <c r="O8">
        <v>154.93707914496301</v>
      </c>
      <c r="P8">
        <v>18</v>
      </c>
      <c r="Q8">
        <v>206.2</v>
      </c>
      <c r="R8">
        <v>2.4682893639088799</v>
      </c>
      <c r="S8">
        <v>442</v>
      </c>
      <c r="T8">
        <v>0.95881732847827394</v>
      </c>
    </row>
    <row r="9" spans="1:22" x14ac:dyDescent="0.3">
      <c r="A9" t="s">
        <v>8</v>
      </c>
      <c r="B9">
        <v>0.47986428317778501</v>
      </c>
      <c r="C9">
        <v>0.49497979252187002</v>
      </c>
      <c r="D9">
        <v>0.488887501385532</v>
      </c>
      <c r="E9">
        <v>0.48220066623500402</v>
      </c>
      <c r="F9">
        <v>0.49472744491815301</v>
      </c>
      <c r="G9">
        <v>0.49143513458898302</v>
      </c>
      <c r="H9">
        <v>0.48812061855830102</v>
      </c>
      <c r="I9">
        <v>0.49346377121982599</v>
      </c>
      <c r="J9">
        <v>0.48965318314112899</v>
      </c>
      <c r="K9">
        <v>0.48914286181108502</v>
      </c>
      <c r="O9">
        <v>205.05882379820099</v>
      </c>
      <c r="P9">
        <v>24</v>
      </c>
      <c r="Q9">
        <v>208.89999999999799</v>
      </c>
      <c r="R9">
        <v>5.8546567507488501</v>
      </c>
      <c r="S9">
        <v>426</v>
      </c>
      <c r="T9">
        <v>0.97316645392910295</v>
      </c>
    </row>
    <row r="10" spans="1:22" x14ac:dyDescent="0.3">
      <c r="O10">
        <v>218.781644121228</v>
      </c>
      <c r="P10">
        <v>25</v>
      </c>
      <c r="Q10">
        <v>237.29999999999799</v>
      </c>
      <c r="R10">
        <v>2.9953423515078099</v>
      </c>
      <c r="S10">
        <v>415</v>
      </c>
      <c r="T10">
        <v>0.98045331931115198</v>
      </c>
    </row>
    <row r="11" spans="1:22" x14ac:dyDescent="0.3">
      <c r="A11" t="s">
        <v>1</v>
      </c>
      <c r="B11">
        <v>-1</v>
      </c>
      <c r="C11">
        <v>1</v>
      </c>
      <c r="O11">
        <v>196.30513190827199</v>
      </c>
      <c r="P11">
        <v>23</v>
      </c>
      <c r="Q11">
        <v>243.99999999999901</v>
      </c>
      <c r="R11">
        <v>4.0412469964027702</v>
      </c>
      <c r="S11">
        <v>441</v>
      </c>
      <c r="T11">
        <v>0.96918042147488503</v>
      </c>
    </row>
    <row r="12" spans="1:22" x14ac:dyDescent="0.3">
      <c r="A12" t="s">
        <v>2</v>
      </c>
      <c r="O12">
        <v>241.16420518601601</v>
      </c>
      <c r="P12">
        <v>29</v>
      </c>
      <c r="Q12">
        <v>394.90000000000299</v>
      </c>
      <c r="R12">
        <v>3.2226878668908898</v>
      </c>
      <c r="S12">
        <v>473</v>
      </c>
      <c r="T12">
        <v>0.96193797896965205</v>
      </c>
    </row>
    <row r="13" spans="1:22" x14ac:dyDescent="0.3">
      <c r="A13" t="s">
        <v>3</v>
      </c>
      <c r="B13">
        <v>147.28612999359601</v>
      </c>
      <c r="C13">
        <v>263.328915874529</v>
      </c>
      <c r="D13">
        <v>248.51023986799899</v>
      </c>
      <c r="E13">
        <v>208.27531358205201</v>
      </c>
      <c r="F13">
        <v>229.45163102981601</v>
      </c>
      <c r="G13">
        <v>184.71932103850901</v>
      </c>
      <c r="H13">
        <v>194.676855210832</v>
      </c>
      <c r="I13">
        <v>208.210908410445</v>
      </c>
      <c r="J13">
        <v>182.042517726</v>
      </c>
      <c r="K13">
        <v>159.85259531046501</v>
      </c>
      <c r="M13">
        <f>AVERAGE(B13:K13)</f>
        <v>202.63544280442426</v>
      </c>
      <c r="O13">
        <v>167.24610552661801</v>
      </c>
      <c r="P13">
        <v>20</v>
      </c>
      <c r="Q13">
        <v>228.9</v>
      </c>
      <c r="R13">
        <v>4.9319472366905703</v>
      </c>
      <c r="S13">
        <v>434</v>
      </c>
      <c r="T13">
        <v>0.97380783441151497</v>
      </c>
    </row>
    <row r="14" spans="1:22" x14ac:dyDescent="0.3">
      <c r="A14" t="s">
        <v>4</v>
      </c>
      <c r="B14">
        <v>16</v>
      </c>
      <c r="C14">
        <v>30</v>
      </c>
      <c r="D14">
        <v>28</v>
      </c>
      <c r="E14">
        <v>23</v>
      </c>
      <c r="F14">
        <v>27</v>
      </c>
      <c r="G14">
        <v>22</v>
      </c>
      <c r="H14">
        <v>22</v>
      </c>
      <c r="I14">
        <v>23</v>
      </c>
      <c r="J14">
        <v>21</v>
      </c>
      <c r="K14">
        <v>19</v>
      </c>
      <c r="O14">
        <v>265.44564368492502</v>
      </c>
      <c r="P14">
        <v>31</v>
      </c>
      <c r="Q14">
        <v>292.80000000000098</v>
      </c>
      <c r="R14">
        <v>4.9272117145403396</v>
      </c>
      <c r="S14">
        <v>407</v>
      </c>
      <c r="T14">
        <v>0.97892375001899401</v>
      </c>
    </row>
    <row r="15" spans="1:22" x14ac:dyDescent="0.3">
      <c r="A15" t="s">
        <v>5</v>
      </c>
      <c r="B15">
        <v>134.9</v>
      </c>
      <c r="C15">
        <v>298.00000000000199</v>
      </c>
      <c r="D15">
        <v>279.39999999999799</v>
      </c>
      <c r="E15">
        <v>197.49999999999599</v>
      </c>
      <c r="F15">
        <v>310.59999999999701</v>
      </c>
      <c r="G15">
        <v>292.50000000000199</v>
      </c>
      <c r="H15">
        <v>192.99999999999599</v>
      </c>
      <c r="I15">
        <v>182.9</v>
      </c>
      <c r="J15">
        <v>229.4</v>
      </c>
      <c r="K15">
        <v>247.8</v>
      </c>
    </row>
    <row r="16" spans="1:22" x14ac:dyDescent="0.3">
      <c r="A16" t="s">
        <v>6</v>
      </c>
      <c r="B16">
        <v>-0.48508124599818597</v>
      </c>
      <c r="C16">
        <v>2.29036137515704</v>
      </c>
      <c r="D16">
        <v>1.26777147571364</v>
      </c>
      <c r="E16">
        <v>0.85855931215222103</v>
      </c>
      <c r="F16">
        <v>3.5142107296977199</v>
      </c>
      <c r="G16">
        <v>2.71849047090658</v>
      </c>
      <c r="H16">
        <v>2.7377930859860999</v>
      </c>
      <c r="I16">
        <v>1.5213441693715</v>
      </c>
      <c r="J16">
        <v>2.3892772733327199</v>
      </c>
      <c r="K16">
        <v>2.8249498365968599</v>
      </c>
    </row>
    <row r="17" spans="1:23" x14ac:dyDescent="0.3">
      <c r="A17" t="s">
        <v>7</v>
      </c>
      <c r="B17">
        <v>486</v>
      </c>
      <c r="C17">
        <v>424</v>
      </c>
      <c r="D17">
        <v>401</v>
      </c>
      <c r="E17">
        <v>426</v>
      </c>
      <c r="F17">
        <v>436</v>
      </c>
      <c r="G17">
        <v>426</v>
      </c>
      <c r="H17">
        <v>419</v>
      </c>
      <c r="I17">
        <v>414</v>
      </c>
      <c r="J17">
        <v>424</v>
      </c>
      <c r="K17">
        <v>439</v>
      </c>
    </row>
    <row r="18" spans="1:23" x14ac:dyDescent="0.3">
      <c r="A18" t="s">
        <v>8</v>
      </c>
      <c r="B18">
        <v>0.90522404380910904</v>
      </c>
      <c r="C18">
        <v>0.98642129591111904</v>
      </c>
      <c r="D18">
        <v>0.98604144047664799</v>
      </c>
      <c r="E18">
        <v>0.98452055303089703</v>
      </c>
      <c r="F18">
        <v>0.97470505797905405</v>
      </c>
      <c r="G18">
        <v>0.95868708089809995</v>
      </c>
      <c r="H18">
        <v>0.975217386560018</v>
      </c>
      <c r="I18">
        <v>0.96076892283052195</v>
      </c>
      <c r="J18">
        <v>0.95881732847827394</v>
      </c>
      <c r="K18">
        <v>0.95712272780658303</v>
      </c>
    </row>
    <row r="20" spans="1:23" x14ac:dyDescent="0.3">
      <c r="A20" t="s">
        <v>9</v>
      </c>
    </row>
    <row r="22" spans="1:23" x14ac:dyDescent="0.3">
      <c r="A22" t="s">
        <v>2</v>
      </c>
    </row>
    <row r="23" spans="1:23" x14ac:dyDescent="0.3">
      <c r="A23" t="s">
        <v>3</v>
      </c>
      <c r="B23" s="1">
        <v>181.96687</v>
      </c>
      <c r="C23" s="1">
        <v>169.32971000000001</v>
      </c>
      <c r="D23" s="1">
        <v>113.02472</v>
      </c>
      <c r="E23" s="1">
        <v>37.89866</v>
      </c>
      <c r="F23" s="1">
        <v>158.86664999999999</v>
      </c>
      <c r="G23" s="1">
        <v>242.02599000000001</v>
      </c>
      <c r="H23" s="1">
        <v>153.96520000000001</v>
      </c>
      <c r="I23" s="1">
        <v>141.16995</v>
      </c>
      <c r="J23" s="1">
        <v>203.78957</v>
      </c>
      <c r="K23" s="1">
        <v>146.15380999999999</v>
      </c>
      <c r="M23">
        <f>AVERAGE(B23:K23)</f>
        <v>154.81911299999999</v>
      </c>
      <c r="W23" t="str">
        <f t="shared" ref="W23" si="0">SUBSTITUTE(L23,"[","")</f>
        <v/>
      </c>
    </row>
    <row r="24" spans="1:23" x14ac:dyDescent="0.3">
      <c r="A24" t="s">
        <v>4</v>
      </c>
      <c r="B24">
        <v>24</v>
      </c>
      <c r="C24">
        <v>20</v>
      </c>
      <c r="D24">
        <v>15</v>
      </c>
      <c r="E24">
        <v>11</v>
      </c>
      <c r="F24">
        <v>21</v>
      </c>
      <c r="G24">
        <v>28</v>
      </c>
      <c r="H24">
        <v>22</v>
      </c>
      <c r="I24">
        <v>18</v>
      </c>
      <c r="J24">
        <v>25</v>
      </c>
      <c r="K24">
        <v>18</v>
      </c>
    </row>
    <row r="25" spans="1:23" x14ac:dyDescent="0.3">
      <c r="A25" t="s">
        <v>5</v>
      </c>
      <c r="B25">
        <v>457</v>
      </c>
      <c r="C25">
        <v>284.2</v>
      </c>
      <c r="D25">
        <v>393.70000000000101</v>
      </c>
      <c r="E25">
        <v>704.09999999999695</v>
      </c>
      <c r="F25">
        <v>488.299999999997</v>
      </c>
      <c r="G25">
        <v>312.39999999999901</v>
      </c>
      <c r="H25">
        <v>539.09999999999798</v>
      </c>
      <c r="I25">
        <v>331.09999999999701</v>
      </c>
      <c r="J25">
        <v>468.2</v>
      </c>
      <c r="K25">
        <v>321.89999999999998</v>
      </c>
    </row>
    <row r="26" spans="1:23" x14ac:dyDescent="0.3">
      <c r="A26" t="s">
        <v>6</v>
      </c>
      <c r="B26">
        <v>5.0436048061863303</v>
      </c>
      <c r="C26">
        <v>1.10143675897057</v>
      </c>
      <c r="D26">
        <v>-1.5984925271458199</v>
      </c>
      <c r="E26">
        <v>0.75934346994077595</v>
      </c>
      <c r="F26">
        <v>1.00958756936946</v>
      </c>
      <c r="G26">
        <v>2.3657493340219302</v>
      </c>
      <c r="H26">
        <v>5.4262994149850199</v>
      </c>
      <c r="I26">
        <v>3.0984447703596398</v>
      </c>
      <c r="J26">
        <v>-0.354833512278382</v>
      </c>
      <c r="K26">
        <v>0.78144693649930796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x14ac:dyDescent="0.3">
      <c r="A27" t="s">
        <v>7</v>
      </c>
      <c r="B27">
        <v>316</v>
      </c>
      <c r="C27">
        <v>393</v>
      </c>
      <c r="D27">
        <v>389</v>
      </c>
      <c r="E27">
        <v>373</v>
      </c>
      <c r="F27">
        <v>303</v>
      </c>
      <c r="G27">
        <v>361</v>
      </c>
      <c r="H27">
        <v>330</v>
      </c>
      <c r="I27">
        <v>390</v>
      </c>
      <c r="J27">
        <v>330</v>
      </c>
      <c r="K27">
        <v>368</v>
      </c>
    </row>
    <row r="28" spans="1:23" x14ac:dyDescent="0.3">
      <c r="A28" t="s">
        <v>8</v>
      </c>
      <c r="B28">
        <v>1.09269201973371</v>
      </c>
      <c r="C28">
        <v>1.04889838902324</v>
      </c>
      <c r="D28">
        <v>0.96501522923278704</v>
      </c>
      <c r="E28">
        <v>0.96307947620169498</v>
      </c>
      <c r="F28">
        <v>1.00542707288231</v>
      </c>
      <c r="G28">
        <v>1.0826738031655301</v>
      </c>
      <c r="H28">
        <v>1.02264186163184</v>
      </c>
      <c r="I28">
        <v>0.97639687195276603</v>
      </c>
      <c r="J28">
        <v>1.0785773844538</v>
      </c>
      <c r="K28">
        <v>0.97040846916716295</v>
      </c>
    </row>
    <row r="30" spans="1:23" x14ac:dyDescent="0.3">
      <c r="A30" t="s">
        <v>2</v>
      </c>
    </row>
    <row r="31" spans="1:23" x14ac:dyDescent="0.3">
      <c r="A31" t="s">
        <v>3</v>
      </c>
      <c r="B31" s="1">
        <v>92.263810000000007</v>
      </c>
      <c r="C31" s="1">
        <v>145.8297</v>
      </c>
      <c r="D31" s="1">
        <v>78.186689999999999</v>
      </c>
      <c r="E31" s="1">
        <v>163.95922999999999</v>
      </c>
      <c r="F31" s="1">
        <v>163.16607999999999</v>
      </c>
      <c r="G31" s="1">
        <v>148.78525999999999</v>
      </c>
      <c r="H31" s="1">
        <v>35.601275999999999</v>
      </c>
      <c r="I31" s="1">
        <v>155.44055</v>
      </c>
      <c r="J31" s="1">
        <v>149.27359999999999</v>
      </c>
      <c r="K31" s="1">
        <v>208.83008000000001</v>
      </c>
      <c r="M31">
        <f>AVERAGE(B31:K31)</f>
        <v>134.13362760000001</v>
      </c>
    </row>
    <row r="32" spans="1:23" x14ac:dyDescent="0.3">
      <c r="A32" t="s">
        <v>4</v>
      </c>
      <c r="B32">
        <v>14</v>
      </c>
      <c r="C32">
        <v>18</v>
      </c>
      <c r="D32">
        <v>13</v>
      </c>
      <c r="E32">
        <v>21</v>
      </c>
      <c r="F32">
        <v>21</v>
      </c>
      <c r="G32">
        <v>18</v>
      </c>
      <c r="H32">
        <v>8</v>
      </c>
      <c r="I32">
        <v>18</v>
      </c>
      <c r="J32">
        <v>19</v>
      </c>
      <c r="K32">
        <v>25</v>
      </c>
    </row>
    <row r="33" spans="1:22" x14ac:dyDescent="0.3">
      <c r="A33" t="s">
        <v>5</v>
      </c>
      <c r="B33">
        <v>383.100000000004</v>
      </c>
      <c r="C33">
        <v>299.699999999998</v>
      </c>
      <c r="D33">
        <v>517.19999999999902</v>
      </c>
      <c r="E33">
        <v>442.20000000000101</v>
      </c>
      <c r="F33">
        <v>432.699999999998</v>
      </c>
      <c r="G33">
        <v>233.7</v>
      </c>
      <c r="H33">
        <v>306.99999999999898</v>
      </c>
      <c r="I33">
        <v>216.69999999999899</v>
      </c>
      <c r="J33">
        <v>315.39999999999799</v>
      </c>
      <c r="K33">
        <v>279.99999999999699</v>
      </c>
    </row>
    <row r="34" spans="1:22" x14ac:dyDescent="0.3">
      <c r="A34" t="s">
        <v>6</v>
      </c>
      <c r="B34">
        <v>2.34783938077112</v>
      </c>
      <c r="C34">
        <v>2.3190882849657801</v>
      </c>
      <c r="D34">
        <v>-0.19711799670911001</v>
      </c>
      <c r="E34">
        <v>0.77075301539889596</v>
      </c>
      <c r="F34">
        <v>1.6816785988046501</v>
      </c>
      <c r="G34">
        <v>4.2794950851383797</v>
      </c>
      <c r="H34">
        <v>16.238248470298601</v>
      </c>
      <c r="I34">
        <v>1.52712239907037</v>
      </c>
      <c r="J34">
        <v>4.6060008712448601</v>
      </c>
      <c r="K34">
        <v>5.2373943306405604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t="s">
        <v>7</v>
      </c>
      <c r="B35">
        <v>233</v>
      </c>
      <c r="C35">
        <v>328</v>
      </c>
      <c r="D35">
        <v>391</v>
      </c>
      <c r="E35">
        <v>283</v>
      </c>
      <c r="F35">
        <v>356</v>
      </c>
      <c r="G35">
        <v>407</v>
      </c>
      <c r="H35">
        <v>350</v>
      </c>
      <c r="I35">
        <v>356</v>
      </c>
      <c r="J35">
        <v>360</v>
      </c>
      <c r="K35">
        <v>431</v>
      </c>
    </row>
    <row r="36" spans="1:22" x14ac:dyDescent="0.3">
      <c r="A36" t="s">
        <v>8</v>
      </c>
      <c r="B36">
        <v>0.88138124281108998</v>
      </c>
      <c r="C36">
        <v>0.998483492115261</v>
      </c>
      <c r="D36">
        <v>0.87341200225122095</v>
      </c>
      <c r="E36">
        <v>0.98892876294173304</v>
      </c>
      <c r="F36">
        <v>0.98371949139793002</v>
      </c>
      <c r="G36">
        <v>0.97932213843818905</v>
      </c>
      <c r="H36">
        <v>0.983088550528605</v>
      </c>
      <c r="I36">
        <v>1.0741184258841501</v>
      </c>
      <c r="J36">
        <v>0.93348018807169597</v>
      </c>
      <c r="K36">
        <v>0.99662214177407904</v>
      </c>
    </row>
    <row r="38" spans="1:22" x14ac:dyDescent="0.3">
      <c r="A38" t="s">
        <v>2</v>
      </c>
    </row>
    <row r="39" spans="1:22" x14ac:dyDescent="0.3">
      <c r="A39" t="s">
        <v>3</v>
      </c>
      <c r="B39" s="1">
        <v>67.129469999999998</v>
      </c>
      <c r="C39" s="1">
        <v>93.700069999999997</v>
      </c>
      <c r="D39" s="1">
        <v>221.52501000000001</v>
      </c>
      <c r="E39" s="1">
        <v>222.53925000000001</v>
      </c>
      <c r="F39" s="1">
        <v>215.56336999999999</v>
      </c>
      <c r="G39" s="1">
        <v>56.584490000000002</v>
      </c>
      <c r="H39" s="1">
        <v>197.89725999999999</v>
      </c>
      <c r="I39" s="1">
        <v>171.0146</v>
      </c>
      <c r="J39" s="1">
        <v>176.55992000000001</v>
      </c>
      <c r="K39" s="1">
        <v>216.40540999999999</v>
      </c>
      <c r="M39">
        <f>AVERAGE(B39:K39)</f>
        <v>163.891885</v>
      </c>
    </row>
    <row r="40" spans="1:22" x14ac:dyDescent="0.3">
      <c r="A40" t="s">
        <v>4</v>
      </c>
      <c r="B40">
        <v>13</v>
      </c>
      <c r="C40">
        <v>15</v>
      </c>
      <c r="D40">
        <v>27</v>
      </c>
      <c r="E40">
        <v>28</v>
      </c>
      <c r="F40">
        <v>27</v>
      </c>
      <c r="G40">
        <v>13</v>
      </c>
      <c r="H40">
        <v>24</v>
      </c>
      <c r="I40">
        <v>21</v>
      </c>
      <c r="J40">
        <v>23</v>
      </c>
      <c r="K40">
        <v>27</v>
      </c>
    </row>
    <row r="41" spans="1:22" x14ac:dyDescent="0.3">
      <c r="A41" t="s">
        <v>5</v>
      </c>
      <c r="B41">
        <v>550.1</v>
      </c>
      <c r="C41">
        <v>526.199999999998</v>
      </c>
      <c r="D41">
        <v>421.00000000000102</v>
      </c>
      <c r="E41">
        <v>442.800000000002</v>
      </c>
      <c r="F41">
        <v>462.10000000000201</v>
      </c>
      <c r="G41">
        <v>678.59999999999798</v>
      </c>
      <c r="H41">
        <v>361.29999999999899</v>
      </c>
      <c r="I41">
        <v>346.49999999999699</v>
      </c>
      <c r="J41">
        <v>446</v>
      </c>
      <c r="K41">
        <v>382.9</v>
      </c>
    </row>
    <row r="42" spans="1:22" x14ac:dyDescent="0.3">
      <c r="A42" t="s">
        <v>6</v>
      </c>
      <c r="B42">
        <v>4.2811563619256701</v>
      </c>
      <c r="C42">
        <v>1.4914528239774301</v>
      </c>
      <c r="D42">
        <v>2.3571111802610898</v>
      </c>
      <c r="E42">
        <v>4.6925315975917599</v>
      </c>
      <c r="F42">
        <v>2.9594758528932599</v>
      </c>
      <c r="G42">
        <v>4.2109503929336602</v>
      </c>
      <c r="H42">
        <v>2.3954782597241699</v>
      </c>
      <c r="I42">
        <v>1.48566920276695</v>
      </c>
      <c r="J42">
        <v>3.8437979433818099</v>
      </c>
      <c r="K42">
        <v>5.6378872782876801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t="s">
        <v>7</v>
      </c>
      <c r="B43">
        <v>301</v>
      </c>
      <c r="C43">
        <v>288</v>
      </c>
      <c r="D43">
        <v>372</v>
      </c>
      <c r="E43">
        <v>342</v>
      </c>
      <c r="F43">
        <v>337</v>
      </c>
      <c r="G43">
        <v>333</v>
      </c>
      <c r="H43">
        <v>324</v>
      </c>
      <c r="I43">
        <v>324</v>
      </c>
      <c r="J43">
        <v>346</v>
      </c>
      <c r="K43">
        <v>380</v>
      </c>
    </row>
    <row r="44" spans="1:22" x14ac:dyDescent="0.3">
      <c r="A44" t="s">
        <v>8</v>
      </c>
      <c r="B44">
        <v>0.92411415467667102</v>
      </c>
      <c r="C44">
        <v>0.88609704910924503</v>
      </c>
      <c r="D44">
        <v>1.0218744185514499</v>
      </c>
      <c r="E44">
        <v>1.0857904144619099</v>
      </c>
      <c r="F44">
        <v>0.96171049493858796</v>
      </c>
      <c r="G44">
        <v>0.88433964472325099</v>
      </c>
      <c r="H44">
        <v>1.05469610613242</v>
      </c>
      <c r="I44">
        <v>0.97618144367754001</v>
      </c>
      <c r="J44">
        <v>1.04722308838113</v>
      </c>
      <c r="K44">
        <v>0.99467032311831105</v>
      </c>
    </row>
    <row r="46" spans="1:22" x14ac:dyDescent="0.3">
      <c r="A46" t="s">
        <v>10</v>
      </c>
    </row>
    <row r="48" spans="1:22" x14ac:dyDescent="0.3">
      <c r="A48" t="s">
        <v>2</v>
      </c>
    </row>
    <row r="49" spans="1:22" x14ac:dyDescent="0.3">
      <c r="A49" t="s">
        <v>3</v>
      </c>
      <c r="B49" s="1">
        <v>139.92424</v>
      </c>
      <c r="C49" s="1">
        <v>172.94789</v>
      </c>
      <c r="D49" s="1">
        <v>134.63222999999999</v>
      </c>
      <c r="E49" s="1">
        <v>142.69480999999999</v>
      </c>
      <c r="F49" s="1">
        <v>123.61628</v>
      </c>
      <c r="G49" s="1">
        <v>134.42229</v>
      </c>
      <c r="H49" s="1">
        <v>233.57767000000001</v>
      </c>
      <c r="I49" s="1">
        <v>173.54677000000001</v>
      </c>
      <c r="J49" s="1">
        <v>115.65653</v>
      </c>
      <c r="K49" s="1">
        <v>255.15333999999999</v>
      </c>
      <c r="M49">
        <f>AVERAGE(B49:K49)</f>
        <v>162.61720499999998</v>
      </c>
    </row>
    <row r="50" spans="1:22" x14ac:dyDescent="0.3">
      <c r="A50" t="s">
        <v>4</v>
      </c>
      <c r="B50">
        <v>19</v>
      </c>
      <c r="C50">
        <v>21</v>
      </c>
      <c r="D50">
        <v>19</v>
      </c>
      <c r="E50">
        <v>18</v>
      </c>
      <c r="F50">
        <v>15</v>
      </c>
      <c r="G50">
        <v>19</v>
      </c>
      <c r="H50">
        <v>31</v>
      </c>
      <c r="I50">
        <v>20</v>
      </c>
      <c r="J50">
        <v>17</v>
      </c>
      <c r="K50">
        <v>34</v>
      </c>
    </row>
    <row r="51" spans="1:22" x14ac:dyDescent="0.3">
      <c r="A51" t="s">
        <v>5</v>
      </c>
      <c r="B51">
        <v>399.40000000000299</v>
      </c>
      <c r="C51">
        <v>312.400000000001</v>
      </c>
      <c r="D51">
        <v>548.00000000000296</v>
      </c>
      <c r="E51">
        <v>289.60000000000298</v>
      </c>
      <c r="F51">
        <v>267.7</v>
      </c>
      <c r="G51">
        <v>370.299999999997</v>
      </c>
      <c r="H51">
        <v>573.89999999999804</v>
      </c>
      <c r="I51">
        <v>245.39999999999799</v>
      </c>
      <c r="J51">
        <v>365.59999999999599</v>
      </c>
      <c r="K51">
        <v>627.89999999999202</v>
      </c>
    </row>
    <row r="52" spans="1:22" x14ac:dyDescent="0.3">
      <c r="A52" t="s">
        <v>6</v>
      </c>
      <c r="B52">
        <v>5.1466938246754097</v>
      </c>
      <c r="C52">
        <v>2.6953873959925301</v>
      </c>
      <c r="D52">
        <v>0.25416231633863301</v>
      </c>
      <c r="E52">
        <v>4.5644832008351903</v>
      </c>
      <c r="F52">
        <v>-0.272488454211326</v>
      </c>
      <c r="G52">
        <v>9.7025090098479705</v>
      </c>
      <c r="H52">
        <v>6.0985336819269902</v>
      </c>
      <c r="I52">
        <v>0.89648778469243096</v>
      </c>
      <c r="J52">
        <v>10.370507426145601</v>
      </c>
      <c r="K52">
        <v>6.4675890686353901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t="s">
        <v>7</v>
      </c>
      <c r="B53">
        <v>349</v>
      </c>
      <c r="C53">
        <v>340</v>
      </c>
      <c r="D53">
        <v>361</v>
      </c>
      <c r="E53">
        <v>379</v>
      </c>
      <c r="F53">
        <v>370</v>
      </c>
      <c r="G53">
        <v>388</v>
      </c>
      <c r="H53">
        <v>348</v>
      </c>
      <c r="I53">
        <v>369</v>
      </c>
      <c r="J53">
        <v>345</v>
      </c>
      <c r="K53">
        <v>344</v>
      </c>
    </row>
    <row r="54" spans="1:22" x14ac:dyDescent="0.3">
      <c r="A54" t="s">
        <v>8</v>
      </c>
      <c r="B54">
        <v>1.0326819934725699</v>
      </c>
      <c r="C54">
        <v>0.96277617978916197</v>
      </c>
      <c r="D54">
        <v>1.0604041529722401</v>
      </c>
      <c r="E54">
        <v>0.98404463643171902</v>
      </c>
      <c r="F54">
        <v>1.0500899530654999</v>
      </c>
      <c r="G54">
        <v>1.0024829747411901</v>
      </c>
      <c r="H54">
        <v>1.08623257840608</v>
      </c>
      <c r="I54">
        <v>0.99634358757264196</v>
      </c>
      <c r="J54">
        <v>0.90681864942082502</v>
      </c>
      <c r="K54">
        <v>1.13448291488713</v>
      </c>
    </row>
    <row r="56" spans="1:22" x14ac:dyDescent="0.3">
      <c r="A56" t="s">
        <v>2</v>
      </c>
    </row>
    <row r="57" spans="1:22" x14ac:dyDescent="0.3">
      <c r="A57" t="s">
        <v>3</v>
      </c>
      <c r="B57" s="1">
        <v>152.89516</v>
      </c>
      <c r="C57" s="1">
        <v>189.51157000000001</v>
      </c>
      <c r="D57" s="1">
        <v>195.19007999999999</v>
      </c>
      <c r="E57" s="1">
        <v>93.665633999999997</v>
      </c>
      <c r="F57" s="1">
        <v>229.57123999999999</v>
      </c>
      <c r="G57" s="1">
        <v>217.79764</v>
      </c>
      <c r="H57" s="1">
        <v>219.74413999999999</v>
      </c>
      <c r="I57" s="1">
        <v>182.95471000000001</v>
      </c>
      <c r="J57" s="1">
        <v>137.60912999999999</v>
      </c>
      <c r="K57" s="1">
        <v>191.74484000000001</v>
      </c>
      <c r="M57">
        <f>AVERAGE(B57:K57)</f>
        <v>181.06841439999999</v>
      </c>
    </row>
    <row r="58" spans="1:22" x14ac:dyDescent="0.3">
      <c r="A58" t="s">
        <v>4</v>
      </c>
      <c r="B58">
        <v>20</v>
      </c>
      <c r="C58">
        <v>22</v>
      </c>
      <c r="D58">
        <v>26</v>
      </c>
      <c r="E58">
        <v>15</v>
      </c>
      <c r="F58">
        <v>28</v>
      </c>
      <c r="G58">
        <v>28</v>
      </c>
      <c r="H58">
        <v>25</v>
      </c>
      <c r="I58">
        <v>23</v>
      </c>
      <c r="J58">
        <v>19</v>
      </c>
      <c r="K58">
        <v>24</v>
      </c>
    </row>
    <row r="59" spans="1:22" x14ac:dyDescent="0.3">
      <c r="A59" t="s">
        <v>5</v>
      </c>
      <c r="B59">
        <v>383.8</v>
      </c>
      <c r="C59">
        <v>261.00000000000102</v>
      </c>
      <c r="D59">
        <v>497.6</v>
      </c>
      <c r="E59">
        <v>502.99999999999699</v>
      </c>
      <c r="F59">
        <v>459.8</v>
      </c>
      <c r="G59">
        <v>492.89999999999702</v>
      </c>
      <c r="H59">
        <v>236.99999999999699</v>
      </c>
      <c r="I59">
        <v>391.199999999998</v>
      </c>
      <c r="J59">
        <v>417.10000000000298</v>
      </c>
      <c r="K59">
        <v>391.49999999999801</v>
      </c>
    </row>
    <row r="60" spans="1:22" x14ac:dyDescent="0.3">
      <c r="A60" t="s">
        <v>6</v>
      </c>
      <c r="B60">
        <v>4.2857518534043599</v>
      </c>
      <c r="C60">
        <v>1.91575069765781</v>
      </c>
      <c r="D60">
        <v>5.77228319131987</v>
      </c>
      <c r="E60">
        <v>3.3752812889761099</v>
      </c>
      <c r="F60">
        <v>1.5300714952519301</v>
      </c>
      <c r="G60">
        <v>4.6109231438613101</v>
      </c>
      <c r="H60">
        <v>2.6002070537883899</v>
      </c>
      <c r="I60">
        <v>3.2486222660084501</v>
      </c>
      <c r="J60">
        <v>5.5001113053371897</v>
      </c>
      <c r="K60">
        <v>3.65200409169756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t="s">
        <v>7</v>
      </c>
      <c r="B61">
        <v>315</v>
      </c>
      <c r="C61">
        <v>393</v>
      </c>
      <c r="D61">
        <v>358</v>
      </c>
      <c r="E61">
        <v>366</v>
      </c>
      <c r="F61">
        <v>318</v>
      </c>
      <c r="G61">
        <v>341</v>
      </c>
      <c r="H61">
        <v>290</v>
      </c>
      <c r="I61">
        <v>331</v>
      </c>
      <c r="J61">
        <v>316</v>
      </c>
      <c r="K61">
        <v>312</v>
      </c>
    </row>
    <row r="62" spans="1:22" x14ac:dyDescent="0.3">
      <c r="A62" t="s">
        <v>8</v>
      </c>
      <c r="B62">
        <v>0.95909096289926699</v>
      </c>
      <c r="C62">
        <v>1.01281773957274</v>
      </c>
      <c r="D62">
        <v>1.02760240614964</v>
      </c>
      <c r="E62">
        <v>1.0121311808096201</v>
      </c>
      <c r="F62">
        <v>1.0559457766490501</v>
      </c>
      <c r="G62">
        <v>1.05455238250785</v>
      </c>
      <c r="H62">
        <v>1.1445624966203101</v>
      </c>
      <c r="I62">
        <v>0.96885913431538295</v>
      </c>
      <c r="J62">
        <v>1.1645197795699</v>
      </c>
      <c r="K62">
        <v>0.985432934762422</v>
      </c>
    </row>
    <row r="64" spans="1:22" x14ac:dyDescent="0.3">
      <c r="A64" t="s">
        <v>11</v>
      </c>
    </row>
    <row r="65" spans="1:22" x14ac:dyDescent="0.3">
      <c r="A65" t="s">
        <v>2</v>
      </c>
    </row>
    <row r="66" spans="1:22" x14ac:dyDescent="0.3">
      <c r="A66" t="s">
        <v>3</v>
      </c>
      <c r="B66" s="1">
        <v>51.081690000000002</v>
      </c>
      <c r="C66" s="1">
        <v>146.82414</v>
      </c>
      <c r="D66" s="1">
        <v>103.210526</v>
      </c>
      <c r="E66" s="1">
        <v>-24.137972000000001</v>
      </c>
      <c r="F66" s="1">
        <v>2.7060846999999999</v>
      </c>
      <c r="G66" s="1">
        <v>-51.409264</v>
      </c>
      <c r="H66" s="1">
        <v>140.71072000000001</v>
      </c>
      <c r="I66" s="1">
        <v>75.704216000000002</v>
      </c>
      <c r="J66" s="1">
        <v>124.38417</v>
      </c>
      <c r="K66" s="1">
        <v>176.0564</v>
      </c>
      <c r="M66">
        <f>AVERAGE(B66:K66)</f>
        <v>74.513071069999995</v>
      </c>
    </row>
    <row r="67" spans="1:22" x14ac:dyDescent="0.3">
      <c r="A67" t="s">
        <v>4</v>
      </c>
      <c r="B67">
        <v>16</v>
      </c>
      <c r="C67">
        <v>21</v>
      </c>
      <c r="D67">
        <v>18</v>
      </c>
      <c r="E67">
        <v>6</v>
      </c>
      <c r="F67">
        <v>10</v>
      </c>
      <c r="G67">
        <v>3</v>
      </c>
      <c r="H67">
        <v>20</v>
      </c>
      <c r="I67">
        <v>12</v>
      </c>
      <c r="J67">
        <v>17</v>
      </c>
      <c r="K67">
        <v>25</v>
      </c>
    </row>
    <row r="68" spans="1:22" x14ac:dyDescent="0.3">
      <c r="A68" t="s">
        <v>5</v>
      </c>
      <c r="B68">
        <v>762.2</v>
      </c>
      <c r="C68">
        <v>462.89999999999799</v>
      </c>
      <c r="D68">
        <v>596.900000000001</v>
      </c>
      <c r="E68">
        <v>838.40000000000305</v>
      </c>
      <c r="F68">
        <v>797.60000000000298</v>
      </c>
      <c r="G68">
        <v>810.20000000000095</v>
      </c>
      <c r="H68">
        <v>435.39999999999702</v>
      </c>
      <c r="I68">
        <v>414.09999999999798</v>
      </c>
      <c r="J68">
        <v>413.19999999999698</v>
      </c>
      <c r="K68">
        <v>429.9</v>
      </c>
    </row>
    <row r="69" spans="1:22" x14ac:dyDescent="0.3">
      <c r="A69" t="s">
        <v>6</v>
      </c>
      <c r="B69">
        <v>19.319669638480601</v>
      </c>
      <c r="C69">
        <v>8.0410879994988793</v>
      </c>
      <c r="D69">
        <v>9.3832434208165107</v>
      </c>
      <c r="E69">
        <v>-0.60666593949058001</v>
      </c>
      <c r="F69">
        <v>17.263929356483398</v>
      </c>
      <c r="G69">
        <v>-2.0420540671360401</v>
      </c>
      <c r="H69">
        <v>7.8537937208696604</v>
      </c>
      <c r="I69">
        <v>1.8829637250985101</v>
      </c>
      <c r="J69">
        <v>2.51163642569768</v>
      </c>
      <c r="K69">
        <v>12.376443436979599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t="s">
        <v>7</v>
      </c>
      <c r="B70">
        <v>257</v>
      </c>
      <c r="C70">
        <v>383</v>
      </c>
      <c r="D70">
        <v>358</v>
      </c>
      <c r="E70">
        <v>535</v>
      </c>
      <c r="F70">
        <v>581</v>
      </c>
      <c r="G70">
        <v>552</v>
      </c>
      <c r="H70">
        <v>391</v>
      </c>
      <c r="I70">
        <v>501</v>
      </c>
      <c r="J70">
        <v>402</v>
      </c>
      <c r="K70">
        <v>355</v>
      </c>
    </row>
    <row r="71" spans="1:22" x14ac:dyDescent="0.3">
      <c r="A71" t="s">
        <v>8</v>
      </c>
      <c r="B71">
        <v>1.0496125262954701</v>
      </c>
      <c r="C71">
        <v>1.1666681663010401</v>
      </c>
      <c r="D71">
        <v>1.2290249207805399</v>
      </c>
      <c r="E71">
        <v>0.99108553208069305</v>
      </c>
      <c r="F71">
        <v>0.94666824403791605</v>
      </c>
      <c r="G71">
        <v>0.91252604294150197</v>
      </c>
      <c r="H71">
        <v>1.09226965821883</v>
      </c>
      <c r="I71">
        <v>1.0206331392621599</v>
      </c>
      <c r="J71">
        <v>1.1132839811463899</v>
      </c>
      <c r="K71">
        <v>1.26333652404731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metric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Lee</dc:creator>
  <cp:lastModifiedBy>Minho Lee</cp:lastModifiedBy>
  <dcterms:created xsi:type="dcterms:W3CDTF">2023-06-10T09:20:34Z</dcterms:created>
  <dcterms:modified xsi:type="dcterms:W3CDTF">2023-06-10T09:20:34Z</dcterms:modified>
</cp:coreProperties>
</file>