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theme/themeOverride1.xml" ContentType="application/vnd.openxmlformats-officedocument.themeOverrid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f5\Desktop\"/>
    </mc:Choice>
  </mc:AlternateContent>
  <bookViews>
    <workbookView xWindow="0" yWindow="0" windowWidth="19200" windowHeight="1144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" i="4" l="1"/>
  <c r="K9" i="4"/>
  <c r="K10" i="4"/>
  <c r="K11" i="4"/>
  <c r="K8" i="4"/>
  <c r="H11" i="4"/>
  <c r="H9" i="4"/>
  <c r="H10" i="4" s="1"/>
  <c r="H8" i="4"/>
  <c r="G4" i="3"/>
  <c r="G5" i="3"/>
  <c r="G6" i="3"/>
  <c r="G7" i="3"/>
  <c r="G8" i="3"/>
  <c r="G9" i="3"/>
  <c r="G10" i="3"/>
  <c r="G11" i="3"/>
  <c r="C4" i="3"/>
  <c r="C5" i="3"/>
  <c r="C6" i="3"/>
  <c r="C7" i="3"/>
  <c r="C8" i="3"/>
  <c r="C9" i="3"/>
  <c r="C10" i="3"/>
  <c r="C11" i="3"/>
  <c r="G3" i="3"/>
  <c r="C3" i="3"/>
  <c r="B3" i="3"/>
  <c r="A4" i="3" s="1"/>
  <c r="B4" i="3" s="1"/>
  <c r="A5" i="3" s="1"/>
  <c r="B5" i="3" s="1"/>
  <c r="A6" i="3" s="1"/>
  <c r="B6" i="3" s="1"/>
  <c r="A7" i="3" s="1"/>
  <c r="B7" i="3" s="1"/>
  <c r="A8" i="3" s="1"/>
  <c r="B8" i="3" s="1"/>
  <c r="A9" i="3" s="1"/>
  <c r="B9" i="3" s="1"/>
  <c r="A10" i="3" s="1"/>
  <c r="B10" i="3" s="1"/>
  <c r="A11" i="3" s="1"/>
  <c r="B11" i="3" s="1"/>
  <c r="E4" i="2" a="1"/>
  <c r="E4" i="2" s="1"/>
  <c r="E5" i="2" a="1"/>
  <c r="E5" i="2"/>
  <c r="E6" i="2" a="1"/>
  <c r="E6" i="2" s="1"/>
  <c r="E7" i="2" a="1"/>
  <c r="E7" i="2"/>
  <c r="E8" i="2" a="1"/>
  <c r="E8" i="2" s="1"/>
  <c r="E9" i="2" a="1"/>
  <c r="E9" i="2" s="1"/>
  <c r="E10" i="2" a="1"/>
  <c r="E10" i="2" s="1"/>
  <c r="E11" i="2" a="1"/>
  <c r="E11" i="2"/>
  <c r="E3" i="2" a="1"/>
  <c r="E3" i="2" s="1"/>
  <c r="D18" i="2"/>
  <c r="D16" i="2"/>
  <c r="K4" i="2"/>
  <c r="L4" i="2" s="1"/>
  <c r="K5" i="2" s="1"/>
  <c r="L5" i="2" s="1"/>
  <c r="K6" i="2" s="1"/>
  <c r="L6" i="2" s="1"/>
  <c r="K7" i="2" s="1"/>
  <c r="L7" i="2" s="1"/>
  <c r="K8" i="2" s="1"/>
  <c r="L8" i="2" s="1"/>
  <c r="K9" i="2" s="1"/>
  <c r="L9" i="2" s="1"/>
  <c r="K10" i="2" s="1"/>
  <c r="L10" i="2" s="1"/>
  <c r="K11" i="2" s="1"/>
  <c r="L11" i="2" s="1"/>
  <c r="C4" i="2"/>
  <c r="D4" i="2" s="1"/>
  <c r="C5" i="2" s="1"/>
  <c r="D5" i="2" s="1"/>
  <c r="C6" i="2" s="1"/>
  <c r="D6" i="2" s="1"/>
  <c r="C7" i="2" s="1"/>
  <c r="D7" i="2" s="1"/>
  <c r="C8" i="2" s="1"/>
  <c r="D8" i="2" s="1"/>
  <c r="C9" i="2" s="1"/>
  <c r="D9" i="2" s="1"/>
  <c r="C10" i="2" s="1"/>
  <c r="D10" i="2" s="1"/>
  <c r="C11" i="2" s="1"/>
  <c r="D11" i="2" s="1"/>
  <c r="L3" i="2"/>
  <c r="I3" i="2"/>
  <c r="H4" i="2" s="1"/>
  <c r="I4" i="2" s="1"/>
  <c r="H5" i="2" s="1"/>
  <c r="I5" i="2" s="1"/>
  <c r="H6" i="2" s="1"/>
  <c r="I6" i="2" s="1"/>
  <c r="D3" i="2"/>
  <c r="O11" i="1"/>
  <c r="O10" i="1"/>
  <c r="O8" i="1"/>
  <c r="N9" i="1" s="1"/>
  <c r="O7" i="1"/>
  <c r="N8" i="1"/>
  <c r="N7" i="1"/>
  <c r="O6" i="1"/>
  <c r="O5" i="1"/>
  <c r="O4" i="1"/>
  <c r="O3" i="1"/>
  <c r="N4" i="1" s="1"/>
  <c r="N5" i="1" s="1"/>
  <c r="L4" i="1"/>
  <c r="L3" i="1"/>
  <c r="K4" i="1"/>
  <c r="I10" i="1"/>
  <c r="I8" i="1"/>
  <c r="I7" i="1"/>
  <c r="I6" i="1"/>
  <c r="I5" i="1"/>
  <c r="I4" i="1"/>
  <c r="I3" i="1"/>
  <c r="H4" i="1"/>
  <c r="H5" i="1" s="1"/>
  <c r="E12" i="2" l="1"/>
  <c r="N10" i="1"/>
  <c r="N11" i="1" s="1"/>
  <c r="O9" i="1"/>
  <c r="N6" i="1"/>
  <c r="K5" i="1"/>
  <c r="H6" i="1"/>
  <c r="H7" i="1" s="1"/>
  <c r="H8" i="1" s="1"/>
  <c r="H9" i="1" s="1"/>
  <c r="F4" i="2" l="1"/>
  <c r="F8" i="2"/>
  <c r="F5" i="2"/>
  <c r="F9" i="2"/>
  <c r="F6" i="2"/>
  <c r="F10" i="2"/>
  <c r="F7" i="2"/>
  <c r="F11" i="2"/>
  <c r="F3" i="2"/>
  <c r="L5" i="1"/>
  <c r="K6" i="1" s="1"/>
  <c r="I9" i="1"/>
  <c r="H10" i="1" s="1"/>
  <c r="H11" i="1" s="1"/>
  <c r="I11" i="1" s="1"/>
  <c r="L6" i="1" l="1"/>
  <c r="F14" i="1" l="1"/>
  <c r="F10" i="1"/>
  <c r="F11" i="1"/>
  <c r="F12" i="1"/>
  <c r="F13" i="1"/>
  <c r="E9" i="1" a="1"/>
  <c r="E12" i="1" s="1"/>
  <c r="C11" i="1"/>
  <c r="D11" i="1" s="1"/>
  <c r="C12" i="1" s="1"/>
  <c r="D12" i="1" s="1"/>
  <c r="C13" i="1" s="1"/>
  <c r="D13" i="1" s="1"/>
  <c r="D10" i="1"/>
  <c r="C10" i="1"/>
  <c r="D9" i="1"/>
  <c r="D6" i="1"/>
  <c r="D4" i="1"/>
  <c r="E11" i="1" l="1"/>
  <c r="E10" i="1"/>
  <c r="E14" i="1" s="1"/>
  <c r="E13" i="1"/>
  <c r="E9" i="1"/>
  <c r="F9" i="1" l="1"/>
</calcChain>
</file>

<file path=xl/comments1.xml><?xml version="1.0" encoding="utf-8"?>
<comments xmlns="http://schemas.openxmlformats.org/spreadsheetml/2006/main">
  <authors>
    <author>3f5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3f5:</t>
        </r>
        <r>
          <rPr>
            <sz val="9"/>
            <color indexed="81"/>
            <rFont val="Tahoma"/>
            <family val="2"/>
          </rPr>
          <t xml:space="preserve">
3.125%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3f5:</t>
        </r>
        <r>
          <rPr>
            <sz val="9"/>
            <color indexed="81"/>
            <rFont val="Tahoma"/>
            <family val="2"/>
          </rPr>
          <t xml:space="preserve">
6.25%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3f5:</t>
        </r>
        <r>
          <rPr>
            <sz val="9"/>
            <color indexed="81"/>
            <rFont val="Tahoma"/>
            <family val="2"/>
          </rPr>
          <t xml:space="preserve">
12.5%</t>
        </r>
      </text>
    </comment>
    <comment ref="K8" authorId="0" shapeId="0">
      <text>
        <r>
          <rPr>
            <b/>
            <sz val="9"/>
            <color indexed="81"/>
            <rFont val="Tahoma"/>
            <family val="2"/>
          </rPr>
          <t>3f5:</t>
        </r>
        <r>
          <rPr>
            <sz val="9"/>
            <color indexed="81"/>
            <rFont val="Tahoma"/>
            <family val="2"/>
          </rPr>
          <t xml:space="preserve">
mid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중앙값과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좌우대칭이라고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없을거같다</t>
        </r>
        <r>
          <rPr>
            <sz val="9"/>
            <color indexed="81"/>
            <rFont val="Tahoma"/>
            <family val="2"/>
          </rPr>
          <t>….</t>
        </r>
        <r>
          <rPr>
            <sz val="9"/>
            <color indexed="81"/>
            <rFont val="돋움"/>
            <family val="3"/>
            <charset val="129"/>
          </rPr>
          <t>ㅠ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3f5:</t>
        </r>
        <r>
          <rPr>
            <sz val="9"/>
            <color indexed="81"/>
            <rFont val="Tahoma"/>
            <family val="2"/>
          </rPr>
          <t xml:space="preserve">
50%</t>
        </r>
      </text>
    </comment>
  </commentList>
</comments>
</file>

<file path=xl/sharedStrings.xml><?xml version="1.0" encoding="utf-8"?>
<sst xmlns="http://schemas.openxmlformats.org/spreadsheetml/2006/main" count="99" uniqueCount="66">
  <si>
    <t>최소값</t>
  </si>
  <si>
    <t>최소값</t>
    <phoneticPr fontId="2" type="noConversion"/>
  </si>
  <si>
    <t>최대값</t>
  </si>
  <si>
    <t>최대값</t>
    <phoneticPr fontId="2" type="noConversion"/>
  </si>
  <si>
    <t>하한(초과)</t>
    <phoneticPr fontId="2" type="noConversion"/>
  </si>
  <si>
    <t>상한(이하)</t>
    <phoneticPr fontId="2" type="noConversion"/>
  </si>
  <si>
    <t>범위</t>
  </si>
  <si>
    <t>범위</t>
    <phoneticPr fontId="2" type="noConversion"/>
  </si>
  <si>
    <t>구간의 개수</t>
    <phoneticPr fontId="2" type="noConversion"/>
  </si>
  <si>
    <t>구간의 폭</t>
    <phoneticPr fontId="2" type="noConversion"/>
  </si>
  <si>
    <t>도수</t>
    <phoneticPr fontId="2" type="noConversion"/>
  </si>
  <si>
    <t>상대도수</t>
    <phoneticPr fontId="2" type="noConversion"/>
  </si>
  <si>
    <t>계급</t>
  </si>
  <si>
    <t>기타</t>
  </si>
  <si>
    <t>빈도수</t>
  </si>
  <si>
    <t>Column1</t>
  </si>
  <si>
    <t>평균</t>
  </si>
  <si>
    <t>표준 오차</t>
  </si>
  <si>
    <t>중앙값</t>
  </si>
  <si>
    <t>최빈값</t>
  </si>
  <si>
    <t>표준 편차</t>
  </si>
  <si>
    <t>분산</t>
  </si>
  <si>
    <t>첨도</t>
  </si>
  <si>
    <t>왜도</t>
  </si>
  <si>
    <t>합</t>
  </si>
  <si>
    <t>관측수</t>
  </si>
  <si>
    <t>frequency 함수이용 ==&gt; 삽입-그래프</t>
    <phoneticPr fontId="2" type="noConversion"/>
  </si>
  <si>
    <t>데이터-분석도구</t>
    <phoneticPr fontId="2" type="noConversion"/>
  </si>
  <si>
    <t>범위</t>
    <phoneticPr fontId="2" type="noConversion"/>
  </si>
  <si>
    <t>구간의폭</t>
    <phoneticPr fontId="2" type="noConversion"/>
  </si>
  <si>
    <t>구간의크기</t>
    <phoneticPr fontId="2" type="noConversion"/>
  </si>
  <si>
    <t>도수</t>
    <phoneticPr fontId="2" type="noConversion"/>
  </si>
  <si>
    <t>120-180자료가 많이 존재하네</t>
    <phoneticPr fontId="2" type="noConversion"/>
  </si>
  <si>
    <t>70퍼센트는 앞쪽에 있네?</t>
    <phoneticPr fontId="2" type="noConversion"/>
  </si>
  <si>
    <t>히스토그램을 다 살펴보고</t>
    <phoneticPr fontId="2" type="noConversion"/>
  </si>
  <si>
    <t>어디까지가 별로 없고 어디가 많네? 이런걸 그래프 보면서 해석해야해</t>
    <phoneticPr fontId="2" type="noConversion"/>
  </si>
  <si>
    <t>히스토그램의 해석 방법</t>
    <phoneticPr fontId="2" type="noConversion"/>
  </si>
  <si>
    <t>1. 어느부분에 자료가 많이 분포 -&gt; 집중되어있나?</t>
    <phoneticPr fontId="2" type="noConversion"/>
  </si>
  <si>
    <t>동떨어진 애에 대해 가늠도 가능해</t>
    <phoneticPr fontId="2" type="noConversion"/>
  </si>
  <si>
    <t>2. 이상치에 대한 언급(이상치라고 할 수는 없어) : 왜냐면 구간에 따라 다르게 그려질 수 있거든(상자그림을 그려야 이상치라고 말 할 수 있음)</t>
    <phoneticPr fontId="2" type="noConversion"/>
  </si>
  <si>
    <t>정규분포(좌우대칭)-&gt;가운데에 많이나오겟네. 중간쯤을 대표값으로 뽑아도됨.</t>
    <phoneticPr fontId="2" type="noConversion"/>
  </si>
  <si>
    <t>3. 좌우대칭성에 대한 설명이 가능</t>
    <phoneticPr fontId="2" type="noConversion"/>
  </si>
  <si>
    <t># 계급구간이 고르지 않아서 생길 수 있는 문제점 : 왜곡되서 해석가능</t>
    <phoneticPr fontId="2" type="noConversion"/>
  </si>
  <si>
    <t>계급폭이 다름 -&gt; 폭이 동일하게 그려져있어(그림만보고 숫자를 안읽으면 고르다고 생각하잖아?)</t>
    <phoneticPr fontId="2" type="noConversion"/>
  </si>
  <si>
    <t xml:space="preserve">   간격을 정확하게 맞춰야함.(계급폭)</t>
    <phoneticPr fontId="2" type="noConversion"/>
  </si>
  <si>
    <t xml:space="preserve">    y축을 도수, 상대도수로 보면, 실제보다 더 많이 있거나 적게있을수있는데 비교대상이 적절하지 않음</t>
    <phoneticPr fontId="2" type="noConversion"/>
  </si>
  <si>
    <t>계급구간이 다를때는 =&gt;상대도수밀도 혹은 도수밀도로 표시해야함.</t>
    <phoneticPr fontId="2" type="noConversion"/>
  </si>
  <si>
    <t>도수밀도</t>
    <phoneticPr fontId="2" type="noConversion"/>
  </si>
  <si>
    <t>구간의 폭이 같고 다르고가 문제인게 아니라 y축이 무엇인가가 매우 중요해짐</t>
    <phoneticPr fontId="2" type="noConversion"/>
  </si>
  <si>
    <t>폭이 달라졌을때는 도수밀도를 그리는게 더 합리적이게 됨.</t>
    <phoneticPr fontId="2" type="noConversion"/>
  </si>
  <si>
    <t>하위 3.125%</t>
    <phoneticPr fontId="2" type="noConversion"/>
  </si>
  <si>
    <t>하위 6.25%</t>
    <phoneticPr fontId="2" type="noConversion"/>
  </si>
  <si>
    <t>하위 25%</t>
    <phoneticPr fontId="2" type="noConversion"/>
  </si>
  <si>
    <t>하위 12.5%</t>
    <phoneticPr fontId="2" type="noConversion"/>
  </si>
  <si>
    <t>하위 50%(중앙값)</t>
    <phoneticPr fontId="2" type="noConversion"/>
  </si>
  <si>
    <t>상위 25%</t>
    <phoneticPr fontId="2" type="noConversion"/>
  </si>
  <si>
    <t>상위 12.5%</t>
    <phoneticPr fontId="2" type="noConversion"/>
  </si>
  <si>
    <t>상위 3.125%</t>
    <phoneticPr fontId="2" type="noConversion"/>
  </si>
  <si>
    <t>상위 6.25%</t>
    <phoneticPr fontId="2" type="noConversion"/>
  </si>
  <si>
    <t>하위</t>
    <phoneticPr fontId="2" type="noConversion"/>
  </si>
  <si>
    <t>상위</t>
    <phoneticPr fontId="2" type="noConversion"/>
  </si>
  <si>
    <t>상자그림에서 꼬리부분을 반으로 자르고</t>
    <phoneticPr fontId="2" type="noConversion"/>
  </si>
  <si>
    <t>그리고 더 꼬리 있죠? 그 꼬리 또 나눈거야</t>
    <phoneticPr fontId="2" type="noConversion"/>
  </si>
  <si>
    <t>상황)</t>
    <phoneticPr fontId="2" type="noConversion"/>
  </si>
  <si>
    <t>같은거리만큼 떨어져있잖아?</t>
    <phoneticPr fontId="2" type="noConversion"/>
  </si>
  <si>
    <t>각각의 평균이 145.5에 가깝다면 좌우대칭적으로 잘 분포해있겠다고 말할 수 있겠다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</si>
</sst>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1" fillId="0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0" borderId="3" xfId="0" applyBorder="1">
      <alignment vertical="center"/>
    </xf>
    <xf numFmtId="0" fontId="0" fillId="5" borderId="4" xfId="0" applyFill="1" applyBorder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92</a:t>
            </a:r>
            <a:r>
              <a:rPr lang="ko-KR" altLang="en-US"/>
              <a:t>년 </a:t>
            </a:r>
            <a:r>
              <a:rPr lang="en-US" altLang="ko-KR"/>
              <a:t>12</a:t>
            </a:r>
            <a:r>
              <a:rPr lang="ko-KR" altLang="en-US"/>
              <a:t>월 </a:t>
            </a:r>
            <a:r>
              <a:rPr lang="en-US" altLang="ko-KR"/>
              <a:t>1</a:t>
            </a:r>
            <a:r>
              <a:rPr lang="ko-KR" altLang="en-US"/>
              <a:t>일의 주가 히스토그램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Sheet1!$D$9:$D$13</c:f>
              <c:numCache>
                <c:formatCode>General</c:formatCode>
                <c:ptCount val="5"/>
                <c:pt idx="0">
                  <c:v>140</c:v>
                </c:pt>
                <c:pt idx="1">
                  <c:v>180</c:v>
                </c:pt>
                <c:pt idx="2">
                  <c:v>220</c:v>
                </c:pt>
                <c:pt idx="3">
                  <c:v>260</c:v>
                </c:pt>
                <c:pt idx="4">
                  <c:v>300</c:v>
                </c:pt>
              </c:numCache>
            </c:numRef>
          </c:cat>
          <c:val>
            <c:numRef>
              <c:f>Sheet1!$E$9:$E$13</c:f>
              <c:numCache>
                <c:formatCode>General</c:formatCode>
                <c:ptCount val="5"/>
                <c:pt idx="0">
                  <c:v>22</c:v>
                </c:pt>
                <c:pt idx="1">
                  <c:v>21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AD-471F-AA1C-7CB5B70EC6D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448751328"/>
        <c:axId val="448753952"/>
      </c:barChart>
      <c:catAx>
        <c:axId val="448751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주가</a:t>
                </a:r>
                <a:r>
                  <a:rPr lang="en-US" altLang="ko-KR"/>
                  <a:t>(</a:t>
                </a:r>
                <a:r>
                  <a:rPr lang="ko-KR" altLang="en-US"/>
                  <a:t>단위</a:t>
                </a:r>
                <a:r>
                  <a:rPr lang="en-US" altLang="ko-KR"/>
                  <a:t>:100</a:t>
                </a:r>
                <a:r>
                  <a:rPr lang="ko-KR" altLang="en-US"/>
                  <a:t>원</a:t>
                </a:r>
                <a:r>
                  <a:rPr lang="en-US" altLang="ko-KR"/>
                  <a:t>)</a:t>
                </a:r>
                <a:endParaRPr lang="ko-KR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8753952"/>
        <c:crosses val="autoZero"/>
        <c:auto val="1"/>
        <c:lblAlgn val="ctr"/>
        <c:lblOffset val="100"/>
        <c:noMultiLvlLbl val="0"/>
      </c:catAx>
      <c:valAx>
        <c:axId val="44875395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2">
                  <a:lumMod val="75000"/>
                </a:schemeClr>
              </a:solidFill>
              <a:prstDash val="dash"/>
              <a:miter lim="800000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도수</a:t>
                </a:r>
                <a:r>
                  <a:rPr lang="en-US" altLang="ko-KR"/>
                  <a:t>(</a:t>
                </a:r>
                <a:r>
                  <a:rPr lang="ko-KR" altLang="en-US"/>
                  <a:t>단위</a:t>
                </a:r>
                <a:r>
                  <a:rPr lang="en-US" altLang="ko-KR"/>
                  <a:t>:</a:t>
                </a:r>
                <a:r>
                  <a:rPr lang="ko-KR" altLang="en-US"/>
                  <a:t>건</a:t>
                </a:r>
                <a:r>
                  <a:rPr lang="en-US" altLang="ko-KR"/>
                  <a:t>)</a:t>
                </a:r>
                <a:endParaRPr lang="ko-KR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8751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85000"/>
      </a:schemeClr>
    </a:solidFill>
    <a:ln w="9525" cap="flat" cmpd="sng" algn="ctr">
      <a:solidFill>
        <a:schemeClr val="accent1">
          <a:lumMod val="20000"/>
          <a:lumOff val="80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히스토그램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빈도수</c:v>
          </c:tx>
          <c:invertIfNegative val="0"/>
          <c:cat>
            <c:strRef>
              <c:f>Sheet1!$H$18:$H$23</c:f>
              <c:strCache>
                <c:ptCount val="6"/>
                <c:pt idx="0">
                  <c:v>140</c:v>
                </c:pt>
                <c:pt idx="1">
                  <c:v>180</c:v>
                </c:pt>
                <c:pt idx="2">
                  <c:v>220</c:v>
                </c:pt>
                <c:pt idx="3">
                  <c:v>260</c:v>
                </c:pt>
                <c:pt idx="4">
                  <c:v>300</c:v>
                </c:pt>
                <c:pt idx="5">
                  <c:v>기타</c:v>
                </c:pt>
              </c:strCache>
            </c:strRef>
          </c:cat>
          <c:val>
            <c:numRef>
              <c:f>Sheet1!$I$18:$I$23</c:f>
              <c:numCache>
                <c:formatCode>General</c:formatCode>
                <c:ptCount val="6"/>
                <c:pt idx="0">
                  <c:v>22</c:v>
                </c:pt>
                <c:pt idx="1">
                  <c:v>21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91-49E0-94B4-F109DBF2B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2977320"/>
        <c:axId val="602976336"/>
      </c:barChart>
      <c:catAx>
        <c:axId val="602977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계급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2976336"/>
        <c:crosses val="autoZero"/>
        <c:auto val="1"/>
        <c:lblAlgn val="ctr"/>
        <c:lblOffset val="100"/>
        <c:noMultiLvlLbl val="0"/>
      </c:catAx>
      <c:valAx>
        <c:axId val="60297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빈도수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29773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히스토그램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빈도수</c:v>
          </c:tx>
          <c:invertIfNegative val="0"/>
          <c:cat>
            <c:strRef>
              <c:f>Sheet1!$H$32:$H$38</c:f>
              <c:strCache>
                <c:ptCount val="7"/>
                <c:pt idx="0">
                  <c:v>101</c:v>
                </c:pt>
                <c:pt idx="1">
                  <c:v>130.3333333</c:v>
                </c:pt>
                <c:pt idx="2">
                  <c:v>159.6666667</c:v>
                </c:pt>
                <c:pt idx="3">
                  <c:v>189</c:v>
                </c:pt>
                <c:pt idx="4">
                  <c:v>218.3333333</c:v>
                </c:pt>
                <c:pt idx="5">
                  <c:v>247.6666667</c:v>
                </c:pt>
                <c:pt idx="6">
                  <c:v>기타</c:v>
                </c:pt>
              </c:strCache>
            </c:strRef>
          </c:cat>
          <c:val>
            <c:numRef>
              <c:f>Sheet1!$I$32:$I$38</c:f>
              <c:numCache>
                <c:formatCode>General</c:formatCode>
                <c:ptCount val="7"/>
                <c:pt idx="0">
                  <c:v>1</c:v>
                </c:pt>
                <c:pt idx="1">
                  <c:v>16</c:v>
                </c:pt>
                <c:pt idx="2">
                  <c:v>16</c:v>
                </c:pt>
                <c:pt idx="3">
                  <c:v>11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64-4176-8725-0D434F104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56803880"/>
        <c:axId val="456808800"/>
      </c:barChart>
      <c:catAx>
        <c:axId val="456803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계급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56808800"/>
        <c:crosses val="autoZero"/>
        <c:auto val="1"/>
        <c:lblAlgn val="ctr"/>
        <c:lblOffset val="100"/>
        <c:noMultiLvlLbl val="0"/>
      </c:catAx>
      <c:valAx>
        <c:axId val="4568088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빈도수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56803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히스토그램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빈도수</c:v>
          </c:tx>
          <c:invertIfNegative val="0"/>
          <c:cat>
            <c:strRef>
              <c:f>Sheet2!$H$14:$H$18</c:f>
              <c:strCache>
                <c:ptCount val="5"/>
                <c:pt idx="0">
                  <c:v>150</c:v>
                </c:pt>
                <c:pt idx="1">
                  <c:v>200</c:v>
                </c:pt>
                <c:pt idx="2">
                  <c:v>250</c:v>
                </c:pt>
                <c:pt idx="3">
                  <c:v>300</c:v>
                </c:pt>
                <c:pt idx="4">
                  <c:v>기타</c:v>
                </c:pt>
              </c:strCache>
            </c:strRef>
          </c:cat>
          <c:val>
            <c:numRef>
              <c:f>Sheet2!$I$14:$I$18</c:f>
              <c:numCache>
                <c:formatCode>General</c:formatCode>
                <c:ptCount val="5"/>
                <c:pt idx="0">
                  <c:v>29</c:v>
                </c:pt>
                <c:pt idx="1">
                  <c:v>15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9A-46DA-8E03-880B4074A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13898032"/>
        <c:axId val="613888848"/>
      </c:barChart>
      <c:catAx>
        <c:axId val="613898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계급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3888848"/>
        <c:crosses val="autoZero"/>
        <c:auto val="1"/>
        <c:lblAlgn val="ctr"/>
        <c:lblOffset val="100"/>
        <c:noMultiLvlLbl val="0"/>
      </c:catAx>
      <c:valAx>
        <c:axId val="6138888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빈도수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38980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히스토그램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빈도수</c:v>
          </c:tx>
          <c:invertIfNegative val="0"/>
          <c:cat>
            <c:strRef>
              <c:f>Sheet2!$H$26:$H$35</c:f>
              <c:strCache>
                <c:ptCount val="10"/>
                <c:pt idx="0">
                  <c:v>105</c:v>
                </c:pt>
                <c:pt idx="1">
                  <c:v>110</c:v>
                </c:pt>
                <c:pt idx="2">
                  <c:v>115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250</c:v>
                </c:pt>
                <c:pt idx="8">
                  <c:v>300</c:v>
                </c:pt>
                <c:pt idx="9">
                  <c:v>기타</c:v>
                </c:pt>
              </c:strCache>
            </c:strRef>
          </c:cat>
          <c:val>
            <c:numRef>
              <c:f>Sheet2!$I$26:$I$35</c:f>
              <c:numCache>
                <c:formatCode>General</c:formatCode>
                <c:ptCount val="10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0</c:v>
                </c:pt>
                <c:pt idx="4">
                  <c:v>14</c:v>
                </c:pt>
                <c:pt idx="5">
                  <c:v>14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C-4A5B-869C-D44663758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46701576"/>
        <c:axId val="446706496"/>
      </c:barChart>
      <c:catAx>
        <c:axId val="446701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계급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6706496"/>
        <c:crosses val="autoZero"/>
        <c:auto val="1"/>
        <c:lblAlgn val="ctr"/>
        <c:lblOffset val="100"/>
        <c:noMultiLvlLbl val="0"/>
      </c:catAx>
      <c:valAx>
        <c:axId val="4467064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빈도수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67015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Sheet2!$D$3:$D$11</c:f>
              <c:numCache>
                <c:formatCode>General</c:formatCode>
                <c:ptCount val="9"/>
                <c:pt idx="0">
                  <c:v>120</c:v>
                </c:pt>
                <c:pt idx="1">
                  <c:v>140</c:v>
                </c:pt>
                <c:pt idx="2">
                  <c:v>160</c:v>
                </c:pt>
                <c:pt idx="3">
                  <c:v>180</c:v>
                </c:pt>
                <c:pt idx="4">
                  <c:v>200</c:v>
                </c:pt>
                <c:pt idx="5">
                  <c:v>220</c:v>
                </c:pt>
                <c:pt idx="6">
                  <c:v>240</c:v>
                </c:pt>
                <c:pt idx="7">
                  <c:v>260</c:v>
                </c:pt>
                <c:pt idx="8">
                  <c:v>280</c:v>
                </c:pt>
              </c:numCache>
            </c:numRef>
          </c:cat>
          <c:val>
            <c:numRef>
              <c:f>Sheet2!$E$3:$E$11</c:f>
              <c:numCache>
                <c:formatCode>General</c:formatCode>
                <c:ptCount val="9"/>
                <c:pt idx="0">
                  <c:v>15</c:v>
                </c:pt>
                <c:pt idx="1">
                  <c:v>21</c:v>
                </c:pt>
                <c:pt idx="2">
                  <c:v>32</c:v>
                </c:pt>
                <c:pt idx="3">
                  <c:v>40</c:v>
                </c:pt>
                <c:pt idx="4">
                  <c:v>40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8D-4AC6-903A-C96BFB0FD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6803224"/>
        <c:axId val="456807160"/>
      </c:barChart>
      <c:catAx>
        <c:axId val="456803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6807160"/>
        <c:crosses val="autoZero"/>
        <c:auto val="1"/>
        <c:lblAlgn val="ctr"/>
        <c:lblOffset val="100"/>
        <c:noMultiLvlLbl val="0"/>
      </c:catAx>
      <c:valAx>
        <c:axId val="456807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6803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히스토그램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빈도수</c:v>
          </c:tx>
          <c:invertIfNegative val="0"/>
          <c:cat>
            <c:strRef>
              <c:f>Sheet2!$H$26:$H$35</c:f>
              <c:strCache>
                <c:ptCount val="10"/>
                <c:pt idx="0">
                  <c:v>105</c:v>
                </c:pt>
                <c:pt idx="1">
                  <c:v>110</c:v>
                </c:pt>
                <c:pt idx="2">
                  <c:v>115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250</c:v>
                </c:pt>
                <c:pt idx="8">
                  <c:v>300</c:v>
                </c:pt>
                <c:pt idx="9">
                  <c:v>기타</c:v>
                </c:pt>
              </c:strCache>
            </c:strRef>
          </c:cat>
          <c:val>
            <c:numRef>
              <c:f>Sheet2!$I$26:$I$35</c:f>
              <c:numCache>
                <c:formatCode>General</c:formatCode>
                <c:ptCount val="10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0</c:v>
                </c:pt>
                <c:pt idx="4">
                  <c:v>14</c:v>
                </c:pt>
                <c:pt idx="5">
                  <c:v>14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70-4B88-A051-6E5A8707A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46701576"/>
        <c:axId val="446706496"/>
      </c:barChart>
      <c:catAx>
        <c:axId val="446701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계급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6706496"/>
        <c:crosses val="autoZero"/>
        <c:auto val="1"/>
        <c:lblAlgn val="ctr"/>
        <c:lblOffset val="100"/>
        <c:noMultiLvlLbl val="0"/>
      </c:catAx>
      <c:valAx>
        <c:axId val="4467064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빈도수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67015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ko-KR" altLang="en-US"/>
              <a:t>히스토그램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Sheet3!$G$2</c:f>
              <c:strCache>
                <c:ptCount val="1"/>
                <c:pt idx="0">
                  <c:v>도수밀도</c:v>
                </c:pt>
              </c:strCache>
            </c:strRef>
          </c:tx>
          <c:invertIfNegative val="0"/>
          <c:cat>
            <c:strRef>
              <c:f>Sheet2!$H$26:$H$35</c:f>
              <c:strCache>
                <c:ptCount val="10"/>
                <c:pt idx="0">
                  <c:v>105</c:v>
                </c:pt>
                <c:pt idx="1">
                  <c:v>110</c:v>
                </c:pt>
                <c:pt idx="2">
                  <c:v>115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250</c:v>
                </c:pt>
                <c:pt idx="8">
                  <c:v>300</c:v>
                </c:pt>
                <c:pt idx="9">
                  <c:v>기타</c:v>
                </c:pt>
              </c:strCache>
            </c:strRef>
          </c:cat>
          <c:val>
            <c:numRef>
              <c:f>Sheet3!$G$3:$G$11</c:f>
              <c:numCache>
                <c:formatCode>General</c:formatCode>
                <c:ptCount val="9"/>
                <c:pt idx="0">
                  <c:v>1.2</c:v>
                </c:pt>
                <c:pt idx="1">
                  <c:v>1</c:v>
                </c:pt>
                <c:pt idx="2">
                  <c:v>0.8</c:v>
                </c:pt>
                <c:pt idx="3">
                  <c:v>0</c:v>
                </c:pt>
                <c:pt idx="4">
                  <c:v>0.46666666666666667</c:v>
                </c:pt>
                <c:pt idx="5">
                  <c:v>0.46666666666666667</c:v>
                </c:pt>
                <c:pt idx="6">
                  <c:v>6.6666666666666666E-2</c:v>
                </c:pt>
                <c:pt idx="7">
                  <c:v>0.05</c:v>
                </c:pt>
                <c:pt idx="8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0-48CE-9BD7-B6525B53E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46701576"/>
        <c:axId val="446706496"/>
      </c:barChart>
      <c:catAx>
        <c:axId val="446701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계급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6706496"/>
        <c:crosses val="autoZero"/>
        <c:auto val="1"/>
        <c:lblAlgn val="ctr"/>
        <c:lblOffset val="100"/>
        <c:noMultiLvlLbl val="0"/>
      </c:catAx>
      <c:valAx>
        <c:axId val="4467064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도수밀도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67015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390525</xdr:colOff>
      <xdr:row>15</xdr:row>
      <xdr:rowOff>161926</xdr:rowOff>
    </xdr:from>
    <xdr:to>
      <xdr:col>6</xdr:col>
      <xdr:colOff>438150</xdr:colOff>
      <xdr:row>29</xdr:row>
      <xdr:rowOff>76200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180974</xdr:colOff>
      <xdr:row>16</xdr:row>
      <xdr:rowOff>9525</xdr:rowOff>
    </xdr:from>
    <xdr:to>
      <xdr:col>15</xdr:col>
      <xdr:colOff>19049</xdr:colOff>
      <xdr:row>29</xdr:row>
      <xdr:rowOff>95250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142875</xdr:colOff>
      <xdr:row>30</xdr:row>
      <xdr:rowOff>1</xdr:rowOff>
    </xdr:from>
    <xdr:to>
      <xdr:col>15</xdr:col>
      <xdr:colOff>9525</xdr:colOff>
      <xdr:row>39</xdr:row>
      <xdr:rowOff>180976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314325</xdr:colOff>
      <xdr:row>12</xdr:row>
      <xdr:rowOff>200025</xdr:rowOff>
    </xdr:from>
    <xdr:to>
      <xdr:col>16</xdr:col>
      <xdr:colOff>314325</xdr:colOff>
      <xdr:row>22</xdr:row>
      <xdr:rowOff>200025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314325</xdr:colOff>
      <xdr:row>24</xdr:row>
      <xdr:rowOff>200025</xdr:rowOff>
    </xdr:from>
    <xdr:to>
      <xdr:col>16</xdr:col>
      <xdr:colOff>314325</xdr:colOff>
      <xdr:row>34</xdr:row>
      <xdr:rowOff>200025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604837</xdr:colOff>
      <xdr:row>21</xdr:row>
      <xdr:rowOff>152400</xdr:rowOff>
    </xdr:from>
    <xdr:to>
      <xdr:col>6</xdr:col>
      <xdr:colOff>561975</xdr:colOff>
      <xdr:row>32</xdr:row>
      <xdr:rowOff>90487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238124</xdr:colOff>
      <xdr:row>0</xdr:row>
      <xdr:rowOff>180975</xdr:rowOff>
    </xdr:from>
    <xdr:to>
      <xdr:col>15</xdr:col>
      <xdr:colOff>19049</xdr:colOff>
      <xdr:row>10</xdr:row>
      <xdr:rowOff>200025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228600</xdr:colOff>
      <xdr:row>11</xdr:row>
      <xdr:rowOff>152400</xdr:rowOff>
    </xdr:from>
    <xdr:to>
      <xdr:col>15</xdr:col>
      <xdr:colOff>9525</xdr:colOff>
      <xdr:row>21</xdr:row>
      <xdr:rowOff>200025</xdr:rowOff>
    </xdr:to>
    <xdr:graphicFrame macro="">
      <xdr:nvGraphicFramePr>
        <xdr:cNvPr id="4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workbookViewId="0">
      <selection sqref="A1:A1048576"/>
    </sheetView>
  </sheetViews>
  <sheetFormatPr defaultRowHeight="16.5" x14ac:dyDescent="0.3"/>
  <cols>
    <col min="3" max="3" width="11" style="1" customWidth="1"/>
    <col min="4" max="4" width="11.375" style="1" customWidth="1"/>
  </cols>
  <sheetData>
    <row r="1" spans="1:15" x14ac:dyDescent="0.3">
      <c r="A1">
        <v>110</v>
      </c>
    </row>
    <row r="2" spans="1:15" x14ac:dyDescent="0.3">
      <c r="A2">
        <v>144</v>
      </c>
      <c r="C2" s="1" t="s">
        <v>1</v>
      </c>
      <c r="D2" s="1">
        <v>101</v>
      </c>
      <c r="H2" s="1" t="s">
        <v>4</v>
      </c>
      <c r="I2" s="1" t="s">
        <v>5</v>
      </c>
      <c r="K2" s="1" t="s">
        <v>4</v>
      </c>
      <c r="L2" s="1" t="s">
        <v>5</v>
      </c>
      <c r="N2" s="1" t="s">
        <v>4</v>
      </c>
      <c r="O2" s="1" t="s">
        <v>5</v>
      </c>
    </row>
    <row r="3" spans="1:15" x14ac:dyDescent="0.3">
      <c r="A3">
        <v>101</v>
      </c>
      <c r="C3" s="1" t="s">
        <v>3</v>
      </c>
      <c r="D3" s="1">
        <v>277</v>
      </c>
      <c r="H3" s="1">
        <v>100</v>
      </c>
      <c r="I3" s="1">
        <f>H3+20</f>
        <v>120</v>
      </c>
      <c r="K3" s="1">
        <v>100</v>
      </c>
      <c r="L3" s="1">
        <f>K3+50</f>
        <v>150</v>
      </c>
      <c r="N3" s="1">
        <v>100</v>
      </c>
      <c r="O3" s="1">
        <f>N3+5</f>
        <v>105</v>
      </c>
    </row>
    <row r="4" spans="1:15" x14ac:dyDescent="0.3">
      <c r="A4">
        <v>147</v>
      </c>
      <c r="C4" s="1" t="s">
        <v>7</v>
      </c>
      <c r="D4" s="1">
        <f>D3-D2</f>
        <v>176</v>
      </c>
      <c r="H4" s="1">
        <f>I3</f>
        <v>120</v>
      </c>
      <c r="I4" s="1">
        <f>H4+20</f>
        <v>140</v>
      </c>
      <c r="K4" s="1">
        <f>L3</f>
        <v>150</v>
      </c>
      <c r="L4" s="1">
        <f t="shared" ref="L4:L6" si="0">K4+50</f>
        <v>200</v>
      </c>
      <c r="N4" s="1">
        <f>O3</f>
        <v>105</v>
      </c>
      <c r="O4" s="1">
        <f>N4+5</f>
        <v>110</v>
      </c>
    </row>
    <row r="5" spans="1:15" x14ac:dyDescent="0.3">
      <c r="A5">
        <v>110</v>
      </c>
      <c r="C5" s="1" t="s">
        <v>8</v>
      </c>
      <c r="D5" s="1">
        <v>5</v>
      </c>
      <c r="H5" s="1">
        <f t="shared" ref="H5:H10" si="1">I4</f>
        <v>140</v>
      </c>
      <c r="I5" s="1">
        <f>H5+20</f>
        <v>160</v>
      </c>
      <c r="K5" s="1">
        <f t="shared" ref="K5:K11" si="2">L4</f>
        <v>200</v>
      </c>
      <c r="L5" s="1">
        <f t="shared" si="0"/>
        <v>250</v>
      </c>
      <c r="N5" s="1">
        <f t="shared" ref="N5:N12" si="3">O4</f>
        <v>110</v>
      </c>
      <c r="O5" s="1">
        <f>N5+5</f>
        <v>115</v>
      </c>
    </row>
    <row r="6" spans="1:15" x14ac:dyDescent="0.3">
      <c r="A6">
        <v>175</v>
      </c>
      <c r="C6" s="1" t="s">
        <v>9</v>
      </c>
      <c r="D6" s="1">
        <f>D4/D5</f>
        <v>35.200000000000003</v>
      </c>
      <c r="E6">
        <v>40</v>
      </c>
      <c r="H6" s="1">
        <f t="shared" si="1"/>
        <v>160</v>
      </c>
      <c r="I6" s="1">
        <f>H6+20</f>
        <v>180</v>
      </c>
      <c r="K6" s="1">
        <f t="shared" si="2"/>
        <v>250</v>
      </c>
      <c r="L6" s="1">
        <f t="shared" si="0"/>
        <v>300</v>
      </c>
      <c r="N6" s="1">
        <f t="shared" si="3"/>
        <v>115</v>
      </c>
      <c r="O6" s="1">
        <f>N6+5</f>
        <v>120</v>
      </c>
    </row>
    <row r="7" spans="1:15" x14ac:dyDescent="0.3">
      <c r="A7">
        <v>165</v>
      </c>
      <c r="H7" s="1">
        <f t="shared" si="1"/>
        <v>180</v>
      </c>
      <c r="I7" s="1">
        <f>H7+20</f>
        <v>200</v>
      </c>
      <c r="K7" s="1"/>
      <c r="L7" s="1"/>
      <c r="N7" s="1">
        <f t="shared" si="3"/>
        <v>120</v>
      </c>
      <c r="O7" s="1">
        <f>N7+30</f>
        <v>150</v>
      </c>
    </row>
    <row r="8" spans="1:15" x14ac:dyDescent="0.3">
      <c r="A8">
        <v>168</v>
      </c>
      <c r="C8" s="1" t="s">
        <v>4</v>
      </c>
      <c r="D8" s="1" t="s">
        <v>5</v>
      </c>
      <c r="E8" s="1" t="s">
        <v>10</v>
      </c>
      <c r="F8" s="1" t="s">
        <v>11</v>
      </c>
      <c r="H8" s="1">
        <f t="shared" si="1"/>
        <v>200</v>
      </c>
      <c r="I8" s="1">
        <f>H8+20</f>
        <v>220</v>
      </c>
      <c r="K8" s="1"/>
      <c r="L8" s="1"/>
      <c r="N8" s="1">
        <f t="shared" si="3"/>
        <v>150</v>
      </c>
      <c r="O8" s="1">
        <f t="shared" ref="O8:O9" si="4">N8+30</f>
        <v>180</v>
      </c>
    </row>
    <row r="9" spans="1:15" x14ac:dyDescent="0.3">
      <c r="A9">
        <v>159</v>
      </c>
      <c r="C9" s="1">
        <v>100</v>
      </c>
      <c r="D9" s="1">
        <f>C9+40</f>
        <v>140</v>
      </c>
      <c r="E9">
        <f t="array" ref="E9:E13">FREQUENCY(A1:A48,D9:D13)</f>
        <v>22</v>
      </c>
      <c r="F9">
        <f>E9/$E$14</f>
        <v>0.45833333333333331</v>
      </c>
      <c r="H9" s="1">
        <f t="shared" si="1"/>
        <v>220</v>
      </c>
      <c r="I9" s="1">
        <f>H9+20</f>
        <v>240</v>
      </c>
      <c r="K9" s="1"/>
      <c r="L9" s="1"/>
      <c r="N9" s="1">
        <f t="shared" si="3"/>
        <v>180</v>
      </c>
      <c r="O9" s="1">
        <f t="shared" si="4"/>
        <v>210</v>
      </c>
    </row>
    <row r="10" spans="1:15" x14ac:dyDescent="0.3">
      <c r="A10">
        <v>129</v>
      </c>
      <c r="C10" s="1">
        <f>D9</f>
        <v>140</v>
      </c>
      <c r="D10" s="1">
        <f t="shared" ref="D10:D16" si="5">C10+40</f>
        <v>180</v>
      </c>
      <c r="E10">
        <v>21</v>
      </c>
      <c r="F10">
        <f t="shared" ref="F10:F13" si="6">E10/$E$14</f>
        <v>0.4375</v>
      </c>
      <c r="H10" s="1">
        <f t="shared" si="1"/>
        <v>240</v>
      </c>
      <c r="I10" s="1">
        <f>H10+20</f>
        <v>260</v>
      </c>
      <c r="K10" s="1"/>
      <c r="L10" s="1"/>
      <c r="N10" s="1">
        <f t="shared" si="3"/>
        <v>210</v>
      </c>
      <c r="O10" s="1">
        <f>N10+40</f>
        <v>250</v>
      </c>
    </row>
    <row r="11" spans="1:15" x14ac:dyDescent="0.3">
      <c r="A11">
        <v>113</v>
      </c>
      <c r="C11" s="1">
        <f t="shared" ref="C11:C16" si="7">D10</f>
        <v>180</v>
      </c>
      <c r="D11" s="1">
        <f t="shared" si="5"/>
        <v>220</v>
      </c>
      <c r="E11">
        <v>3</v>
      </c>
      <c r="F11">
        <f t="shared" si="6"/>
        <v>6.25E-2</v>
      </c>
      <c r="H11" s="1">
        <f t="shared" ref="H10:H11" si="8">I10</f>
        <v>260</v>
      </c>
      <c r="I11" s="1">
        <f>H11+20</f>
        <v>280</v>
      </c>
      <c r="K11" s="1"/>
      <c r="L11" s="1"/>
      <c r="N11" s="1">
        <f t="shared" si="3"/>
        <v>250</v>
      </c>
      <c r="O11" s="1">
        <f>N11+50</f>
        <v>300</v>
      </c>
    </row>
    <row r="12" spans="1:15" x14ac:dyDescent="0.3">
      <c r="A12">
        <v>158</v>
      </c>
      <c r="C12" s="1">
        <f t="shared" si="7"/>
        <v>220</v>
      </c>
      <c r="D12" s="1">
        <f t="shared" si="5"/>
        <v>260</v>
      </c>
      <c r="E12">
        <v>1</v>
      </c>
      <c r="F12">
        <f t="shared" si="6"/>
        <v>2.0833333333333332E-2</v>
      </c>
      <c r="N12" s="1"/>
      <c r="O12" s="1"/>
    </row>
    <row r="13" spans="1:15" x14ac:dyDescent="0.3">
      <c r="A13">
        <v>102</v>
      </c>
      <c r="C13" s="1">
        <f t="shared" si="7"/>
        <v>260</v>
      </c>
      <c r="D13" s="1">
        <f t="shared" si="5"/>
        <v>300</v>
      </c>
      <c r="E13">
        <v>1</v>
      </c>
      <c r="F13">
        <f t="shared" si="6"/>
        <v>2.0833333333333332E-2</v>
      </c>
      <c r="O13" s="1"/>
    </row>
    <row r="14" spans="1:15" x14ac:dyDescent="0.3">
      <c r="A14">
        <v>102</v>
      </c>
      <c r="E14">
        <f>SUM(E9:E13)</f>
        <v>48</v>
      </c>
      <c r="F14">
        <f>SUM(F9:F13)</f>
        <v>1</v>
      </c>
    </row>
    <row r="15" spans="1:15" x14ac:dyDescent="0.3">
      <c r="A15">
        <v>149</v>
      </c>
    </row>
    <row r="16" spans="1:15" ht="17.25" thickBot="1" x14ac:dyDescent="0.35">
      <c r="A16">
        <v>111</v>
      </c>
    </row>
    <row r="17" spans="1:9" x14ac:dyDescent="0.3">
      <c r="A17">
        <v>161</v>
      </c>
      <c r="H17" s="5" t="s">
        <v>12</v>
      </c>
      <c r="I17" s="5" t="s">
        <v>14</v>
      </c>
    </row>
    <row r="18" spans="1:9" x14ac:dyDescent="0.3">
      <c r="A18">
        <v>148</v>
      </c>
      <c r="H18" s="2">
        <v>140</v>
      </c>
      <c r="I18" s="3">
        <v>22</v>
      </c>
    </row>
    <row r="19" spans="1:9" x14ac:dyDescent="0.3">
      <c r="A19">
        <v>165</v>
      </c>
      <c r="H19" s="2">
        <v>180</v>
      </c>
      <c r="I19" s="3">
        <v>21</v>
      </c>
    </row>
    <row r="20" spans="1:9" x14ac:dyDescent="0.3">
      <c r="A20">
        <v>109</v>
      </c>
      <c r="H20" s="2">
        <v>220</v>
      </c>
      <c r="I20" s="3">
        <v>3</v>
      </c>
    </row>
    <row r="21" spans="1:9" x14ac:dyDescent="0.3">
      <c r="A21">
        <v>156</v>
      </c>
      <c r="H21" s="2">
        <v>260</v>
      </c>
      <c r="I21" s="3">
        <v>1</v>
      </c>
    </row>
    <row r="22" spans="1:9" x14ac:dyDescent="0.3">
      <c r="A22">
        <v>173</v>
      </c>
      <c r="H22" s="2">
        <v>300</v>
      </c>
      <c r="I22" s="3">
        <v>1</v>
      </c>
    </row>
    <row r="23" spans="1:9" ht="17.25" thickBot="1" x14ac:dyDescent="0.35">
      <c r="A23">
        <v>165</v>
      </c>
      <c r="H23" s="4" t="s">
        <v>13</v>
      </c>
      <c r="I23" s="4">
        <v>0</v>
      </c>
    </row>
    <row r="24" spans="1:9" x14ac:dyDescent="0.3">
      <c r="A24">
        <v>235</v>
      </c>
    </row>
    <row r="25" spans="1:9" x14ac:dyDescent="0.3">
      <c r="A25">
        <v>139</v>
      </c>
    </row>
    <row r="26" spans="1:9" x14ac:dyDescent="0.3">
      <c r="A26">
        <v>147</v>
      </c>
    </row>
    <row r="27" spans="1:9" x14ac:dyDescent="0.3">
      <c r="A27">
        <v>146</v>
      </c>
    </row>
    <row r="28" spans="1:9" x14ac:dyDescent="0.3">
      <c r="A28">
        <v>102</v>
      </c>
    </row>
    <row r="29" spans="1:9" x14ac:dyDescent="0.3">
      <c r="A29">
        <v>104</v>
      </c>
    </row>
    <row r="30" spans="1:9" ht="17.25" thickBot="1" x14ac:dyDescent="0.35">
      <c r="A30">
        <v>133</v>
      </c>
    </row>
    <row r="31" spans="1:9" x14ac:dyDescent="0.3">
      <c r="A31">
        <v>140</v>
      </c>
      <c r="H31" s="5" t="s">
        <v>12</v>
      </c>
      <c r="I31" s="5" t="s">
        <v>14</v>
      </c>
    </row>
    <row r="32" spans="1:9" x14ac:dyDescent="0.3">
      <c r="A32">
        <v>128</v>
      </c>
      <c r="H32" s="3">
        <v>101</v>
      </c>
      <c r="I32" s="3">
        <v>1</v>
      </c>
    </row>
    <row r="33" spans="1:9" x14ac:dyDescent="0.3">
      <c r="A33">
        <v>210</v>
      </c>
      <c r="H33" s="3">
        <v>130.33333333333334</v>
      </c>
      <c r="I33" s="3">
        <v>16</v>
      </c>
    </row>
    <row r="34" spans="1:9" x14ac:dyDescent="0.3">
      <c r="A34">
        <v>111</v>
      </c>
      <c r="H34" s="3">
        <v>159.66666666666666</v>
      </c>
      <c r="I34" s="3">
        <v>16</v>
      </c>
    </row>
    <row r="35" spans="1:9" x14ac:dyDescent="0.3">
      <c r="A35">
        <v>212</v>
      </c>
      <c r="H35" s="3">
        <v>189</v>
      </c>
      <c r="I35" s="3">
        <v>11</v>
      </c>
    </row>
    <row r="36" spans="1:9" x14ac:dyDescent="0.3">
      <c r="A36">
        <v>106</v>
      </c>
      <c r="H36" s="3">
        <v>218.33333333333331</v>
      </c>
      <c r="I36" s="3">
        <v>2</v>
      </c>
    </row>
    <row r="37" spans="1:9" x14ac:dyDescent="0.3">
      <c r="A37">
        <v>160</v>
      </c>
      <c r="H37" s="3">
        <v>247.66666666666666</v>
      </c>
      <c r="I37" s="3">
        <v>1</v>
      </c>
    </row>
    <row r="38" spans="1:9" ht="17.25" thickBot="1" x14ac:dyDescent="0.35">
      <c r="A38">
        <v>277</v>
      </c>
      <c r="H38" s="4" t="s">
        <v>13</v>
      </c>
      <c r="I38" s="4">
        <v>1</v>
      </c>
    </row>
    <row r="39" spans="1:9" x14ac:dyDescent="0.3">
      <c r="A39">
        <v>103</v>
      </c>
    </row>
    <row r="40" spans="1:9" x14ac:dyDescent="0.3">
      <c r="A40">
        <v>157</v>
      </c>
    </row>
    <row r="41" spans="1:9" x14ac:dyDescent="0.3">
      <c r="A41">
        <v>114</v>
      </c>
    </row>
    <row r="42" spans="1:9" ht="17.25" thickBot="1" x14ac:dyDescent="0.35">
      <c r="A42">
        <v>145</v>
      </c>
    </row>
    <row r="43" spans="1:9" x14ac:dyDescent="0.3">
      <c r="A43">
        <v>161</v>
      </c>
      <c r="H43" s="6" t="s">
        <v>15</v>
      </c>
      <c r="I43" s="6"/>
    </row>
    <row r="44" spans="1:9" x14ac:dyDescent="0.3">
      <c r="A44">
        <v>135</v>
      </c>
      <c r="H44" s="3"/>
      <c r="I44" s="3"/>
    </row>
    <row r="45" spans="1:9" x14ac:dyDescent="0.3">
      <c r="A45">
        <v>163</v>
      </c>
      <c r="H45" s="3" t="s">
        <v>16</v>
      </c>
      <c r="I45" s="3">
        <v>145.52083333333334</v>
      </c>
    </row>
    <row r="46" spans="1:9" x14ac:dyDescent="0.3">
      <c r="A46">
        <v>138</v>
      </c>
      <c r="H46" s="3" t="s">
        <v>17</v>
      </c>
      <c r="I46" s="3">
        <v>5.3227390551345231</v>
      </c>
    </row>
    <row r="47" spans="1:9" x14ac:dyDescent="0.3">
      <c r="A47">
        <v>110</v>
      </c>
      <c r="H47" s="3" t="s">
        <v>18</v>
      </c>
      <c r="I47" s="3">
        <v>145.5</v>
      </c>
    </row>
    <row r="48" spans="1:9" x14ac:dyDescent="0.3">
      <c r="A48">
        <v>189</v>
      </c>
      <c r="H48" s="3" t="s">
        <v>19</v>
      </c>
      <c r="I48" s="3">
        <v>110</v>
      </c>
    </row>
    <row r="49" spans="8:9" x14ac:dyDescent="0.3">
      <c r="H49" s="3" t="s">
        <v>20</v>
      </c>
      <c r="I49" s="3">
        <v>36.877017915696612</v>
      </c>
    </row>
    <row r="50" spans="8:9" x14ac:dyDescent="0.3">
      <c r="H50" s="3" t="s">
        <v>21</v>
      </c>
      <c r="I50" s="3">
        <v>1359.914450354609</v>
      </c>
    </row>
    <row r="51" spans="8:9" x14ac:dyDescent="0.3">
      <c r="H51" s="3" t="s">
        <v>22</v>
      </c>
      <c r="I51" s="3">
        <v>2.5602610879321901</v>
      </c>
    </row>
    <row r="52" spans="8:9" x14ac:dyDescent="0.3">
      <c r="H52" s="3" t="s">
        <v>23</v>
      </c>
      <c r="I52" s="3">
        <v>1.2596781152594991</v>
      </c>
    </row>
    <row r="53" spans="8:9" x14ac:dyDescent="0.3">
      <c r="H53" s="3" t="s">
        <v>6</v>
      </c>
      <c r="I53" s="3">
        <v>176</v>
      </c>
    </row>
    <row r="54" spans="8:9" x14ac:dyDescent="0.3">
      <c r="H54" s="3" t="s">
        <v>0</v>
      </c>
      <c r="I54" s="3">
        <v>101</v>
      </c>
    </row>
    <row r="55" spans="8:9" x14ac:dyDescent="0.3">
      <c r="H55" s="3" t="s">
        <v>2</v>
      </c>
      <c r="I55" s="3">
        <v>277</v>
      </c>
    </row>
    <row r="56" spans="8:9" x14ac:dyDescent="0.3">
      <c r="H56" s="3" t="s">
        <v>24</v>
      </c>
      <c r="I56" s="3">
        <v>6985</v>
      </c>
    </row>
    <row r="57" spans="8:9" ht="17.25" thickBot="1" x14ac:dyDescent="0.35">
      <c r="H57" s="4" t="s">
        <v>25</v>
      </c>
      <c r="I57" s="4">
        <v>48</v>
      </c>
    </row>
  </sheetData>
  <sortState ref="H32:H36">
    <sortCondition ref="H32"/>
  </sortState>
  <phoneticPr fontId="2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opLeftCell="B13" workbookViewId="0">
      <selection activeCell="H25" sqref="H25:I35"/>
    </sheetView>
  </sheetViews>
  <sheetFormatPr defaultRowHeight="16.5" x14ac:dyDescent="0.3"/>
  <cols>
    <col min="5" max="6" width="10" customWidth="1"/>
    <col min="7" max="7" width="14" customWidth="1"/>
  </cols>
  <sheetData>
    <row r="1" spans="1:13" x14ac:dyDescent="0.3">
      <c r="A1">
        <v>110</v>
      </c>
      <c r="C1" t="s">
        <v>26</v>
      </c>
      <c r="H1" t="s">
        <v>27</v>
      </c>
      <c r="K1" t="s">
        <v>27</v>
      </c>
    </row>
    <row r="2" spans="1:13" x14ac:dyDescent="0.3">
      <c r="A2">
        <v>144</v>
      </c>
      <c r="C2" s="1" t="s">
        <v>4</v>
      </c>
      <c r="D2" s="1" t="s">
        <v>5</v>
      </c>
      <c r="E2" t="s">
        <v>31</v>
      </c>
      <c r="F2" t="s">
        <v>11</v>
      </c>
      <c r="H2" s="1" t="s">
        <v>4</v>
      </c>
      <c r="I2" s="1" t="s">
        <v>5</v>
      </c>
      <c r="K2" s="1" t="s">
        <v>4</v>
      </c>
      <c r="L2" s="1" t="s">
        <v>5</v>
      </c>
    </row>
    <row r="3" spans="1:13" x14ac:dyDescent="0.3">
      <c r="A3">
        <v>101</v>
      </c>
      <c r="C3" s="1">
        <v>100</v>
      </c>
      <c r="D3" s="1">
        <f>C3+20</f>
        <v>120</v>
      </c>
      <c r="E3">
        <f t="array" ref="E3">FREQUENCY(A1:A48,D3:D11)</f>
        <v>15</v>
      </c>
      <c r="F3">
        <f>E3/$E$12</f>
        <v>9.4339622641509441E-2</v>
      </c>
      <c r="H3" s="1">
        <v>100</v>
      </c>
      <c r="I3" s="1">
        <f>H3+50</f>
        <v>150</v>
      </c>
      <c r="K3" s="1">
        <v>100</v>
      </c>
      <c r="L3" s="1">
        <f>K3+5</f>
        <v>105</v>
      </c>
    </row>
    <row r="4" spans="1:13" x14ac:dyDescent="0.3">
      <c r="A4">
        <v>147</v>
      </c>
      <c r="C4" s="1">
        <f>D3</f>
        <v>120</v>
      </c>
      <c r="D4" s="1">
        <f>C4+20</f>
        <v>140</v>
      </c>
      <c r="E4">
        <f t="array" ref="E4">FREQUENCY(A2:A49,D4:D12)</f>
        <v>21</v>
      </c>
      <c r="F4">
        <f t="shared" ref="F4:F11" si="0">E4/$E$12</f>
        <v>0.13207547169811321</v>
      </c>
      <c r="H4" s="1">
        <f>I3</f>
        <v>150</v>
      </c>
      <c r="I4" s="1">
        <f t="shared" ref="I4:I6" si="1">H4+50</f>
        <v>200</v>
      </c>
      <c r="K4" s="1">
        <f>L3</f>
        <v>105</v>
      </c>
      <c r="L4" s="1">
        <f>K4+5</f>
        <v>110</v>
      </c>
    </row>
    <row r="5" spans="1:13" x14ac:dyDescent="0.3">
      <c r="A5">
        <v>110</v>
      </c>
      <c r="C5" s="1">
        <f t="shared" ref="C5:C11" si="2">D4</f>
        <v>140</v>
      </c>
      <c r="D5" s="1">
        <f>C5+20</f>
        <v>160</v>
      </c>
      <c r="E5">
        <f t="array" ref="E5">FREQUENCY(A3:A50,D5:D13)</f>
        <v>32</v>
      </c>
      <c r="F5">
        <f t="shared" si="0"/>
        <v>0.20125786163522014</v>
      </c>
      <c r="H5" s="1">
        <f t="shared" ref="H5:H11" si="3">I4</f>
        <v>200</v>
      </c>
      <c r="I5" s="1">
        <f t="shared" si="1"/>
        <v>250</v>
      </c>
      <c r="K5" s="1">
        <f t="shared" ref="K5:K12" si="4">L4</f>
        <v>110</v>
      </c>
      <c r="L5" s="1">
        <f>K5+5</f>
        <v>115</v>
      </c>
    </row>
    <row r="6" spans="1:13" x14ac:dyDescent="0.3">
      <c r="A6">
        <v>175</v>
      </c>
      <c r="C6" s="1">
        <f t="shared" si="2"/>
        <v>160</v>
      </c>
      <c r="D6" s="1">
        <f>C6+20</f>
        <v>180</v>
      </c>
      <c r="E6">
        <f t="array" ref="E6">FREQUENCY(A4:A51,D6:D14)</f>
        <v>40</v>
      </c>
      <c r="F6">
        <f t="shared" si="0"/>
        <v>0.25157232704402516</v>
      </c>
      <c r="H6" s="1">
        <f t="shared" si="3"/>
        <v>250</v>
      </c>
      <c r="I6" s="1">
        <f t="shared" si="1"/>
        <v>300</v>
      </c>
      <c r="K6" s="1">
        <f t="shared" si="4"/>
        <v>115</v>
      </c>
      <c r="L6" s="1">
        <f>K6+5</f>
        <v>120</v>
      </c>
    </row>
    <row r="7" spans="1:13" x14ac:dyDescent="0.3">
      <c r="A7">
        <v>165</v>
      </c>
      <c r="C7" s="1">
        <f t="shared" si="2"/>
        <v>180</v>
      </c>
      <c r="D7" s="1">
        <f>C7+20</f>
        <v>200</v>
      </c>
      <c r="E7">
        <f t="array" ref="E7">FREQUENCY(A5:A52,D7:D15)</f>
        <v>40</v>
      </c>
      <c r="F7">
        <f t="shared" si="0"/>
        <v>0.25157232704402516</v>
      </c>
      <c r="H7" s="1"/>
      <c r="I7" s="1"/>
      <c r="K7" s="1">
        <f t="shared" si="4"/>
        <v>120</v>
      </c>
      <c r="L7" s="1">
        <f>K7+30</f>
        <v>150</v>
      </c>
    </row>
    <row r="8" spans="1:13" x14ac:dyDescent="0.3">
      <c r="A8">
        <v>168</v>
      </c>
      <c r="C8" s="1">
        <f t="shared" si="2"/>
        <v>200</v>
      </c>
      <c r="D8" s="1">
        <f>C8+20</f>
        <v>220</v>
      </c>
      <c r="E8">
        <f t="array" ref="E8">FREQUENCY(A6:A53,D8:D16)</f>
        <v>3</v>
      </c>
      <c r="F8">
        <f t="shared" si="0"/>
        <v>1.8867924528301886E-2</v>
      </c>
      <c r="H8" s="1"/>
      <c r="I8" s="1"/>
      <c r="K8" s="1">
        <f t="shared" si="4"/>
        <v>150</v>
      </c>
      <c r="L8" s="1">
        <f t="shared" ref="L8:L9" si="5">K8+30</f>
        <v>180</v>
      </c>
    </row>
    <row r="9" spans="1:13" x14ac:dyDescent="0.3">
      <c r="A9">
        <v>159</v>
      </c>
      <c r="C9" s="1">
        <f t="shared" si="2"/>
        <v>220</v>
      </c>
      <c r="D9" s="1">
        <f>C9+20</f>
        <v>240</v>
      </c>
      <c r="E9">
        <f t="array" ref="E9">FREQUENCY(A7:A54,D9:D17)</f>
        <v>4</v>
      </c>
      <c r="F9">
        <f t="shared" si="0"/>
        <v>2.5157232704402517E-2</v>
      </c>
      <c r="H9" s="1"/>
      <c r="I9" s="1"/>
      <c r="K9" s="1">
        <f t="shared" si="4"/>
        <v>180</v>
      </c>
      <c r="L9" s="1">
        <f t="shared" si="5"/>
        <v>210</v>
      </c>
    </row>
    <row r="10" spans="1:13" x14ac:dyDescent="0.3">
      <c r="A10">
        <v>129</v>
      </c>
      <c r="C10" s="1">
        <f t="shared" si="2"/>
        <v>240</v>
      </c>
      <c r="D10" s="1">
        <f>C10+20</f>
        <v>260</v>
      </c>
      <c r="E10">
        <f t="array" ref="E10">FREQUENCY(A8:A55,D10:D18)</f>
        <v>4</v>
      </c>
      <c r="F10">
        <f t="shared" si="0"/>
        <v>2.5157232704402517E-2</v>
      </c>
      <c r="H10" s="1"/>
      <c r="I10" s="1"/>
      <c r="K10" s="1">
        <f t="shared" si="4"/>
        <v>210</v>
      </c>
      <c r="L10" s="1">
        <f>K10+40</f>
        <v>250</v>
      </c>
    </row>
    <row r="11" spans="1:13" x14ac:dyDescent="0.3">
      <c r="A11">
        <v>113</v>
      </c>
      <c r="C11" s="1">
        <f t="shared" si="2"/>
        <v>260</v>
      </c>
      <c r="D11" s="1">
        <f>C11+20</f>
        <v>280</v>
      </c>
      <c r="E11">
        <f t="array" ref="E11">FREQUENCY(A9:A56,D11:D19)</f>
        <v>0</v>
      </c>
      <c r="F11">
        <f t="shared" si="0"/>
        <v>0</v>
      </c>
      <c r="H11" s="1"/>
      <c r="I11" s="1"/>
      <c r="K11" s="1">
        <f t="shared" si="4"/>
        <v>250</v>
      </c>
      <c r="L11" s="1">
        <f>K11+50</f>
        <v>300</v>
      </c>
    </row>
    <row r="12" spans="1:13" ht="17.25" thickBot="1" x14ac:dyDescent="0.35">
      <c r="A12">
        <v>158</v>
      </c>
      <c r="E12">
        <f>SUM(E3:E11)</f>
        <v>159</v>
      </c>
      <c r="K12" s="1"/>
      <c r="L12" s="1"/>
      <c r="M12" t="s">
        <v>33</v>
      </c>
    </row>
    <row r="13" spans="1:13" x14ac:dyDescent="0.3">
      <c r="A13">
        <v>102</v>
      </c>
      <c r="H13" s="5" t="s">
        <v>12</v>
      </c>
      <c r="I13" s="5" t="s">
        <v>14</v>
      </c>
      <c r="L13" s="1"/>
    </row>
    <row r="14" spans="1:13" x14ac:dyDescent="0.3">
      <c r="A14">
        <v>102</v>
      </c>
      <c r="C14" s="1" t="s">
        <v>1</v>
      </c>
      <c r="D14" s="1">
        <v>101</v>
      </c>
      <c r="H14" s="2">
        <v>150</v>
      </c>
      <c r="I14" s="3">
        <v>29</v>
      </c>
    </row>
    <row r="15" spans="1:13" x14ac:dyDescent="0.3">
      <c r="A15">
        <v>149</v>
      </c>
      <c r="C15" s="1" t="s">
        <v>3</v>
      </c>
      <c r="D15" s="1">
        <v>277</v>
      </c>
      <c r="H15" s="2">
        <v>200</v>
      </c>
      <c r="I15" s="3">
        <v>15</v>
      </c>
    </row>
    <row r="16" spans="1:13" x14ac:dyDescent="0.3">
      <c r="A16">
        <v>111</v>
      </c>
      <c r="C16" t="s">
        <v>28</v>
      </c>
      <c r="D16">
        <f>D15-D14</f>
        <v>176</v>
      </c>
      <c r="H16" s="2">
        <v>250</v>
      </c>
      <c r="I16" s="3">
        <v>3</v>
      </c>
    </row>
    <row r="17" spans="1:9" x14ac:dyDescent="0.3">
      <c r="A17">
        <v>161</v>
      </c>
      <c r="C17" t="s">
        <v>29</v>
      </c>
      <c r="D17">
        <v>20</v>
      </c>
      <c r="H17" s="2">
        <v>300</v>
      </c>
      <c r="I17" s="3">
        <v>1</v>
      </c>
    </row>
    <row r="18" spans="1:9" ht="17.25" thickBot="1" x14ac:dyDescent="0.35">
      <c r="A18">
        <v>148</v>
      </c>
      <c r="C18" t="s">
        <v>30</v>
      </c>
      <c r="D18">
        <f>176/D17</f>
        <v>8.8000000000000007</v>
      </c>
      <c r="E18">
        <v>9</v>
      </c>
      <c r="H18" s="4" t="s">
        <v>13</v>
      </c>
      <c r="I18" s="4">
        <v>0</v>
      </c>
    </row>
    <row r="19" spans="1:9" x14ac:dyDescent="0.3">
      <c r="A19">
        <v>165</v>
      </c>
    </row>
    <row r="20" spans="1:9" x14ac:dyDescent="0.3">
      <c r="A20">
        <v>109</v>
      </c>
    </row>
    <row r="21" spans="1:9" x14ac:dyDescent="0.3">
      <c r="A21">
        <v>156</v>
      </c>
    </row>
    <row r="22" spans="1:9" x14ac:dyDescent="0.3">
      <c r="A22">
        <v>173</v>
      </c>
    </row>
    <row r="23" spans="1:9" x14ac:dyDescent="0.3">
      <c r="A23">
        <v>165</v>
      </c>
    </row>
    <row r="24" spans="1:9" ht="17.25" thickBot="1" x14ac:dyDescent="0.35">
      <c r="A24">
        <v>235</v>
      </c>
    </row>
    <row r="25" spans="1:9" x14ac:dyDescent="0.3">
      <c r="A25">
        <v>139</v>
      </c>
      <c r="H25" s="5" t="s">
        <v>12</v>
      </c>
      <c r="I25" s="5" t="s">
        <v>14</v>
      </c>
    </row>
    <row r="26" spans="1:9" x14ac:dyDescent="0.3">
      <c r="A26">
        <v>147</v>
      </c>
      <c r="H26" s="2">
        <v>105</v>
      </c>
      <c r="I26" s="3">
        <v>6</v>
      </c>
    </row>
    <row r="27" spans="1:9" x14ac:dyDescent="0.3">
      <c r="A27">
        <v>146</v>
      </c>
      <c r="H27" s="2">
        <v>110</v>
      </c>
      <c r="I27" s="3">
        <v>5</v>
      </c>
    </row>
    <row r="28" spans="1:9" x14ac:dyDescent="0.3">
      <c r="A28">
        <v>102</v>
      </c>
      <c r="H28" s="2">
        <v>115</v>
      </c>
      <c r="I28" s="3">
        <v>4</v>
      </c>
    </row>
    <row r="29" spans="1:9" x14ac:dyDescent="0.3">
      <c r="A29">
        <v>104</v>
      </c>
      <c r="H29" s="2">
        <v>120</v>
      </c>
      <c r="I29" s="3">
        <v>0</v>
      </c>
    </row>
    <row r="30" spans="1:9" x14ac:dyDescent="0.3">
      <c r="A30">
        <v>133</v>
      </c>
      <c r="H30" s="2">
        <v>150</v>
      </c>
      <c r="I30" s="3">
        <v>14</v>
      </c>
    </row>
    <row r="31" spans="1:9" x14ac:dyDescent="0.3">
      <c r="A31">
        <v>140</v>
      </c>
      <c r="H31" s="2">
        <v>180</v>
      </c>
      <c r="I31" s="3">
        <v>14</v>
      </c>
    </row>
    <row r="32" spans="1:9" x14ac:dyDescent="0.3">
      <c r="A32">
        <v>128</v>
      </c>
      <c r="H32" s="2">
        <v>210</v>
      </c>
      <c r="I32" s="3">
        <v>2</v>
      </c>
    </row>
    <row r="33" spans="1:12" x14ac:dyDescent="0.3">
      <c r="A33">
        <v>210</v>
      </c>
      <c r="H33" s="2">
        <v>250</v>
      </c>
      <c r="I33" s="3">
        <v>2</v>
      </c>
    </row>
    <row r="34" spans="1:12" x14ac:dyDescent="0.3">
      <c r="A34">
        <v>111</v>
      </c>
      <c r="H34" s="2">
        <v>300</v>
      </c>
      <c r="I34" s="3">
        <v>1</v>
      </c>
    </row>
    <row r="35" spans="1:12" ht="17.25" thickBot="1" x14ac:dyDescent="0.35">
      <c r="A35">
        <v>212</v>
      </c>
      <c r="H35" s="4" t="s">
        <v>13</v>
      </c>
      <c r="I35" s="4">
        <v>0</v>
      </c>
    </row>
    <row r="36" spans="1:12" x14ac:dyDescent="0.3">
      <c r="A36">
        <v>106</v>
      </c>
    </row>
    <row r="37" spans="1:12" x14ac:dyDescent="0.3">
      <c r="A37">
        <v>160</v>
      </c>
      <c r="L37" t="s">
        <v>32</v>
      </c>
    </row>
    <row r="38" spans="1:12" x14ac:dyDescent="0.3">
      <c r="A38">
        <v>277</v>
      </c>
    </row>
    <row r="39" spans="1:12" x14ac:dyDescent="0.3">
      <c r="A39">
        <v>103</v>
      </c>
    </row>
    <row r="40" spans="1:12" x14ac:dyDescent="0.3">
      <c r="A40">
        <v>157</v>
      </c>
    </row>
    <row r="41" spans="1:12" x14ac:dyDescent="0.3">
      <c r="A41">
        <v>114</v>
      </c>
    </row>
    <row r="42" spans="1:12" x14ac:dyDescent="0.3">
      <c r="A42">
        <v>145</v>
      </c>
    </row>
    <row r="43" spans="1:12" x14ac:dyDescent="0.3">
      <c r="A43">
        <v>161</v>
      </c>
    </row>
    <row r="44" spans="1:12" x14ac:dyDescent="0.3">
      <c r="A44">
        <v>135</v>
      </c>
    </row>
    <row r="45" spans="1:12" x14ac:dyDescent="0.3">
      <c r="A45">
        <v>163</v>
      </c>
    </row>
    <row r="46" spans="1:12" x14ac:dyDescent="0.3">
      <c r="A46">
        <v>138</v>
      </c>
    </row>
    <row r="47" spans="1:12" x14ac:dyDescent="0.3">
      <c r="A47">
        <v>110</v>
      </c>
      <c r="I47" t="s">
        <v>34</v>
      </c>
    </row>
    <row r="48" spans="1:12" x14ac:dyDescent="0.3">
      <c r="A48">
        <v>189</v>
      </c>
      <c r="I48" t="s">
        <v>35</v>
      </c>
    </row>
    <row r="49" spans="2:9" x14ac:dyDescent="0.3">
      <c r="I49" t="s">
        <v>38</v>
      </c>
    </row>
    <row r="50" spans="2:9" x14ac:dyDescent="0.3">
      <c r="B50" t="s">
        <v>36</v>
      </c>
      <c r="I50" t="s">
        <v>40</v>
      </c>
    </row>
    <row r="51" spans="2:9" x14ac:dyDescent="0.3">
      <c r="B51" t="s">
        <v>37</v>
      </c>
    </row>
    <row r="52" spans="2:9" x14ac:dyDescent="0.3">
      <c r="B52" t="s">
        <v>39</v>
      </c>
    </row>
    <row r="53" spans="2:9" x14ac:dyDescent="0.3">
      <c r="B53" t="s">
        <v>41</v>
      </c>
    </row>
    <row r="59" spans="2:9" x14ac:dyDescent="0.3">
      <c r="B59" t="s">
        <v>42</v>
      </c>
    </row>
    <row r="60" spans="2:9" x14ac:dyDescent="0.3">
      <c r="B60" t="s">
        <v>43</v>
      </c>
    </row>
    <row r="61" spans="2:9" x14ac:dyDescent="0.3">
      <c r="B61" t="s">
        <v>44</v>
      </c>
    </row>
    <row r="62" spans="2:9" x14ac:dyDescent="0.3">
      <c r="B62" t="s">
        <v>45</v>
      </c>
    </row>
    <row r="64" spans="2:9" x14ac:dyDescent="0.3">
      <c r="B64" t="s">
        <v>46</v>
      </c>
    </row>
  </sheetData>
  <sortState ref="H26:H34">
    <sortCondition ref="H26"/>
  </sortState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I27" sqref="I27"/>
    </sheetView>
  </sheetViews>
  <sheetFormatPr defaultRowHeight="16.5" x14ac:dyDescent="0.3"/>
  <sheetData>
    <row r="1" spans="1:7" ht="17.25" thickBot="1" x14ac:dyDescent="0.35">
      <c r="A1" t="s">
        <v>27</v>
      </c>
    </row>
    <row r="2" spans="1:7" x14ac:dyDescent="0.3">
      <c r="A2" s="1" t="s">
        <v>4</v>
      </c>
      <c r="B2" s="1" t="s">
        <v>5</v>
      </c>
      <c r="E2" s="5" t="s">
        <v>12</v>
      </c>
      <c r="F2" s="5" t="s">
        <v>14</v>
      </c>
      <c r="G2" s="7" t="s">
        <v>47</v>
      </c>
    </row>
    <row r="3" spans="1:7" x14ac:dyDescent="0.3">
      <c r="A3" s="1">
        <v>100</v>
      </c>
      <c r="B3" s="1">
        <f>A3+5</f>
        <v>105</v>
      </c>
      <c r="C3">
        <f>B3-A3</f>
        <v>5</v>
      </c>
      <c r="E3" s="2">
        <v>105</v>
      </c>
      <c r="F3" s="3">
        <v>6</v>
      </c>
      <c r="G3">
        <f>F3/C3</f>
        <v>1.2</v>
      </c>
    </row>
    <row r="4" spans="1:7" x14ac:dyDescent="0.3">
      <c r="A4" s="1">
        <f>B3</f>
        <v>105</v>
      </c>
      <c r="B4" s="1">
        <f>A4+5</f>
        <v>110</v>
      </c>
      <c r="C4">
        <f t="shared" ref="C4:C11" si="0">B4-A4</f>
        <v>5</v>
      </c>
      <c r="E4" s="2">
        <v>110</v>
      </c>
      <c r="F4" s="3">
        <v>5</v>
      </c>
      <c r="G4">
        <f t="shared" ref="G4:G11" si="1">F4/C4</f>
        <v>1</v>
      </c>
    </row>
    <row r="5" spans="1:7" x14ac:dyDescent="0.3">
      <c r="A5" s="1">
        <f t="shared" ref="A5:A11" si="2">B4</f>
        <v>110</v>
      </c>
      <c r="B5" s="1">
        <f>A5+5</f>
        <v>115</v>
      </c>
      <c r="C5">
        <f t="shared" si="0"/>
        <v>5</v>
      </c>
      <c r="E5" s="2">
        <v>115</v>
      </c>
      <c r="F5" s="3">
        <v>4</v>
      </c>
      <c r="G5">
        <f t="shared" si="1"/>
        <v>0.8</v>
      </c>
    </row>
    <row r="6" spans="1:7" x14ac:dyDescent="0.3">
      <c r="A6" s="1">
        <f t="shared" si="2"/>
        <v>115</v>
      </c>
      <c r="B6" s="1">
        <f>A6+5</f>
        <v>120</v>
      </c>
      <c r="C6">
        <f t="shared" si="0"/>
        <v>5</v>
      </c>
      <c r="E6" s="2">
        <v>120</v>
      </c>
      <c r="F6" s="3">
        <v>0</v>
      </c>
      <c r="G6">
        <f t="shared" si="1"/>
        <v>0</v>
      </c>
    </row>
    <row r="7" spans="1:7" x14ac:dyDescent="0.3">
      <c r="A7" s="1">
        <f t="shared" si="2"/>
        <v>120</v>
      </c>
      <c r="B7" s="1">
        <f>A7+30</f>
        <v>150</v>
      </c>
      <c r="C7">
        <f t="shared" si="0"/>
        <v>30</v>
      </c>
      <c r="E7" s="2">
        <v>150</v>
      </c>
      <c r="F7" s="3">
        <v>14</v>
      </c>
      <c r="G7">
        <f t="shared" si="1"/>
        <v>0.46666666666666667</v>
      </c>
    </row>
    <row r="8" spans="1:7" x14ac:dyDescent="0.3">
      <c r="A8" s="1">
        <f t="shared" si="2"/>
        <v>150</v>
      </c>
      <c r="B8" s="1">
        <f t="shared" ref="B8:B9" si="3">A8+30</f>
        <v>180</v>
      </c>
      <c r="C8">
        <f t="shared" si="0"/>
        <v>30</v>
      </c>
      <c r="E8" s="2">
        <v>180</v>
      </c>
      <c r="F8" s="3">
        <v>14</v>
      </c>
      <c r="G8">
        <f t="shared" si="1"/>
        <v>0.46666666666666667</v>
      </c>
    </row>
    <row r="9" spans="1:7" x14ac:dyDescent="0.3">
      <c r="A9" s="1">
        <f t="shared" si="2"/>
        <v>180</v>
      </c>
      <c r="B9" s="1">
        <f t="shared" si="3"/>
        <v>210</v>
      </c>
      <c r="C9">
        <f t="shared" si="0"/>
        <v>30</v>
      </c>
      <c r="E9" s="2">
        <v>210</v>
      </c>
      <c r="F9" s="3">
        <v>2</v>
      </c>
      <c r="G9">
        <f t="shared" si="1"/>
        <v>6.6666666666666666E-2</v>
      </c>
    </row>
    <row r="10" spans="1:7" x14ac:dyDescent="0.3">
      <c r="A10" s="1">
        <f t="shared" si="2"/>
        <v>210</v>
      </c>
      <c r="B10" s="1">
        <f>A10+40</f>
        <v>250</v>
      </c>
      <c r="C10">
        <f t="shared" si="0"/>
        <v>40</v>
      </c>
      <c r="E10" s="2">
        <v>250</v>
      </c>
      <c r="F10" s="3">
        <v>2</v>
      </c>
      <c r="G10">
        <f t="shared" si="1"/>
        <v>0.05</v>
      </c>
    </row>
    <row r="11" spans="1:7" x14ac:dyDescent="0.3">
      <c r="A11" s="1">
        <f t="shared" si="2"/>
        <v>250</v>
      </c>
      <c r="B11" s="1">
        <f>A11+50</f>
        <v>300</v>
      </c>
      <c r="C11">
        <f t="shared" si="0"/>
        <v>50</v>
      </c>
      <c r="E11" s="2">
        <v>300</v>
      </c>
      <c r="F11" s="3">
        <v>1</v>
      </c>
      <c r="G11">
        <f t="shared" si="1"/>
        <v>0.02</v>
      </c>
    </row>
    <row r="12" spans="1:7" ht="17.25" thickBot="1" x14ac:dyDescent="0.35">
      <c r="E12" s="4" t="s">
        <v>13</v>
      </c>
      <c r="F12" s="4">
        <v>0</v>
      </c>
    </row>
    <row r="24" spans="9:9" x14ac:dyDescent="0.3">
      <c r="I24" t="s">
        <v>48</v>
      </c>
    </row>
    <row r="25" spans="9:9" x14ac:dyDescent="0.3">
      <c r="I25" t="s">
        <v>49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8"/>
  <sheetViews>
    <sheetView tabSelected="1" topLeftCell="C1" workbookViewId="0">
      <selection activeCell="M14" sqref="M14"/>
    </sheetView>
  </sheetViews>
  <sheetFormatPr defaultRowHeight="16.5" x14ac:dyDescent="0.3"/>
  <cols>
    <col min="7" max="7" width="17.5" customWidth="1"/>
  </cols>
  <sheetData>
    <row r="1" spans="1:11" x14ac:dyDescent="0.3">
      <c r="A1">
        <v>101</v>
      </c>
      <c r="B1" s="10">
        <v>111</v>
      </c>
      <c r="D1" s="8">
        <v>146</v>
      </c>
      <c r="E1" s="10">
        <v>163</v>
      </c>
    </row>
    <row r="2" spans="1:11" x14ac:dyDescent="0.3">
      <c r="A2" s="14">
        <v>102</v>
      </c>
      <c r="B2">
        <v>113</v>
      </c>
      <c r="D2">
        <v>147</v>
      </c>
      <c r="E2">
        <v>165</v>
      </c>
      <c r="G2" s="16" t="s">
        <v>1</v>
      </c>
    </row>
    <row r="3" spans="1:11" x14ac:dyDescent="0.3">
      <c r="A3" s="15">
        <v>102</v>
      </c>
      <c r="B3">
        <v>114</v>
      </c>
      <c r="D3">
        <v>147</v>
      </c>
      <c r="E3">
        <v>165</v>
      </c>
      <c r="G3" t="s">
        <v>50</v>
      </c>
    </row>
    <row r="4" spans="1:11" x14ac:dyDescent="0.3">
      <c r="A4" s="13">
        <v>102</v>
      </c>
      <c r="B4">
        <v>128</v>
      </c>
      <c r="D4">
        <v>148</v>
      </c>
      <c r="E4">
        <v>165</v>
      </c>
      <c r="G4" t="s">
        <v>51</v>
      </c>
    </row>
    <row r="5" spans="1:11" x14ac:dyDescent="0.3">
      <c r="A5">
        <v>103</v>
      </c>
      <c r="B5">
        <v>129</v>
      </c>
      <c r="D5">
        <v>149</v>
      </c>
      <c r="E5">
        <v>168</v>
      </c>
      <c r="G5" t="s">
        <v>53</v>
      </c>
    </row>
    <row r="6" spans="1:11" x14ac:dyDescent="0.3">
      <c r="A6" s="11">
        <v>104</v>
      </c>
      <c r="B6" s="12">
        <v>133</v>
      </c>
      <c r="D6">
        <v>156</v>
      </c>
      <c r="E6">
        <v>173</v>
      </c>
      <c r="G6" t="s">
        <v>52</v>
      </c>
      <c r="I6" t="s">
        <v>59</v>
      </c>
      <c r="J6" t="s">
        <v>60</v>
      </c>
    </row>
    <row r="7" spans="1:11" x14ac:dyDescent="0.3">
      <c r="A7" s="11">
        <v>106</v>
      </c>
      <c r="B7" s="12">
        <v>135</v>
      </c>
      <c r="D7">
        <v>157</v>
      </c>
      <c r="E7">
        <v>175</v>
      </c>
      <c r="G7" s="9" t="s">
        <v>54</v>
      </c>
      <c r="H7">
        <v>0.5</v>
      </c>
      <c r="I7">
        <v>145.5</v>
      </c>
    </row>
    <row r="8" spans="1:11" x14ac:dyDescent="0.3">
      <c r="A8">
        <v>109</v>
      </c>
      <c r="B8">
        <v>138</v>
      </c>
      <c r="D8">
        <v>158</v>
      </c>
      <c r="E8">
        <v>189</v>
      </c>
      <c r="G8" t="s">
        <v>55</v>
      </c>
      <c r="H8">
        <f>H7/2</f>
        <v>0.25</v>
      </c>
      <c r="I8">
        <v>111</v>
      </c>
      <c r="J8">
        <v>162</v>
      </c>
      <c r="K8">
        <f>(I8+J8)/2</f>
        <v>136.5</v>
      </c>
    </row>
    <row r="9" spans="1:11" x14ac:dyDescent="0.3">
      <c r="A9">
        <v>110</v>
      </c>
      <c r="B9">
        <v>139</v>
      </c>
      <c r="D9">
        <v>159</v>
      </c>
      <c r="E9">
        <v>210</v>
      </c>
      <c r="G9" t="s">
        <v>56</v>
      </c>
      <c r="H9">
        <f t="shared" ref="H9:H11" si="0">H8/2</f>
        <v>0.125</v>
      </c>
      <c r="I9">
        <v>105</v>
      </c>
      <c r="J9">
        <v>174</v>
      </c>
      <c r="K9">
        <f t="shared" ref="K9:K11" si="1">(I9+J9)/2</f>
        <v>139.5</v>
      </c>
    </row>
    <row r="10" spans="1:11" x14ac:dyDescent="0.3">
      <c r="A10">
        <v>110</v>
      </c>
      <c r="B10">
        <v>140</v>
      </c>
      <c r="D10">
        <v>160</v>
      </c>
      <c r="E10">
        <v>212</v>
      </c>
      <c r="G10" t="s">
        <v>58</v>
      </c>
      <c r="H10">
        <f t="shared" si="0"/>
        <v>6.25E-2</v>
      </c>
      <c r="I10">
        <v>102</v>
      </c>
      <c r="J10">
        <v>211</v>
      </c>
      <c r="K10">
        <f t="shared" si="1"/>
        <v>156.5</v>
      </c>
    </row>
    <row r="11" spans="1:11" x14ac:dyDescent="0.3">
      <c r="A11">
        <v>110</v>
      </c>
      <c r="B11">
        <v>144</v>
      </c>
      <c r="D11">
        <v>161</v>
      </c>
      <c r="E11">
        <v>235</v>
      </c>
      <c r="G11" t="s">
        <v>57</v>
      </c>
      <c r="H11">
        <f t="shared" si="0"/>
        <v>3.125E-2</v>
      </c>
      <c r="I11">
        <v>102</v>
      </c>
      <c r="J11">
        <v>235</v>
      </c>
      <c r="K11">
        <f t="shared" si="1"/>
        <v>168.5</v>
      </c>
    </row>
    <row r="12" spans="1:11" x14ac:dyDescent="0.3">
      <c r="A12" s="10">
        <v>111</v>
      </c>
      <c r="B12" s="8">
        <v>145</v>
      </c>
      <c r="D12" s="10">
        <v>161</v>
      </c>
      <c r="E12">
        <v>277</v>
      </c>
      <c r="G12" s="16" t="s">
        <v>3</v>
      </c>
      <c r="I12">
        <v>101</v>
      </c>
      <c r="J12">
        <v>277</v>
      </c>
      <c r="K12">
        <f>(I12+J12)/2</f>
        <v>189</v>
      </c>
    </row>
    <row r="14" spans="1:11" x14ac:dyDescent="0.3">
      <c r="G14" t="s">
        <v>63</v>
      </c>
      <c r="H14" t="s">
        <v>61</v>
      </c>
    </row>
    <row r="15" spans="1:11" x14ac:dyDescent="0.3">
      <c r="H15" t="s">
        <v>62</v>
      </c>
    </row>
    <row r="17" spans="8:8" x14ac:dyDescent="0.3">
      <c r="H17" t="s">
        <v>64</v>
      </c>
    </row>
    <row r="18" spans="8:8" x14ac:dyDescent="0.3">
      <c r="H18" t="s">
        <v>65</v>
      </c>
    </row>
  </sheetData>
  <sortState ref="A1:A48">
    <sortCondition ref="A1:A48"/>
  </sortState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3f5</dc:creator>
  <cp:lastModifiedBy>3f5</cp:lastModifiedBy>
  <dcterms:created xsi:type="dcterms:W3CDTF">2018-09-10T01:05:34Z</dcterms:created>
  <dcterms:modified xsi:type="dcterms:W3CDTF">2018-09-10T02:50:00Z</dcterms:modified>
</cp:coreProperties>
</file>