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f25\Desktop\"/>
    </mc:Choice>
  </mc:AlternateContent>
  <bookViews>
    <workbookView xWindow="0" yWindow="0" windowWidth="15360" windowHeight="7620" activeTab="4"/>
  </bookViews>
  <sheets>
    <sheet name="데이터" sheetId="1" r:id="rId1"/>
    <sheet name="메타정보" sheetId="2" r:id="rId2"/>
    <sheet name="실업률" sheetId="3" r:id="rId3"/>
    <sheet name="GDP" sheetId="4" r:id="rId4"/>
    <sheet name="Sheet3" sheetId="5" r:id="rId5"/>
  </sheets>
  <externalReferences>
    <externalReference r:id="rId6"/>
  </externalReferences>
  <calcPr calcId="162913"/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2" i="5"/>
  <c r="G6" i="5" l="1"/>
  <c r="G3" i="5"/>
  <c r="G4" i="5"/>
  <c r="G5" i="5"/>
  <c r="G2" i="5"/>
  <c r="F6" i="5"/>
  <c r="F2" i="5"/>
  <c r="F3" i="5"/>
  <c r="F4" i="5"/>
  <c r="F5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2" i="3"/>
  <c r="C101" i="3"/>
  <c r="E14" i="3"/>
  <c r="E3" i="3"/>
  <c r="E4" i="3"/>
  <c r="E5" i="3"/>
  <c r="E6" i="3"/>
  <c r="E7" i="3"/>
  <c r="E8" i="3"/>
  <c r="E9" i="3"/>
  <c r="E10" i="3"/>
  <c r="E11" i="3"/>
  <c r="E12" i="3"/>
  <c r="E13" i="3"/>
  <c r="E2" i="3"/>
  <c r="D14" i="3"/>
  <c r="D13" i="3"/>
  <c r="D3" i="3"/>
  <c r="D4" i="3"/>
  <c r="D5" i="3"/>
  <c r="D6" i="3"/>
  <c r="D7" i="3"/>
  <c r="D8" i="3"/>
  <c r="D9" i="3"/>
  <c r="D10" i="3"/>
  <c r="D11" i="3"/>
  <c r="D12" i="3"/>
  <c r="D2" i="3"/>
  <c r="C5" i="4" l="1"/>
  <c r="C4" i="4"/>
  <c r="C3" i="4"/>
  <c r="C2" i="4"/>
  <c r="C6" i="4" l="1"/>
  <c r="D3" i="4" s="1"/>
  <c r="D4" i="4" l="1"/>
  <c r="D5" i="4"/>
  <c r="D2" i="4"/>
</calcChain>
</file>

<file path=xl/comments1.xml><?xml version="1.0" encoding="utf-8"?>
<comments xmlns="http://schemas.openxmlformats.org/spreadsheetml/2006/main">
  <authors>
    <author>3f25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있는개수</t>
        </r>
        <r>
          <rPr>
            <sz val="9"/>
            <color indexed="81"/>
            <rFont val="Tahoma"/>
            <family val="2"/>
          </rPr>
          <t>(12)</t>
        </r>
        <r>
          <rPr>
            <sz val="9"/>
            <color indexed="81"/>
            <rFont val="돋움"/>
            <family val="3"/>
            <charset val="129"/>
          </rPr>
          <t>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지정해줌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추정치</t>
        </r>
        <r>
          <rPr>
            <sz val="9"/>
            <color indexed="81"/>
            <rFont val="Tahoma"/>
            <family val="2"/>
          </rPr>
          <t>-&gt;</t>
        </r>
        <r>
          <rPr>
            <sz val="9"/>
            <color indexed="81"/>
            <rFont val="돋움"/>
            <family val="3"/>
            <charset val="129"/>
          </rPr>
          <t>전체평균추정치
전체평균에다가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계절성지수를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
전체평균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돋움"/>
            <family val="3"/>
            <charset val="129"/>
          </rPr>
          <t>계절성지수</t>
        </r>
      </text>
    </comment>
    <comment ref="D14" authorId="0" shapeId="0">
      <text>
        <r>
          <rPr>
            <sz val="9"/>
            <color indexed="81"/>
            <rFont val="돋움"/>
            <family val="3"/>
            <charset val="129"/>
          </rPr>
          <t xml:space="preserve">
평균들의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합계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ex. </t>
        </r>
        <r>
          <rPr>
            <sz val="9"/>
            <color indexed="81"/>
            <rFont val="돋움"/>
            <family val="3"/>
            <charset val="129"/>
          </rPr>
          <t>개입
조금더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...</t>
        </r>
      </text>
    </comment>
    <comment ref="C101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17</t>
        </r>
        <r>
          <rPr>
            <sz val="9"/>
            <color indexed="81"/>
            <rFont val="돋움"/>
            <family val="3"/>
            <charset val="129"/>
          </rPr>
          <t>년도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돋움"/>
            <family val="3"/>
            <charset val="129"/>
          </rPr>
          <t>월까지의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것임</t>
        </r>
      </text>
    </comment>
  </commentList>
</comments>
</file>

<file path=xl/sharedStrings.xml><?xml version="1.0" encoding="utf-8"?>
<sst xmlns="http://schemas.openxmlformats.org/spreadsheetml/2006/main" count="346" uniqueCount="211">
  <si>
    <t>성별</t>
  </si>
  <si>
    <t>연령계층별</t>
  </si>
  <si>
    <t>2010. 01</t>
  </si>
  <si>
    <t>2010. 02</t>
  </si>
  <si>
    <t>2010. 03</t>
  </si>
  <si>
    <t>2010. 04</t>
  </si>
  <si>
    <t>2010. 05</t>
  </si>
  <si>
    <t>2010. 06</t>
  </si>
  <si>
    <t>2010. 07</t>
  </si>
  <si>
    <t>2010. 08</t>
  </si>
  <si>
    <t>2010. 09</t>
  </si>
  <si>
    <t>2010. 10</t>
  </si>
  <si>
    <t>2010. 11</t>
  </si>
  <si>
    <t>2010. 12</t>
  </si>
  <si>
    <t>2011. 01</t>
  </si>
  <si>
    <t>2011. 02</t>
  </si>
  <si>
    <t>2011. 03</t>
  </si>
  <si>
    <t>2011. 04</t>
  </si>
  <si>
    <t>2011. 05</t>
  </si>
  <si>
    <t>2011. 06</t>
  </si>
  <si>
    <t>2011. 07</t>
  </si>
  <si>
    <t>2011. 08</t>
  </si>
  <si>
    <t>2011. 09</t>
  </si>
  <si>
    <t>2011. 10</t>
  </si>
  <si>
    <t>2011. 11</t>
  </si>
  <si>
    <t>2011. 12</t>
  </si>
  <si>
    <t>2012. 01</t>
  </si>
  <si>
    <t>2012. 02</t>
  </si>
  <si>
    <t>2012. 03</t>
  </si>
  <si>
    <t>2012. 04</t>
  </si>
  <si>
    <t>2012. 05</t>
  </si>
  <si>
    <t>2012. 06</t>
  </si>
  <si>
    <t>2012. 07</t>
  </si>
  <si>
    <t>2012. 08</t>
  </si>
  <si>
    <t>2012. 09</t>
  </si>
  <si>
    <t>2012. 10</t>
  </si>
  <si>
    <t>2012. 11</t>
  </si>
  <si>
    <t>2012. 12</t>
  </si>
  <si>
    <t>2013. 01</t>
  </si>
  <si>
    <t>2013. 02</t>
  </si>
  <si>
    <t>2013. 03</t>
  </si>
  <si>
    <t>2013. 04</t>
  </si>
  <si>
    <t>2013. 05</t>
  </si>
  <si>
    <t>2013. 06</t>
  </si>
  <si>
    <t>2013. 07</t>
  </si>
  <si>
    <t>2013. 08</t>
  </si>
  <si>
    <t>2013. 09</t>
  </si>
  <si>
    <t>2013. 10</t>
  </si>
  <si>
    <t>2013. 11</t>
  </si>
  <si>
    <t>2013. 12</t>
  </si>
  <si>
    <t>2014. 01</t>
  </si>
  <si>
    <t>2014. 02</t>
  </si>
  <si>
    <t>2014. 03</t>
  </si>
  <si>
    <t>2014. 04</t>
  </si>
  <si>
    <t>2014. 05</t>
  </si>
  <si>
    <t>2014. 06</t>
  </si>
  <si>
    <t>2014. 07</t>
  </si>
  <si>
    <t>2014. 08</t>
  </si>
  <si>
    <t>2014. 09</t>
  </si>
  <si>
    <t>2014. 10</t>
  </si>
  <si>
    <t>2014. 11</t>
  </si>
  <si>
    <t>2014. 12</t>
  </si>
  <si>
    <t>2015. 01</t>
  </si>
  <si>
    <t>2015. 02</t>
  </si>
  <si>
    <t>2015. 03</t>
  </si>
  <si>
    <t>2015. 04</t>
  </si>
  <si>
    <t>2015. 05</t>
  </si>
  <si>
    <t>2015. 06</t>
  </si>
  <si>
    <t>2015. 07</t>
  </si>
  <si>
    <t>2015. 08</t>
  </si>
  <si>
    <t>2015. 09</t>
  </si>
  <si>
    <t>2015. 10</t>
  </si>
  <si>
    <t>2015. 11</t>
  </si>
  <si>
    <t>2015. 12</t>
  </si>
  <si>
    <t>2016. 01</t>
  </si>
  <si>
    <t>2016. 02</t>
  </si>
  <si>
    <t>2016. 03</t>
  </si>
  <si>
    <t>2016. 04</t>
  </si>
  <si>
    <t>2016. 05</t>
  </si>
  <si>
    <t>2016. 06</t>
  </si>
  <si>
    <t>2016. 07</t>
  </si>
  <si>
    <t>2016. 08</t>
  </si>
  <si>
    <t>2016. 09</t>
  </si>
  <si>
    <t>2016. 10</t>
  </si>
  <si>
    <t>2016. 11</t>
  </si>
  <si>
    <t>2016. 12</t>
  </si>
  <si>
    <t>2017. 01</t>
  </si>
  <si>
    <t>2017. 02</t>
  </si>
  <si>
    <t>2017. 03</t>
  </si>
  <si>
    <t>2017. 04</t>
  </si>
  <si>
    <t>2017. 05</t>
  </si>
  <si>
    <t>2017. 06</t>
  </si>
  <si>
    <t>2017. 07</t>
  </si>
  <si>
    <t>2017. 08</t>
  </si>
  <si>
    <t>2017. 09</t>
  </si>
  <si>
    <t>2017. 10</t>
  </si>
  <si>
    <t>2017. 11</t>
  </si>
  <si>
    <t>2017. 12</t>
  </si>
  <si>
    <t>2018. 01</t>
  </si>
  <si>
    <t>2018. 02</t>
  </si>
  <si>
    <t>2018. 03</t>
  </si>
  <si>
    <t>계</t>
  </si>
  <si>
    <t>○ 통계표ID</t>
  </si>
  <si>
    <t>DT_1DA7102S</t>
  </si>
  <si>
    <t>○ 통계표명</t>
  </si>
  <si>
    <t>성/연령별 실업률</t>
  </si>
  <si>
    <t>○ 조회기간</t>
  </si>
  <si>
    <t>[월] 201001~201803</t>
  </si>
  <si>
    <t>○ 출처</t>
  </si>
  <si>
    <t>통계청, 경제활동인구조사</t>
  </si>
  <si>
    <t>○ 자료다운일자</t>
  </si>
  <si>
    <t>2018.05.10 10:12</t>
  </si>
  <si>
    <t>○ 통계표URL</t>
  </si>
  <si>
    <t>http://kosis.kr/statHtml/statHtml.do?orgId=101&amp;tblId=DT_1DA7102S&amp;conn_path=I3</t>
  </si>
  <si>
    <t/>
  </si>
  <si>
    <t>* KOSIS 개편 시 통계표 URL은 달라질 수 있음</t>
  </si>
  <si>
    <t>○ 단위</t>
  </si>
  <si>
    <t>%</t>
  </si>
  <si>
    <t>○ 주석</t>
  </si>
  <si>
    <t>통계표</t>
  </si>
  <si>
    <t>- 2015년 인구총조사(등록센서스) 결과를 토대로 소급작성된 추계인구의 변경을 반영하여 2018년 1월에 2000년 7월 ~ 2017년 12월까지의 자료를 변경 하였음</t>
  </si>
  <si>
    <t>Time</t>
  </si>
  <si>
    <t>Time</t>
    <phoneticPr fontId="1" type="noConversion"/>
  </si>
  <si>
    <t>실업률</t>
    <phoneticPr fontId="1" type="noConversion"/>
  </si>
  <si>
    <t>GDP</t>
    <phoneticPr fontId="1" type="noConversion"/>
  </si>
  <si>
    <t>분기평균</t>
    <phoneticPr fontId="1" type="noConversion"/>
  </si>
  <si>
    <t>계절지수</t>
    <phoneticPr fontId="1" type="noConversion"/>
  </si>
  <si>
    <t>2010 1/4</t>
  </si>
  <si>
    <t>2010 2/4</t>
  </si>
  <si>
    <t>2010 3/4</t>
  </si>
  <si>
    <t>2010 4/4</t>
  </si>
  <si>
    <t>2011 1/4</t>
  </si>
  <si>
    <t>2011 2/4</t>
  </si>
  <si>
    <t>2011 3/4</t>
  </si>
  <si>
    <t>2011 4/4</t>
  </si>
  <si>
    <t>2012 1/4</t>
  </si>
  <si>
    <t>2012 2/4</t>
  </si>
  <si>
    <t>2012 3/4</t>
  </si>
  <si>
    <t>2012 4/4</t>
  </si>
  <si>
    <t>2013 1/4</t>
  </si>
  <si>
    <t>2013 2/4</t>
  </si>
  <si>
    <t>2013 3/4</t>
  </si>
  <si>
    <t>2013 4/4</t>
  </si>
  <si>
    <t>2014 1/4</t>
  </si>
  <si>
    <t>2014 2/4</t>
  </si>
  <si>
    <t>2014 3/4</t>
  </si>
  <si>
    <t>2014 4/4</t>
  </si>
  <si>
    <t>2015 1/4</t>
  </si>
  <si>
    <t>2015 2/4</t>
  </si>
  <si>
    <t>2015 3/4</t>
  </si>
  <si>
    <t>2015 4/4</t>
  </si>
  <si>
    <t>2016 1/4</t>
  </si>
  <si>
    <t>2016 2/4</t>
  </si>
  <si>
    <t>2016 3/4</t>
  </si>
  <si>
    <t>2016 4/4</t>
  </si>
  <si>
    <t>2017 1/4</t>
  </si>
  <si>
    <t>2017 2/4</t>
  </si>
  <si>
    <t>2017 3/4</t>
  </si>
  <si>
    <t>2017 4/4</t>
  </si>
  <si>
    <t>2018 1/4</t>
  </si>
  <si>
    <t>월별평균</t>
    <phoneticPr fontId="1" type="noConversion"/>
  </si>
  <si>
    <t>주관적으로 판단하는거지만 대체적으로 추세가 있어보이지 않아</t>
    <phoneticPr fontId="1" type="noConversion"/>
  </si>
  <si>
    <t>계절성이 확연이 보이지, 올라가는 시점이</t>
    <phoneticPr fontId="1" type="noConversion"/>
  </si>
  <si>
    <t>1월이나 2월에 다시 올라가고 떨어지고 나중에 올라가는 것이 보인다*</t>
    <phoneticPr fontId="1" type="noConversion"/>
  </si>
  <si>
    <t>주기가 일년단위로 움직임. -&gt;계절성이 뚜렷이 보임.</t>
    <phoneticPr fontId="1" type="noConversion"/>
  </si>
  <si>
    <t>추세성은 보이지 않지만, 계절성은 보인다</t>
    <phoneticPr fontId="1" type="noConversion"/>
  </si>
  <si>
    <t>연초에는 실업률이 다소 상승했다가 연말에 감소하는 형태</t>
    <phoneticPr fontId="1" type="noConversion"/>
  </si>
  <si>
    <t>계절성지수</t>
    <phoneticPr fontId="1" type="noConversion"/>
  </si>
  <si>
    <t>실업률 추정</t>
    <phoneticPr fontId="1" type="noConversion"/>
  </si>
  <si>
    <t>계절성-&gt;1년주기</t>
    <phoneticPr fontId="1" type="noConversion"/>
  </si>
  <si>
    <t>2-3년 단위로 비슷한 패턴을 보이는 것은 순환성</t>
    <phoneticPr fontId="1" type="noConversion"/>
  </si>
  <si>
    <t>GDP 지표 왔다갔다 하는 듯한 모습-&gt;10~18년까지 그려서 그런건데, 더 그리면 5년단위로 왔다갔다 할수 있어 -&gt;</t>
    <phoneticPr fontId="1" type="noConversion"/>
  </si>
  <si>
    <t>그거는 순환성</t>
    <phoneticPr fontId="1" type="noConversion"/>
  </si>
  <si>
    <t>시계열자료의 그래프 해석</t>
    <phoneticPr fontId="1" type="noConversion"/>
  </si>
  <si>
    <t>1)추세성</t>
    <phoneticPr fontId="1" type="noConversion"/>
  </si>
  <si>
    <t>2)계절성</t>
    <phoneticPr fontId="1" type="noConversion"/>
  </si>
  <si>
    <t>3)순환성*</t>
    <phoneticPr fontId="1" type="noConversion"/>
  </si>
  <si>
    <t>이 세가지는 모두 규칙적인 변동이야</t>
    <phoneticPr fontId="1" type="noConversion"/>
  </si>
  <si>
    <t>규칙적</t>
    <phoneticPr fontId="1" type="noConversion"/>
  </si>
  <si>
    <t>불규칙적</t>
    <phoneticPr fontId="1" type="noConversion"/>
  </si>
  <si>
    <t>` -&gt;오차</t>
    <phoneticPr fontId="1" type="noConversion"/>
  </si>
  <si>
    <t>경제활동별 GDP 및 GNI(원계열, 명목, 분기 및 연간)별</t>
  </si>
  <si>
    <t>국내총생산(시장가격, GDP)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</si>
  <si>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</si>
  <si>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</si>
  <si>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</si>
  <si>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</si>
  <si>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</si>
  <si>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</si>
  <si>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</si>
  <si>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</si>
  <si>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</si>
  <si>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</si>
  <si>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</si>
  <si>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</si>
  <si>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</si>
  <si>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</si>
  <si>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</si>
  <si>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</si>
  <si>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</si>
  <si>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</si>
  <si>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</si>
  <si>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</si>
  <si>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</si>
  <si>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</si>
  <si>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</si>
  <si>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원값/추정치</t>
    <phoneticPr fontId="1" type="noConversion"/>
  </si>
  <si>
    <t>분기별추정치평균</t>
    <phoneticPr fontId="1" type="noConversion"/>
  </si>
  <si>
    <t>조정된계절지수</t>
    <phoneticPr fontId="1" type="noConversion"/>
  </si>
  <si>
    <t>추정(계절추가)</t>
    <phoneticPr fontId="1" type="noConversion"/>
  </si>
  <si>
    <t>추정(추세만)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</si>
</sst>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.0"/>
    <numFmt numFmtId="180" formatCode="0_);[Red]\(0\)"/>
    <numFmt numFmtId="182" formatCode="0.000_);[Red]\(0.000\)"/>
  </numFmts>
  <fonts count="5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/>
    <xf numFmtId="176" fontId="0" fillId="0" borderId="1" xfId="0" applyNumberFormat="1" applyBorder="1" applyAlignment="1">
      <alignment horizontal="right"/>
    </xf>
    <xf numFmtId="0" fontId="0" fillId="4" borderId="1" xfId="0" applyFill="1" applyBorder="1"/>
    <xf numFmtId="0" fontId="0" fillId="0" borderId="0" xfId="0" applyAlignment="1">
      <alignment horizontal="left"/>
    </xf>
    <xf numFmtId="0" fontId="0" fillId="3" borderId="1" xfId="0" applyFill="1" applyBorder="1" applyAlignment="1"/>
    <xf numFmtId="176" fontId="0" fillId="0" borderId="0" xfId="0" applyNumberFormat="1">
      <alignment vertical="center"/>
    </xf>
    <xf numFmtId="0" fontId="0" fillId="4" borderId="1" xfId="0" applyFill="1" applyBorder="1" applyAlignment="1">
      <alignment vertical="center"/>
    </xf>
    <xf numFmtId="180" fontId="0" fillId="4" borderId="0" xfId="0" applyNumberFormat="1" applyFill="1" applyBorder="1" applyAlignment="1">
      <alignment vertical="center"/>
    </xf>
    <xf numFmtId="182" fontId="0" fillId="0" borderId="0" xfId="0" applyNumberFormat="1">
      <alignment vertical="center"/>
    </xf>
    <xf numFmtId="182" fontId="0" fillId="0" borderId="0" xfId="0" applyNumberFormat="1" applyBorder="1" applyAlignment="1">
      <alignment horizontal="right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4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5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실업률!$C$1</c:f>
              <c:strCache>
                <c:ptCount val="1"/>
                <c:pt idx="0">
                  <c:v>실업률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실업률!$A$2:$A$100</c:f>
              <c:strCache>
                <c:ptCount val="99"/>
                <c:pt idx="0">
                  <c:v>2010. 01</c:v>
                </c:pt>
                <c:pt idx="1">
                  <c:v>2010. 02</c:v>
                </c:pt>
                <c:pt idx="2">
                  <c:v>2010. 03</c:v>
                </c:pt>
                <c:pt idx="3">
                  <c:v>2010. 04</c:v>
                </c:pt>
                <c:pt idx="4">
                  <c:v>2010. 05</c:v>
                </c:pt>
                <c:pt idx="5">
                  <c:v>2010. 06</c:v>
                </c:pt>
                <c:pt idx="6">
                  <c:v>2010. 07</c:v>
                </c:pt>
                <c:pt idx="7">
                  <c:v>2010. 08</c:v>
                </c:pt>
                <c:pt idx="8">
                  <c:v>2010. 09</c:v>
                </c:pt>
                <c:pt idx="9">
                  <c:v>2010. 10</c:v>
                </c:pt>
                <c:pt idx="10">
                  <c:v>2010. 11</c:v>
                </c:pt>
                <c:pt idx="11">
                  <c:v>2010. 12</c:v>
                </c:pt>
                <c:pt idx="12">
                  <c:v>2011. 01</c:v>
                </c:pt>
                <c:pt idx="13">
                  <c:v>2011. 02</c:v>
                </c:pt>
                <c:pt idx="14">
                  <c:v>2011. 03</c:v>
                </c:pt>
                <c:pt idx="15">
                  <c:v>2011. 04</c:v>
                </c:pt>
                <c:pt idx="16">
                  <c:v>2011. 05</c:v>
                </c:pt>
                <c:pt idx="17">
                  <c:v>2011. 06</c:v>
                </c:pt>
                <c:pt idx="18">
                  <c:v>2011. 07</c:v>
                </c:pt>
                <c:pt idx="19">
                  <c:v>2011. 08</c:v>
                </c:pt>
                <c:pt idx="20">
                  <c:v>2011. 09</c:v>
                </c:pt>
                <c:pt idx="21">
                  <c:v>2011. 10</c:v>
                </c:pt>
                <c:pt idx="22">
                  <c:v>2011. 11</c:v>
                </c:pt>
                <c:pt idx="23">
                  <c:v>2011. 12</c:v>
                </c:pt>
                <c:pt idx="24">
                  <c:v>2012. 01</c:v>
                </c:pt>
                <c:pt idx="25">
                  <c:v>2012. 02</c:v>
                </c:pt>
                <c:pt idx="26">
                  <c:v>2012. 03</c:v>
                </c:pt>
                <c:pt idx="27">
                  <c:v>2012. 04</c:v>
                </c:pt>
                <c:pt idx="28">
                  <c:v>2012. 05</c:v>
                </c:pt>
                <c:pt idx="29">
                  <c:v>2012. 06</c:v>
                </c:pt>
                <c:pt idx="30">
                  <c:v>2012. 07</c:v>
                </c:pt>
                <c:pt idx="31">
                  <c:v>2012. 08</c:v>
                </c:pt>
                <c:pt idx="32">
                  <c:v>2012. 09</c:v>
                </c:pt>
                <c:pt idx="33">
                  <c:v>2012. 10</c:v>
                </c:pt>
                <c:pt idx="34">
                  <c:v>2012. 11</c:v>
                </c:pt>
                <c:pt idx="35">
                  <c:v>2012. 12</c:v>
                </c:pt>
                <c:pt idx="36">
                  <c:v>2013. 01</c:v>
                </c:pt>
                <c:pt idx="37">
                  <c:v>2013. 02</c:v>
                </c:pt>
                <c:pt idx="38">
                  <c:v>2013. 03</c:v>
                </c:pt>
                <c:pt idx="39">
                  <c:v>2013. 04</c:v>
                </c:pt>
                <c:pt idx="40">
                  <c:v>2013. 05</c:v>
                </c:pt>
                <c:pt idx="41">
                  <c:v>2013. 06</c:v>
                </c:pt>
                <c:pt idx="42">
                  <c:v>2013. 07</c:v>
                </c:pt>
                <c:pt idx="43">
                  <c:v>2013. 08</c:v>
                </c:pt>
                <c:pt idx="44">
                  <c:v>2013. 09</c:v>
                </c:pt>
                <c:pt idx="45">
                  <c:v>2013. 10</c:v>
                </c:pt>
                <c:pt idx="46">
                  <c:v>2013. 11</c:v>
                </c:pt>
                <c:pt idx="47">
                  <c:v>2013. 12</c:v>
                </c:pt>
                <c:pt idx="48">
                  <c:v>2014. 01</c:v>
                </c:pt>
                <c:pt idx="49">
                  <c:v>2014. 02</c:v>
                </c:pt>
                <c:pt idx="50">
                  <c:v>2014. 03</c:v>
                </c:pt>
                <c:pt idx="51">
                  <c:v>2014. 04</c:v>
                </c:pt>
                <c:pt idx="52">
                  <c:v>2014. 05</c:v>
                </c:pt>
                <c:pt idx="53">
                  <c:v>2014. 06</c:v>
                </c:pt>
                <c:pt idx="54">
                  <c:v>2014. 07</c:v>
                </c:pt>
                <c:pt idx="55">
                  <c:v>2014. 08</c:v>
                </c:pt>
                <c:pt idx="56">
                  <c:v>2014. 09</c:v>
                </c:pt>
                <c:pt idx="57">
                  <c:v>2014. 10</c:v>
                </c:pt>
                <c:pt idx="58">
                  <c:v>2014. 11</c:v>
                </c:pt>
                <c:pt idx="59">
                  <c:v>2014. 12</c:v>
                </c:pt>
                <c:pt idx="60">
                  <c:v>2015. 01</c:v>
                </c:pt>
                <c:pt idx="61">
                  <c:v>2015. 02</c:v>
                </c:pt>
                <c:pt idx="62">
                  <c:v>2015. 03</c:v>
                </c:pt>
                <c:pt idx="63">
                  <c:v>2015. 04</c:v>
                </c:pt>
                <c:pt idx="64">
                  <c:v>2015. 05</c:v>
                </c:pt>
                <c:pt idx="65">
                  <c:v>2015. 06</c:v>
                </c:pt>
                <c:pt idx="66">
                  <c:v>2015. 07</c:v>
                </c:pt>
                <c:pt idx="67">
                  <c:v>2015. 08</c:v>
                </c:pt>
                <c:pt idx="68">
                  <c:v>2015. 09</c:v>
                </c:pt>
                <c:pt idx="69">
                  <c:v>2015. 10</c:v>
                </c:pt>
                <c:pt idx="70">
                  <c:v>2015. 11</c:v>
                </c:pt>
                <c:pt idx="71">
                  <c:v>2015. 12</c:v>
                </c:pt>
                <c:pt idx="72">
                  <c:v>2016. 01</c:v>
                </c:pt>
                <c:pt idx="73">
                  <c:v>2016. 02</c:v>
                </c:pt>
                <c:pt idx="74">
                  <c:v>2016. 03</c:v>
                </c:pt>
                <c:pt idx="75">
                  <c:v>2016. 04</c:v>
                </c:pt>
                <c:pt idx="76">
                  <c:v>2016. 05</c:v>
                </c:pt>
                <c:pt idx="77">
                  <c:v>2016. 06</c:v>
                </c:pt>
                <c:pt idx="78">
                  <c:v>2016. 07</c:v>
                </c:pt>
                <c:pt idx="79">
                  <c:v>2016. 08</c:v>
                </c:pt>
                <c:pt idx="80">
                  <c:v>2016. 09</c:v>
                </c:pt>
                <c:pt idx="81">
                  <c:v>2016. 10</c:v>
                </c:pt>
                <c:pt idx="82">
                  <c:v>2016. 11</c:v>
                </c:pt>
                <c:pt idx="83">
                  <c:v>2016. 12</c:v>
                </c:pt>
                <c:pt idx="84">
                  <c:v>2017. 01</c:v>
                </c:pt>
                <c:pt idx="85">
                  <c:v>2017. 02</c:v>
                </c:pt>
                <c:pt idx="86">
                  <c:v>2017. 03</c:v>
                </c:pt>
                <c:pt idx="87">
                  <c:v>2017. 04</c:v>
                </c:pt>
                <c:pt idx="88">
                  <c:v>2017. 05</c:v>
                </c:pt>
                <c:pt idx="89">
                  <c:v>2017. 06</c:v>
                </c:pt>
                <c:pt idx="90">
                  <c:v>2017. 07</c:v>
                </c:pt>
                <c:pt idx="91">
                  <c:v>2017. 08</c:v>
                </c:pt>
                <c:pt idx="92">
                  <c:v>2017. 09</c:v>
                </c:pt>
                <c:pt idx="93">
                  <c:v>2017. 10</c:v>
                </c:pt>
                <c:pt idx="94">
                  <c:v>2017. 11</c:v>
                </c:pt>
                <c:pt idx="95">
                  <c:v>2017. 12</c:v>
                </c:pt>
                <c:pt idx="96">
                  <c:v>2018. 01</c:v>
                </c:pt>
                <c:pt idx="97">
                  <c:v>2018. 02</c:v>
                </c:pt>
                <c:pt idx="98">
                  <c:v>2018. 03</c:v>
                </c:pt>
              </c:strCache>
            </c:strRef>
          </c:cat>
          <c:val>
            <c:numRef>
              <c:f>실업률!$C$2:$C$100</c:f>
              <c:numCache>
                <c:formatCode>#,##0.0</c:formatCode>
                <c:ptCount val="99"/>
                <c:pt idx="0">
                  <c:v>5</c:v>
                </c:pt>
                <c:pt idx="1">
                  <c:v>4.8</c:v>
                </c:pt>
                <c:pt idx="2">
                  <c:v>4.0999999999999996</c:v>
                </c:pt>
                <c:pt idx="3">
                  <c:v>3.7</c:v>
                </c:pt>
                <c:pt idx="4">
                  <c:v>3.2</c:v>
                </c:pt>
                <c:pt idx="5">
                  <c:v>3.5</c:v>
                </c:pt>
                <c:pt idx="6">
                  <c:v>3.7</c:v>
                </c:pt>
                <c:pt idx="7">
                  <c:v>3.3</c:v>
                </c:pt>
                <c:pt idx="8">
                  <c:v>3.4</c:v>
                </c:pt>
                <c:pt idx="9">
                  <c:v>3.3</c:v>
                </c:pt>
                <c:pt idx="10">
                  <c:v>3</c:v>
                </c:pt>
                <c:pt idx="11">
                  <c:v>3.5</c:v>
                </c:pt>
                <c:pt idx="12">
                  <c:v>3.8</c:v>
                </c:pt>
                <c:pt idx="13">
                  <c:v>4.5</c:v>
                </c:pt>
                <c:pt idx="14">
                  <c:v>4.3</c:v>
                </c:pt>
                <c:pt idx="15">
                  <c:v>3.7</c:v>
                </c:pt>
                <c:pt idx="16">
                  <c:v>3.2</c:v>
                </c:pt>
                <c:pt idx="17">
                  <c:v>3.3</c:v>
                </c:pt>
                <c:pt idx="18">
                  <c:v>3.3</c:v>
                </c:pt>
                <c:pt idx="19">
                  <c:v>3</c:v>
                </c:pt>
                <c:pt idx="20">
                  <c:v>3</c:v>
                </c:pt>
                <c:pt idx="21">
                  <c:v>2.9</c:v>
                </c:pt>
                <c:pt idx="22">
                  <c:v>2.9</c:v>
                </c:pt>
                <c:pt idx="23">
                  <c:v>3</c:v>
                </c:pt>
                <c:pt idx="24">
                  <c:v>3.5</c:v>
                </c:pt>
                <c:pt idx="25">
                  <c:v>4.2</c:v>
                </c:pt>
                <c:pt idx="26">
                  <c:v>3.7</c:v>
                </c:pt>
                <c:pt idx="27">
                  <c:v>3.5</c:v>
                </c:pt>
                <c:pt idx="28">
                  <c:v>3.1</c:v>
                </c:pt>
                <c:pt idx="29">
                  <c:v>3.2</c:v>
                </c:pt>
                <c:pt idx="30">
                  <c:v>3.1</c:v>
                </c:pt>
                <c:pt idx="31">
                  <c:v>3</c:v>
                </c:pt>
                <c:pt idx="32">
                  <c:v>2.9</c:v>
                </c:pt>
                <c:pt idx="33">
                  <c:v>2.8</c:v>
                </c:pt>
                <c:pt idx="34">
                  <c:v>2.8</c:v>
                </c:pt>
                <c:pt idx="35">
                  <c:v>2.9</c:v>
                </c:pt>
                <c:pt idx="36">
                  <c:v>3.4</c:v>
                </c:pt>
                <c:pt idx="37">
                  <c:v>3.9</c:v>
                </c:pt>
                <c:pt idx="38">
                  <c:v>3.5</c:v>
                </c:pt>
                <c:pt idx="39">
                  <c:v>3.2</c:v>
                </c:pt>
                <c:pt idx="40">
                  <c:v>3</c:v>
                </c:pt>
                <c:pt idx="41">
                  <c:v>3.1</c:v>
                </c:pt>
                <c:pt idx="42">
                  <c:v>3.1</c:v>
                </c:pt>
                <c:pt idx="43">
                  <c:v>3</c:v>
                </c:pt>
                <c:pt idx="44">
                  <c:v>2.7</c:v>
                </c:pt>
                <c:pt idx="45">
                  <c:v>2.7</c:v>
                </c:pt>
                <c:pt idx="46">
                  <c:v>2.6</c:v>
                </c:pt>
                <c:pt idx="47">
                  <c:v>3</c:v>
                </c:pt>
                <c:pt idx="48">
                  <c:v>3.4</c:v>
                </c:pt>
                <c:pt idx="49">
                  <c:v>4.5</c:v>
                </c:pt>
                <c:pt idx="50">
                  <c:v>3.9</c:v>
                </c:pt>
                <c:pt idx="51">
                  <c:v>3.8</c:v>
                </c:pt>
                <c:pt idx="52">
                  <c:v>3.5</c:v>
                </c:pt>
                <c:pt idx="53">
                  <c:v>3.5</c:v>
                </c:pt>
                <c:pt idx="54">
                  <c:v>3.4</c:v>
                </c:pt>
                <c:pt idx="55">
                  <c:v>3.3</c:v>
                </c:pt>
                <c:pt idx="56">
                  <c:v>3.1</c:v>
                </c:pt>
                <c:pt idx="57">
                  <c:v>3.2</c:v>
                </c:pt>
                <c:pt idx="58">
                  <c:v>3</c:v>
                </c:pt>
                <c:pt idx="59">
                  <c:v>3.3</c:v>
                </c:pt>
                <c:pt idx="60">
                  <c:v>3.7</c:v>
                </c:pt>
                <c:pt idx="61">
                  <c:v>4.5</c:v>
                </c:pt>
                <c:pt idx="62">
                  <c:v>4</c:v>
                </c:pt>
                <c:pt idx="63">
                  <c:v>3.9</c:v>
                </c:pt>
                <c:pt idx="64">
                  <c:v>3.7</c:v>
                </c:pt>
                <c:pt idx="65">
                  <c:v>3.8</c:v>
                </c:pt>
                <c:pt idx="66">
                  <c:v>3.6</c:v>
                </c:pt>
                <c:pt idx="67">
                  <c:v>3.4</c:v>
                </c:pt>
                <c:pt idx="68">
                  <c:v>3.2</c:v>
                </c:pt>
                <c:pt idx="69">
                  <c:v>3.1</c:v>
                </c:pt>
                <c:pt idx="70">
                  <c:v>3</c:v>
                </c:pt>
                <c:pt idx="71">
                  <c:v>3.2</c:v>
                </c:pt>
                <c:pt idx="72">
                  <c:v>3.7</c:v>
                </c:pt>
                <c:pt idx="73">
                  <c:v>4.9000000000000004</c:v>
                </c:pt>
                <c:pt idx="74">
                  <c:v>4.2</c:v>
                </c:pt>
                <c:pt idx="75">
                  <c:v>3.9</c:v>
                </c:pt>
                <c:pt idx="76">
                  <c:v>3.6</c:v>
                </c:pt>
                <c:pt idx="77">
                  <c:v>3.6</c:v>
                </c:pt>
                <c:pt idx="78">
                  <c:v>3.5</c:v>
                </c:pt>
                <c:pt idx="79">
                  <c:v>3.6</c:v>
                </c:pt>
                <c:pt idx="80">
                  <c:v>3.5</c:v>
                </c:pt>
                <c:pt idx="81">
                  <c:v>3.3</c:v>
                </c:pt>
                <c:pt idx="82">
                  <c:v>3.1</c:v>
                </c:pt>
                <c:pt idx="83">
                  <c:v>3.2</c:v>
                </c:pt>
                <c:pt idx="84">
                  <c:v>3.7</c:v>
                </c:pt>
                <c:pt idx="85">
                  <c:v>4.9000000000000004</c:v>
                </c:pt>
                <c:pt idx="86">
                  <c:v>4.0999999999999996</c:v>
                </c:pt>
                <c:pt idx="87">
                  <c:v>4.2</c:v>
                </c:pt>
                <c:pt idx="88">
                  <c:v>3.6</c:v>
                </c:pt>
                <c:pt idx="89">
                  <c:v>3.8</c:v>
                </c:pt>
                <c:pt idx="90">
                  <c:v>3.4</c:v>
                </c:pt>
                <c:pt idx="91">
                  <c:v>3.6</c:v>
                </c:pt>
                <c:pt idx="92">
                  <c:v>3.3</c:v>
                </c:pt>
                <c:pt idx="93">
                  <c:v>3.2</c:v>
                </c:pt>
                <c:pt idx="94">
                  <c:v>3.1</c:v>
                </c:pt>
                <c:pt idx="95">
                  <c:v>3.3</c:v>
                </c:pt>
                <c:pt idx="96">
                  <c:v>3.7</c:v>
                </c:pt>
                <c:pt idx="97">
                  <c:v>4.5999999999999996</c:v>
                </c:pt>
                <c:pt idx="98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2-465C-BA7B-4854820E7495}"/>
            </c:ext>
          </c:extLst>
        </c:ser>
        <c:ser>
          <c:idx val="1"/>
          <c:order val="1"/>
          <c:tx>
            <c:strRef>
              <c:f>실업률!$G$1</c:f>
              <c:strCache>
                <c:ptCount val="1"/>
                <c:pt idx="0">
                  <c:v>실업률 추정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실업률!$G$2:$G$97</c:f>
              <c:numCache>
                <c:formatCode>0.000_);[Red]\(0.000\)</c:formatCode>
                <c:ptCount val="96"/>
                <c:pt idx="0">
                  <c:v>3.7750000000000004</c:v>
                </c:pt>
                <c:pt idx="1">
                  <c:v>4.5250000000000004</c:v>
                </c:pt>
                <c:pt idx="2">
                  <c:v>3.9750000000000005</c:v>
                </c:pt>
                <c:pt idx="3">
                  <c:v>3.7375000000000007</c:v>
                </c:pt>
                <c:pt idx="4">
                  <c:v>3.3625000000000007</c:v>
                </c:pt>
                <c:pt idx="5">
                  <c:v>3.475000000000001</c:v>
                </c:pt>
                <c:pt idx="6">
                  <c:v>3.3875000000000002</c:v>
                </c:pt>
                <c:pt idx="7">
                  <c:v>3.2750000000000008</c:v>
                </c:pt>
                <c:pt idx="8">
                  <c:v>3.1375000000000006</c:v>
                </c:pt>
                <c:pt idx="9">
                  <c:v>3.0625000000000004</c:v>
                </c:pt>
                <c:pt idx="10">
                  <c:v>2.9375</c:v>
                </c:pt>
                <c:pt idx="11">
                  <c:v>3.1750000000000003</c:v>
                </c:pt>
                <c:pt idx="12">
                  <c:v>3.7750000000000004</c:v>
                </c:pt>
                <c:pt idx="13">
                  <c:v>4.5250000000000004</c:v>
                </c:pt>
                <c:pt idx="14">
                  <c:v>3.9750000000000005</c:v>
                </c:pt>
                <c:pt idx="15">
                  <c:v>3.7375000000000007</c:v>
                </c:pt>
                <c:pt idx="16">
                  <c:v>3.3625000000000007</c:v>
                </c:pt>
                <c:pt idx="17">
                  <c:v>3.475000000000001</c:v>
                </c:pt>
                <c:pt idx="18">
                  <c:v>3.3875000000000002</c:v>
                </c:pt>
                <c:pt idx="19">
                  <c:v>3.2750000000000008</c:v>
                </c:pt>
                <c:pt idx="20">
                  <c:v>3.1375000000000006</c:v>
                </c:pt>
                <c:pt idx="21">
                  <c:v>3.0625000000000004</c:v>
                </c:pt>
                <c:pt idx="22">
                  <c:v>2.9375</c:v>
                </c:pt>
                <c:pt idx="23">
                  <c:v>3.1750000000000003</c:v>
                </c:pt>
                <c:pt idx="24">
                  <c:v>3.7750000000000004</c:v>
                </c:pt>
                <c:pt idx="25">
                  <c:v>4.5250000000000004</c:v>
                </c:pt>
                <c:pt idx="26">
                  <c:v>3.9750000000000005</c:v>
                </c:pt>
                <c:pt idx="27">
                  <c:v>3.7375000000000007</c:v>
                </c:pt>
                <c:pt idx="28">
                  <c:v>3.3625000000000007</c:v>
                </c:pt>
                <c:pt idx="29">
                  <c:v>3.475000000000001</c:v>
                </c:pt>
                <c:pt idx="30">
                  <c:v>3.3875000000000002</c:v>
                </c:pt>
                <c:pt idx="31">
                  <c:v>3.2750000000000008</c:v>
                </c:pt>
                <c:pt idx="32">
                  <c:v>3.1375000000000006</c:v>
                </c:pt>
                <c:pt idx="33">
                  <c:v>3.0625000000000004</c:v>
                </c:pt>
                <c:pt idx="34">
                  <c:v>2.9375</c:v>
                </c:pt>
                <c:pt idx="35">
                  <c:v>3.1750000000000003</c:v>
                </c:pt>
                <c:pt idx="36">
                  <c:v>3.7750000000000004</c:v>
                </c:pt>
                <c:pt idx="37">
                  <c:v>4.5250000000000004</c:v>
                </c:pt>
                <c:pt idx="38">
                  <c:v>3.9750000000000005</c:v>
                </c:pt>
                <c:pt idx="39">
                  <c:v>3.7375000000000007</c:v>
                </c:pt>
                <c:pt idx="40">
                  <c:v>3.3625000000000007</c:v>
                </c:pt>
                <c:pt idx="41">
                  <c:v>3.475000000000001</c:v>
                </c:pt>
                <c:pt idx="42">
                  <c:v>3.3875000000000002</c:v>
                </c:pt>
                <c:pt idx="43">
                  <c:v>3.2750000000000008</c:v>
                </c:pt>
                <c:pt idx="44">
                  <c:v>3.1375000000000006</c:v>
                </c:pt>
                <c:pt idx="45">
                  <c:v>3.0625000000000004</c:v>
                </c:pt>
                <c:pt idx="46">
                  <c:v>2.9375</c:v>
                </c:pt>
                <c:pt idx="47">
                  <c:v>3.1750000000000003</c:v>
                </c:pt>
                <c:pt idx="48">
                  <c:v>3.7750000000000004</c:v>
                </c:pt>
                <c:pt idx="49">
                  <c:v>4.5250000000000004</c:v>
                </c:pt>
                <c:pt idx="50">
                  <c:v>3.9750000000000005</c:v>
                </c:pt>
                <c:pt idx="51">
                  <c:v>3.7375000000000007</c:v>
                </c:pt>
                <c:pt idx="52">
                  <c:v>3.3625000000000007</c:v>
                </c:pt>
                <c:pt idx="53">
                  <c:v>3.475000000000001</c:v>
                </c:pt>
                <c:pt idx="54">
                  <c:v>3.3875000000000002</c:v>
                </c:pt>
                <c:pt idx="55">
                  <c:v>3.2750000000000008</c:v>
                </c:pt>
                <c:pt idx="56">
                  <c:v>3.1375000000000006</c:v>
                </c:pt>
                <c:pt idx="57">
                  <c:v>3.0625000000000004</c:v>
                </c:pt>
                <c:pt idx="58">
                  <c:v>2.9375</c:v>
                </c:pt>
                <c:pt idx="59">
                  <c:v>3.1750000000000003</c:v>
                </c:pt>
                <c:pt idx="60">
                  <c:v>3.7750000000000004</c:v>
                </c:pt>
                <c:pt idx="61">
                  <c:v>4.5250000000000004</c:v>
                </c:pt>
                <c:pt idx="62">
                  <c:v>3.9750000000000005</c:v>
                </c:pt>
                <c:pt idx="63">
                  <c:v>3.7375000000000007</c:v>
                </c:pt>
                <c:pt idx="64">
                  <c:v>3.3625000000000007</c:v>
                </c:pt>
                <c:pt idx="65">
                  <c:v>3.475000000000001</c:v>
                </c:pt>
                <c:pt idx="66">
                  <c:v>3.3875000000000002</c:v>
                </c:pt>
                <c:pt idx="67">
                  <c:v>3.2750000000000008</c:v>
                </c:pt>
                <c:pt idx="68">
                  <c:v>3.1375000000000006</c:v>
                </c:pt>
                <c:pt idx="69">
                  <c:v>3.0625000000000004</c:v>
                </c:pt>
                <c:pt idx="70">
                  <c:v>2.9375</c:v>
                </c:pt>
                <c:pt idx="71">
                  <c:v>3.1750000000000003</c:v>
                </c:pt>
                <c:pt idx="72">
                  <c:v>3.7750000000000004</c:v>
                </c:pt>
                <c:pt idx="73">
                  <c:v>4.5250000000000004</c:v>
                </c:pt>
                <c:pt idx="74">
                  <c:v>3.9750000000000005</c:v>
                </c:pt>
                <c:pt idx="75">
                  <c:v>3.7375000000000007</c:v>
                </c:pt>
                <c:pt idx="76">
                  <c:v>3.3625000000000007</c:v>
                </c:pt>
                <c:pt idx="77">
                  <c:v>3.475000000000001</c:v>
                </c:pt>
                <c:pt idx="78">
                  <c:v>3.3875000000000002</c:v>
                </c:pt>
                <c:pt idx="79">
                  <c:v>3.2750000000000008</c:v>
                </c:pt>
                <c:pt idx="80">
                  <c:v>3.1375000000000006</c:v>
                </c:pt>
                <c:pt idx="81">
                  <c:v>3.0625000000000004</c:v>
                </c:pt>
                <c:pt idx="82">
                  <c:v>2.9375</c:v>
                </c:pt>
                <c:pt idx="83">
                  <c:v>3.1750000000000003</c:v>
                </c:pt>
                <c:pt idx="84">
                  <c:v>3.7750000000000004</c:v>
                </c:pt>
                <c:pt idx="85">
                  <c:v>4.5250000000000004</c:v>
                </c:pt>
                <c:pt idx="86">
                  <c:v>3.9750000000000005</c:v>
                </c:pt>
                <c:pt idx="87">
                  <c:v>3.7375000000000007</c:v>
                </c:pt>
                <c:pt idx="88">
                  <c:v>3.3625000000000007</c:v>
                </c:pt>
                <c:pt idx="89">
                  <c:v>3.475000000000001</c:v>
                </c:pt>
                <c:pt idx="90">
                  <c:v>3.3875000000000002</c:v>
                </c:pt>
                <c:pt idx="91">
                  <c:v>3.2750000000000008</c:v>
                </c:pt>
                <c:pt idx="92">
                  <c:v>3.1375000000000006</c:v>
                </c:pt>
                <c:pt idx="93">
                  <c:v>3.0625000000000004</c:v>
                </c:pt>
                <c:pt idx="94">
                  <c:v>2.9375</c:v>
                </c:pt>
                <c:pt idx="95">
                  <c:v>3.1750000000000003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92-465C-BA7B-4854820E7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79440"/>
        <c:axId val="200879768"/>
      </c:lineChart>
      <c:catAx>
        <c:axId val="20087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879768"/>
        <c:crosses val="autoZero"/>
        <c:auto val="1"/>
        <c:lblAlgn val="ctr"/>
        <c:lblOffset val="100"/>
        <c:noMultiLvlLbl val="0"/>
      </c:catAx>
      <c:valAx>
        <c:axId val="20087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87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[1]Sheet1!$A$2:$A$34</c:f>
              <c:strCache>
                <c:ptCount val="33"/>
                <c:pt idx="0">
                  <c:v>2010 1/4</c:v>
                </c:pt>
                <c:pt idx="1">
                  <c:v>2010 2/4</c:v>
                </c:pt>
                <c:pt idx="2">
                  <c:v>2010 3/4</c:v>
                </c:pt>
                <c:pt idx="3">
                  <c:v>2010 4/4</c:v>
                </c:pt>
                <c:pt idx="4">
                  <c:v>2011 1/4</c:v>
                </c:pt>
                <c:pt idx="5">
                  <c:v>2011 2/4</c:v>
                </c:pt>
                <c:pt idx="6">
                  <c:v>2011 3/4</c:v>
                </c:pt>
                <c:pt idx="7">
                  <c:v>2011 4/4</c:v>
                </c:pt>
                <c:pt idx="8">
                  <c:v>2012 1/4</c:v>
                </c:pt>
                <c:pt idx="9">
                  <c:v>2012 2/4</c:v>
                </c:pt>
                <c:pt idx="10">
                  <c:v>2012 3/4</c:v>
                </c:pt>
                <c:pt idx="11">
                  <c:v>2012 4/4</c:v>
                </c:pt>
                <c:pt idx="12">
                  <c:v>2013 1/4</c:v>
                </c:pt>
                <c:pt idx="13">
                  <c:v>2013 2/4</c:v>
                </c:pt>
                <c:pt idx="14">
                  <c:v>2013 3/4</c:v>
                </c:pt>
                <c:pt idx="15">
                  <c:v>2013 4/4</c:v>
                </c:pt>
                <c:pt idx="16">
                  <c:v>2014 1/4</c:v>
                </c:pt>
                <c:pt idx="17">
                  <c:v>2014 2/4</c:v>
                </c:pt>
                <c:pt idx="18">
                  <c:v>2014 3/4</c:v>
                </c:pt>
                <c:pt idx="19">
                  <c:v>2014 4/4</c:v>
                </c:pt>
                <c:pt idx="20">
                  <c:v>2015 1/4</c:v>
                </c:pt>
                <c:pt idx="21">
                  <c:v>2015 2/4</c:v>
                </c:pt>
                <c:pt idx="22">
                  <c:v>2015 3/4</c:v>
                </c:pt>
                <c:pt idx="23">
                  <c:v>2015 4/4</c:v>
                </c:pt>
                <c:pt idx="24">
                  <c:v>2016 1/4</c:v>
                </c:pt>
                <c:pt idx="25">
                  <c:v>2016 2/4</c:v>
                </c:pt>
                <c:pt idx="26">
                  <c:v>2016 3/4</c:v>
                </c:pt>
                <c:pt idx="27">
                  <c:v>2016 4/4</c:v>
                </c:pt>
                <c:pt idx="28">
                  <c:v>2017 1/4</c:v>
                </c:pt>
                <c:pt idx="29">
                  <c:v>2017 2/4</c:v>
                </c:pt>
                <c:pt idx="30">
                  <c:v>2017 3/4</c:v>
                </c:pt>
                <c:pt idx="31">
                  <c:v>2017 4/4</c:v>
                </c:pt>
                <c:pt idx="32">
                  <c:v>2018 1/4</c:v>
                </c:pt>
              </c:strCache>
            </c:strRef>
          </c:cat>
          <c:val>
            <c:numRef>
              <c:f>[1]Sheet1!$B$2:$B$34</c:f>
              <c:numCache>
                <c:formatCode>General</c:formatCode>
                <c:ptCount val="33"/>
                <c:pt idx="0">
                  <c:v>7.3</c:v>
                </c:pt>
                <c:pt idx="1">
                  <c:v>7.4</c:v>
                </c:pt>
                <c:pt idx="2">
                  <c:v>5.4</c:v>
                </c:pt>
                <c:pt idx="3">
                  <c:v>6</c:v>
                </c:pt>
                <c:pt idx="4">
                  <c:v>4.9000000000000004</c:v>
                </c:pt>
                <c:pt idx="5">
                  <c:v>3.6</c:v>
                </c:pt>
                <c:pt idx="6">
                  <c:v>3.3</c:v>
                </c:pt>
                <c:pt idx="7">
                  <c:v>3</c:v>
                </c:pt>
                <c:pt idx="8">
                  <c:v>2.5</c:v>
                </c:pt>
                <c:pt idx="9">
                  <c:v>2.4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2.1</c:v>
                </c:pt>
                <c:pt idx="13">
                  <c:v>2.7</c:v>
                </c:pt>
                <c:pt idx="14">
                  <c:v>3.2</c:v>
                </c:pt>
                <c:pt idx="15">
                  <c:v>3.5</c:v>
                </c:pt>
                <c:pt idx="16">
                  <c:v>3.9</c:v>
                </c:pt>
                <c:pt idx="17">
                  <c:v>3.5</c:v>
                </c:pt>
                <c:pt idx="18">
                  <c:v>3.3</c:v>
                </c:pt>
                <c:pt idx="19">
                  <c:v>2.7</c:v>
                </c:pt>
                <c:pt idx="20">
                  <c:v>2.6</c:v>
                </c:pt>
                <c:pt idx="21">
                  <c:v>2.4</c:v>
                </c:pt>
                <c:pt idx="22">
                  <c:v>3</c:v>
                </c:pt>
                <c:pt idx="23">
                  <c:v>3.2</c:v>
                </c:pt>
                <c:pt idx="24">
                  <c:v>3</c:v>
                </c:pt>
                <c:pt idx="25">
                  <c:v>3.5</c:v>
                </c:pt>
                <c:pt idx="26">
                  <c:v>2.7</c:v>
                </c:pt>
                <c:pt idx="27">
                  <c:v>2.6</c:v>
                </c:pt>
                <c:pt idx="28">
                  <c:v>2.9</c:v>
                </c:pt>
                <c:pt idx="29">
                  <c:v>2.8</c:v>
                </c:pt>
                <c:pt idx="30">
                  <c:v>3.8</c:v>
                </c:pt>
                <c:pt idx="31">
                  <c:v>2.8</c:v>
                </c:pt>
                <c:pt idx="32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D-47E6-B729-47C6A3289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294560"/>
        <c:axId val="404293248"/>
      </c:lineChart>
      <c:catAx>
        <c:axId val="40429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4293248"/>
        <c:crosses val="autoZero"/>
        <c:auto val="1"/>
        <c:lblAlgn val="ctr"/>
        <c:lblOffset val="100"/>
        <c:noMultiLvlLbl val="0"/>
      </c:catAx>
      <c:valAx>
        <c:axId val="4042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429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1</xdr:row>
      <xdr:rowOff>123825</xdr:rowOff>
    </xdr:from>
    <xdr:to>
      <xdr:col>19</xdr:col>
      <xdr:colOff>676275</xdr:colOff>
      <xdr:row>14</xdr:row>
      <xdr:rowOff>123825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190500</xdr:rowOff>
    </xdr:from>
    <xdr:to>
      <xdr:col>12</xdr:col>
      <xdr:colOff>47625</xdr:colOff>
      <xdr:row>14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f25/Downloads/&#48516;&#44592;&#51648;&#54364;_2018051010393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메타정보"/>
      <sheetName val="Sheet1"/>
    </sheetNames>
    <sheetDataSet>
      <sheetData sheetId="0" refreshError="1"/>
      <sheetData sheetId="1" refreshError="1"/>
      <sheetData sheetId="2">
        <row r="1">
          <cell r="B1" t="str">
            <v>GDP</v>
          </cell>
        </row>
        <row r="2">
          <cell r="A2" t="str">
            <v>2010 1/4</v>
          </cell>
          <cell r="B2">
            <v>7.3</v>
          </cell>
        </row>
        <row r="3">
          <cell r="A3" t="str">
            <v>2010 2/4</v>
          </cell>
          <cell r="B3">
            <v>7.4</v>
          </cell>
        </row>
        <row r="4">
          <cell r="A4" t="str">
            <v>2010 3/4</v>
          </cell>
          <cell r="B4">
            <v>5.4</v>
          </cell>
        </row>
        <row r="5">
          <cell r="A5" t="str">
            <v>2010 4/4</v>
          </cell>
          <cell r="B5">
            <v>6</v>
          </cell>
        </row>
        <row r="6">
          <cell r="A6" t="str">
            <v>2011 1/4</v>
          </cell>
          <cell r="B6">
            <v>4.9000000000000004</v>
          </cell>
        </row>
        <row r="7">
          <cell r="A7" t="str">
            <v>2011 2/4</v>
          </cell>
          <cell r="B7">
            <v>3.6</v>
          </cell>
        </row>
        <row r="8">
          <cell r="A8" t="str">
            <v>2011 3/4</v>
          </cell>
          <cell r="B8">
            <v>3.3</v>
          </cell>
        </row>
        <row r="9">
          <cell r="A9" t="str">
            <v>2011 4/4</v>
          </cell>
          <cell r="B9">
            <v>3</v>
          </cell>
        </row>
        <row r="10">
          <cell r="A10" t="str">
            <v>2012 1/4</v>
          </cell>
          <cell r="B10">
            <v>2.5</v>
          </cell>
        </row>
        <row r="11">
          <cell r="A11" t="str">
            <v>2012 2/4</v>
          </cell>
          <cell r="B11">
            <v>2.4</v>
          </cell>
        </row>
        <row r="12">
          <cell r="A12" t="str">
            <v>2012 3/4</v>
          </cell>
          <cell r="B12">
            <v>2.1</v>
          </cell>
        </row>
        <row r="13">
          <cell r="A13" t="str">
            <v>2012 4/4</v>
          </cell>
          <cell r="B13">
            <v>2.2000000000000002</v>
          </cell>
        </row>
        <row r="14">
          <cell r="A14" t="str">
            <v>2013 1/4</v>
          </cell>
          <cell r="B14">
            <v>2.1</v>
          </cell>
        </row>
        <row r="15">
          <cell r="A15" t="str">
            <v>2013 2/4</v>
          </cell>
          <cell r="B15">
            <v>2.7</v>
          </cell>
        </row>
        <row r="16">
          <cell r="A16" t="str">
            <v>2013 3/4</v>
          </cell>
          <cell r="B16">
            <v>3.2</v>
          </cell>
        </row>
        <row r="17">
          <cell r="A17" t="str">
            <v>2013 4/4</v>
          </cell>
          <cell r="B17">
            <v>3.5</v>
          </cell>
        </row>
        <row r="18">
          <cell r="A18" t="str">
            <v>2014 1/4</v>
          </cell>
          <cell r="B18">
            <v>3.9</v>
          </cell>
        </row>
        <row r="19">
          <cell r="A19" t="str">
            <v>2014 2/4</v>
          </cell>
          <cell r="B19">
            <v>3.5</v>
          </cell>
        </row>
        <row r="20">
          <cell r="A20" t="str">
            <v>2014 3/4</v>
          </cell>
          <cell r="B20">
            <v>3.3</v>
          </cell>
        </row>
        <row r="21">
          <cell r="A21" t="str">
            <v>2014 4/4</v>
          </cell>
          <cell r="B21">
            <v>2.7</v>
          </cell>
        </row>
        <row r="22">
          <cell r="A22" t="str">
            <v>2015 1/4</v>
          </cell>
          <cell r="B22">
            <v>2.6</v>
          </cell>
        </row>
        <row r="23">
          <cell r="A23" t="str">
            <v>2015 2/4</v>
          </cell>
          <cell r="B23">
            <v>2.4</v>
          </cell>
        </row>
        <row r="24">
          <cell r="A24" t="str">
            <v>2015 3/4</v>
          </cell>
          <cell r="B24">
            <v>3</v>
          </cell>
        </row>
        <row r="25">
          <cell r="A25" t="str">
            <v>2015 4/4</v>
          </cell>
          <cell r="B25">
            <v>3.2</v>
          </cell>
        </row>
        <row r="26">
          <cell r="A26" t="str">
            <v>2016 1/4</v>
          </cell>
          <cell r="B26">
            <v>3</v>
          </cell>
        </row>
        <row r="27">
          <cell r="A27" t="str">
            <v>2016 2/4</v>
          </cell>
          <cell r="B27">
            <v>3.5</v>
          </cell>
        </row>
        <row r="28">
          <cell r="A28" t="str">
            <v>2016 3/4</v>
          </cell>
          <cell r="B28">
            <v>2.7</v>
          </cell>
        </row>
        <row r="29">
          <cell r="A29" t="str">
            <v>2016 4/4</v>
          </cell>
          <cell r="B29">
            <v>2.6</v>
          </cell>
        </row>
        <row r="30">
          <cell r="A30" t="str">
            <v>2017 1/4</v>
          </cell>
          <cell r="B30">
            <v>2.9</v>
          </cell>
        </row>
        <row r="31">
          <cell r="A31" t="str">
            <v>2017 2/4</v>
          </cell>
          <cell r="B31">
            <v>2.8</v>
          </cell>
        </row>
        <row r="32">
          <cell r="A32" t="str">
            <v>2017 3/4</v>
          </cell>
          <cell r="B32">
            <v>3.8</v>
          </cell>
        </row>
        <row r="33">
          <cell r="A33" t="str">
            <v>2017 4/4</v>
          </cell>
          <cell r="B33">
            <v>2.8</v>
          </cell>
        </row>
        <row r="34">
          <cell r="A34" t="str">
            <v>2018 1/4</v>
          </cell>
          <cell r="B34">
            <v>2.8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"/>
  <sheetViews>
    <sheetView workbookViewId="0">
      <selection sqref="A1:XFD2"/>
    </sheetView>
  </sheetViews>
  <sheetFormatPr defaultRowHeight="16.5" x14ac:dyDescent="0.3"/>
  <cols>
    <col min="1" max="1" width="5.875" customWidth="1"/>
    <col min="2" max="2" width="9.75" customWidth="1"/>
    <col min="3" max="101" width="7.875" customWidth="1"/>
  </cols>
  <sheetData>
    <row r="1" spans="1:101" ht="20.100000000000001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spans="1:101" ht="20.100000000000001" customHeight="1" x14ac:dyDescent="0.3">
      <c r="A2" s="4" t="s">
        <v>101</v>
      </c>
      <c r="B2" s="4" t="s">
        <v>101</v>
      </c>
      <c r="C2" s="3">
        <v>5</v>
      </c>
      <c r="D2" s="3">
        <v>4.8</v>
      </c>
      <c r="E2" s="3">
        <v>4.0999999999999996</v>
      </c>
      <c r="F2" s="3">
        <v>3.7</v>
      </c>
      <c r="G2" s="3">
        <v>3.2</v>
      </c>
      <c r="H2" s="3">
        <v>3.5</v>
      </c>
      <c r="I2" s="3">
        <v>3.7</v>
      </c>
      <c r="J2" s="3">
        <v>3.3</v>
      </c>
      <c r="K2" s="3">
        <v>3.4</v>
      </c>
      <c r="L2" s="3">
        <v>3.3</v>
      </c>
      <c r="M2" s="3">
        <v>3</v>
      </c>
      <c r="N2" s="3">
        <v>3.5</v>
      </c>
      <c r="O2" s="3">
        <v>3.8</v>
      </c>
      <c r="P2" s="3">
        <v>4.5</v>
      </c>
      <c r="Q2" s="3">
        <v>4.3</v>
      </c>
      <c r="R2" s="3">
        <v>3.7</v>
      </c>
      <c r="S2" s="3">
        <v>3.2</v>
      </c>
      <c r="T2" s="3">
        <v>3.3</v>
      </c>
      <c r="U2" s="3">
        <v>3.3</v>
      </c>
      <c r="V2" s="3">
        <v>3</v>
      </c>
      <c r="W2" s="3">
        <v>3</v>
      </c>
      <c r="X2" s="3">
        <v>2.9</v>
      </c>
      <c r="Y2" s="3">
        <v>2.9</v>
      </c>
      <c r="Z2" s="3">
        <v>3</v>
      </c>
      <c r="AA2" s="3">
        <v>3.5</v>
      </c>
      <c r="AB2" s="3">
        <v>4.2</v>
      </c>
      <c r="AC2" s="3">
        <v>3.7</v>
      </c>
      <c r="AD2" s="3">
        <v>3.5</v>
      </c>
      <c r="AE2" s="3">
        <v>3.1</v>
      </c>
      <c r="AF2" s="3">
        <v>3.2</v>
      </c>
      <c r="AG2" s="3">
        <v>3.1</v>
      </c>
      <c r="AH2" s="3">
        <v>3</v>
      </c>
      <c r="AI2" s="3">
        <v>2.9</v>
      </c>
      <c r="AJ2" s="3">
        <v>2.8</v>
      </c>
      <c r="AK2" s="3">
        <v>2.8</v>
      </c>
      <c r="AL2" s="3">
        <v>2.9</v>
      </c>
      <c r="AM2" s="3">
        <v>3.4</v>
      </c>
      <c r="AN2" s="3">
        <v>3.9</v>
      </c>
      <c r="AO2" s="3">
        <v>3.5</v>
      </c>
      <c r="AP2" s="3">
        <v>3.2</v>
      </c>
      <c r="AQ2" s="3">
        <v>3</v>
      </c>
      <c r="AR2" s="3">
        <v>3.1</v>
      </c>
      <c r="AS2" s="3">
        <v>3.1</v>
      </c>
      <c r="AT2" s="3">
        <v>3</v>
      </c>
      <c r="AU2" s="3">
        <v>2.7</v>
      </c>
      <c r="AV2" s="3">
        <v>2.7</v>
      </c>
      <c r="AW2" s="3">
        <v>2.6</v>
      </c>
      <c r="AX2" s="3">
        <v>3</v>
      </c>
      <c r="AY2" s="3">
        <v>3.4</v>
      </c>
      <c r="AZ2" s="3">
        <v>4.5</v>
      </c>
      <c r="BA2" s="3">
        <v>3.9</v>
      </c>
      <c r="BB2" s="3">
        <v>3.8</v>
      </c>
      <c r="BC2" s="3">
        <v>3.5</v>
      </c>
      <c r="BD2" s="3">
        <v>3.5</v>
      </c>
      <c r="BE2" s="3">
        <v>3.4</v>
      </c>
      <c r="BF2" s="3">
        <v>3.3</v>
      </c>
      <c r="BG2" s="3">
        <v>3.1</v>
      </c>
      <c r="BH2" s="3">
        <v>3.2</v>
      </c>
      <c r="BI2" s="3">
        <v>3</v>
      </c>
      <c r="BJ2" s="3">
        <v>3.3</v>
      </c>
      <c r="BK2" s="3">
        <v>3.7</v>
      </c>
      <c r="BL2" s="3">
        <v>4.5</v>
      </c>
      <c r="BM2" s="3">
        <v>4</v>
      </c>
      <c r="BN2" s="3">
        <v>3.9</v>
      </c>
      <c r="BO2" s="3">
        <v>3.7</v>
      </c>
      <c r="BP2" s="3">
        <v>3.8</v>
      </c>
      <c r="BQ2" s="3">
        <v>3.6</v>
      </c>
      <c r="BR2" s="3">
        <v>3.4</v>
      </c>
      <c r="BS2" s="3">
        <v>3.2</v>
      </c>
      <c r="BT2" s="3">
        <v>3.1</v>
      </c>
      <c r="BU2" s="3">
        <v>3</v>
      </c>
      <c r="BV2" s="3">
        <v>3.2</v>
      </c>
      <c r="BW2" s="3">
        <v>3.7</v>
      </c>
      <c r="BX2" s="3">
        <v>4.9000000000000004</v>
      </c>
      <c r="BY2" s="3">
        <v>4.2</v>
      </c>
      <c r="BZ2" s="3">
        <v>3.9</v>
      </c>
      <c r="CA2" s="3">
        <v>3.6</v>
      </c>
      <c r="CB2" s="3">
        <v>3.6</v>
      </c>
      <c r="CC2" s="3">
        <v>3.5</v>
      </c>
      <c r="CD2" s="3">
        <v>3.6</v>
      </c>
      <c r="CE2" s="3">
        <v>3.5</v>
      </c>
      <c r="CF2" s="3">
        <v>3.3</v>
      </c>
      <c r="CG2" s="3">
        <v>3.1</v>
      </c>
      <c r="CH2" s="3">
        <v>3.2</v>
      </c>
      <c r="CI2" s="3">
        <v>3.7</v>
      </c>
      <c r="CJ2" s="3">
        <v>4.9000000000000004</v>
      </c>
      <c r="CK2" s="3">
        <v>4.0999999999999996</v>
      </c>
      <c r="CL2" s="3">
        <v>4.2</v>
      </c>
      <c r="CM2" s="3">
        <v>3.6</v>
      </c>
      <c r="CN2" s="3">
        <v>3.8</v>
      </c>
      <c r="CO2" s="3">
        <v>3.4</v>
      </c>
      <c r="CP2" s="3">
        <v>3.6</v>
      </c>
      <c r="CQ2" s="3">
        <v>3.3</v>
      </c>
      <c r="CR2" s="3">
        <v>3.2</v>
      </c>
      <c r="CS2" s="3">
        <v>3.1</v>
      </c>
      <c r="CT2" s="3">
        <v>3.3</v>
      </c>
      <c r="CU2" s="3">
        <v>3.7</v>
      </c>
      <c r="CV2" s="3">
        <v>4.5999999999999996</v>
      </c>
      <c r="CW2" s="3">
        <v>4.5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6.5" x14ac:dyDescent="0.3"/>
  <sheetData>
    <row r="1" spans="1:2" x14ac:dyDescent="0.3">
      <c r="A1" s="5" t="s">
        <v>102</v>
      </c>
      <c r="B1" s="5" t="s">
        <v>103</v>
      </c>
    </row>
    <row r="2" spans="1:2" x14ac:dyDescent="0.3">
      <c r="A2" s="5" t="s">
        <v>104</v>
      </c>
      <c r="B2" s="5" t="s">
        <v>105</v>
      </c>
    </row>
    <row r="3" spans="1:2" x14ac:dyDescent="0.3">
      <c r="A3" s="5" t="s">
        <v>106</v>
      </c>
      <c r="B3" s="5" t="s">
        <v>107</v>
      </c>
    </row>
    <row r="4" spans="1:2" x14ac:dyDescent="0.3">
      <c r="A4" s="5" t="s">
        <v>108</v>
      </c>
      <c r="B4" s="5" t="s">
        <v>109</v>
      </c>
    </row>
    <row r="5" spans="1:2" x14ac:dyDescent="0.3">
      <c r="A5" s="5" t="s">
        <v>110</v>
      </c>
      <c r="B5" s="5" t="s">
        <v>111</v>
      </c>
    </row>
    <row r="6" spans="1:2" x14ac:dyDescent="0.3">
      <c r="A6" s="5" t="s">
        <v>112</v>
      </c>
      <c r="B6" s="5" t="s">
        <v>113</v>
      </c>
    </row>
    <row r="7" spans="1:2" x14ac:dyDescent="0.3">
      <c r="A7" s="5" t="s">
        <v>114</v>
      </c>
      <c r="B7" s="5" t="s">
        <v>115</v>
      </c>
    </row>
    <row r="8" spans="1:2" x14ac:dyDescent="0.3">
      <c r="A8" s="5" t="s">
        <v>116</v>
      </c>
      <c r="B8" s="5" t="s">
        <v>117</v>
      </c>
    </row>
    <row r="9" spans="1:2" x14ac:dyDescent="0.3">
      <c r="A9" s="5" t="s">
        <v>118</v>
      </c>
    </row>
    <row r="10" spans="1:2" x14ac:dyDescent="0.3">
      <c r="A10" s="5" t="s">
        <v>119</v>
      </c>
      <c r="B10" s="5" t="s">
        <v>120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9"/>
  <sheetViews>
    <sheetView topLeftCell="I30" workbookViewId="0">
      <selection activeCell="O46" sqref="O46"/>
    </sheetView>
  </sheetViews>
  <sheetFormatPr defaultRowHeight="16.5" x14ac:dyDescent="0.3"/>
  <cols>
    <col min="1" max="2" width="9" customWidth="1"/>
    <col min="3" max="3" width="13.125" customWidth="1"/>
    <col min="4" max="6" width="9.875" style="10" customWidth="1"/>
    <col min="7" max="7" width="11.5" style="10" customWidth="1"/>
    <col min="8" max="10" width="8.625" style="10" customWidth="1"/>
    <col min="11" max="11" width="6.625" style="10" customWidth="1"/>
    <col min="12" max="12" width="9" style="10"/>
  </cols>
  <sheetData>
    <row r="1" spans="1:11" x14ac:dyDescent="0.3">
      <c r="A1" t="s">
        <v>122</v>
      </c>
      <c r="C1" t="s">
        <v>123</v>
      </c>
      <c r="D1" s="10" t="s">
        <v>160</v>
      </c>
      <c r="E1" s="10" t="s">
        <v>167</v>
      </c>
      <c r="G1" s="10" t="s">
        <v>168</v>
      </c>
    </row>
    <row r="2" spans="1:11" x14ac:dyDescent="0.3">
      <c r="A2" s="6" t="s">
        <v>2</v>
      </c>
      <c r="B2" s="6">
        <v>1</v>
      </c>
      <c r="C2" s="3">
        <v>5</v>
      </c>
      <c r="D2" s="11">
        <f>AVERAGE(C2,C14,C26,C38,C50,C62,C74,C86)</f>
        <v>3.7749999999999999</v>
      </c>
      <c r="E2" s="11">
        <f>D2/$D$14*12</f>
        <v>1.0830842797369993</v>
      </c>
      <c r="F2" s="11">
        <v>1.0830842797369993</v>
      </c>
      <c r="G2" s="11">
        <f>AVERAGE($C$2:$C$97)*F2</f>
        <v>3.7750000000000004</v>
      </c>
      <c r="H2" s="11"/>
      <c r="I2" s="11"/>
      <c r="J2" s="11"/>
      <c r="K2" s="11"/>
    </row>
    <row r="3" spans="1:11" x14ac:dyDescent="0.3">
      <c r="A3" s="6" t="s">
        <v>3</v>
      </c>
      <c r="B3" s="6">
        <v>2</v>
      </c>
      <c r="C3" s="3">
        <v>4.8</v>
      </c>
      <c r="D3" s="11">
        <f t="shared" ref="D3:D13" si="0">AVERAGE(C3,C15,C27,C39,C51,C63,C75,C87)</f>
        <v>4.5249999999999995</v>
      </c>
      <c r="E3" s="11">
        <f t="shared" ref="E3:F13" si="1">D3/$D$14*12</f>
        <v>1.2982665869695156</v>
      </c>
      <c r="F3" s="11">
        <v>1.2982665869695156</v>
      </c>
      <c r="G3" s="11">
        <f t="shared" ref="G3:G66" si="2">AVERAGE($C$2:$C$97)*F3</f>
        <v>4.5250000000000004</v>
      </c>
      <c r="H3" s="11"/>
      <c r="I3" s="11"/>
      <c r="J3" s="11"/>
      <c r="K3" s="11"/>
    </row>
    <row r="4" spans="1:11" x14ac:dyDescent="0.3">
      <c r="A4" s="6" t="s">
        <v>4</v>
      </c>
      <c r="B4" s="6">
        <v>3</v>
      </c>
      <c r="C4" s="3">
        <v>4.0999999999999996</v>
      </c>
      <c r="D4" s="11">
        <f t="shared" si="0"/>
        <v>3.9749999999999996</v>
      </c>
      <c r="E4" s="11">
        <f t="shared" si="1"/>
        <v>1.140466228332337</v>
      </c>
      <c r="F4" s="11">
        <v>1.140466228332337</v>
      </c>
      <c r="G4" s="11">
        <f t="shared" si="2"/>
        <v>3.9750000000000005</v>
      </c>
      <c r="H4" s="11"/>
      <c r="I4" s="11"/>
      <c r="J4" s="11"/>
      <c r="K4" s="11"/>
    </row>
    <row r="5" spans="1:11" x14ac:dyDescent="0.3">
      <c r="A5" s="6" t="s">
        <v>5</v>
      </c>
      <c r="B5" s="6">
        <v>4</v>
      </c>
      <c r="C5" s="3">
        <v>3.7</v>
      </c>
      <c r="D5" s="11">
        <f t="shared" si="0"/>
        <v>3.7374999999999998</v>
      </c>
      <c r="E5" s="11">
        <f t="shared" si="1"/>
        <v>1.0723251643753735</v>
      </c>
      <c r="F5" s="11">
        <v>1.0723251643753735</v>
      </c>
      <c r="G5" s="11">
        <f t="shared" si="2"/>
        <v>3.7375000000000007</v>
      </c>
      <c r="H5" s="11"/>
      <c r="I5" s="11"/>
      <c r="J5" s="11"/>
      <c r="K5" s="11"/>
    </row>
    <row r="6" spans="1:11" x14ac:dyDescent="0.3">
      <c r="A6" s="6" t="s">
        <v>6</v>
      </c>
      <c r="B6" s="6">
        <v>5</v>
      </c>
      <c r="C6" s="3">
        <v>3.2</v>
      </c>
      <c r="D6" s="11">
        <f t="shared" si="0"/>
        <v>3.3625000000000003</v>
      </c>
      <c r="E6" s="11">
        <f t="shared" si="1"/>
        <v>0.96473401075911536</v>
      </c>
      <c r="F6" s="11">
        <v>0.96473401075911536</v>
      </c>
      <c r="G6" s="11">
        <f t="shared" si="2"/>
        <v>3.3625000000000007</v>
      </c>
      <c r="H6" s="11"/>
      <c r="I6" s="11"/>
      <c r="J6" s="11"/>
      <c r="K6" s="11"/>
    </row>
    <row r="7" spans="1:11" x14ac:dyDescent="0.3">
      <c r="A7" s="6" t="s">
        <v>7</v>
      </c>
      <c r="B7" s="6">
        <v>6</v>
      </c>
      <c r="C7" s="3">
        <v>3.5</v>
      </c>
      <c r="D7" s="11">
        <f t="shared" si="0"/>
        <v>3.4750000000000005</v>
      </c>
      <c r="E7" s="11">
        <f t="shared" si="1"/>
        <v>0.99701135684399289</v>
      </c>
      <c r="F7" s="11">
        <v>0.99701135684399289</v>
      </c>
      <c r="G7" s="11">
        <f t="shared" si="2"/>
        <v>3.475000000000001</v>
      </c>
      <c r="H7" s="11"/>
      <c r="I7" s="11"/>
      <c r="J7" s="11"/>
      <c r="K7" s="11"/>
    </row>
    <row r="8" spans="1:11" x14ac:dyDescent="0.3">
      <c r="A8" s="6" t="s">
        <v>8</v>
      </c>
      <c r="B8" s="6">
        <v>7</v>
      </c>
      <c r="C8" s="3">
        <v>3.7</v>
      </c>
      <c r="D8" s="11">
        <f t="shared" si="0"/>
        <v>3.3874999999999997</v>
      </c>
      <c r="E8" s="11">
        <f t="shared" si="1"/>
        <v>0.97190675433353235</v>
      </c>
      <c r="F8" s="11">
        <v>0.97190675433353235</v>
      </c>
      <c r="G8" s="11">
        <f t="shared" si="2"/>
        <v>3.3875000000000002</v>
      </c>
      <c r="H8" s="11"/>
      <c r="I8" s="11"/>
      <c r="J8" s="11"/>
      <c r="K8" s="11"/>
    </row>
    <row r="9" spans="1:11" x14ac:dyDescent="0.3">
      <c r="A9" s="6" t="s">
        <v>9</v>
      </c>
      <c r="B9" s="6">
        <v>8</v>
      </c>
      <c r="C9" s="3">
        <v>3.3</v>
      </c>
      <c r="D9" s="11">
        <f t="shared" si="0"/>
        <v>3.2750000000000004</v>
      </c>
      <c r="E9" s="11">
        <f t="shared" si="1"/>
        <v>0.93962940824865515</v>
      </c>
      <c r="F9" s="11">
        <v>0.93962940824865515</v>
      </c>
      <c r="G9" s="11">
        <f t="shared" si="2"/>
        <v>3.2750000000000008</v>
      </c>
      <c r="H9" s="11"/>
      <c r="I9" s="11"/>
      <c r="J9" s="11"/>
      <c r="K9" s="11"/>
    </row>
    <row r="10" spans="1:11" x14ac:dyDescent="0.3">
      <c r="A10" s="6" t="s">
        <v>10</v>
      </c>
      <c r="B10" s="6">
        <v>9</v>
      </c>
      <c r="C10" s="3">
        <v>3.4</v>
      </c>
      <c r="D10" s="11">
        <f t="shared" si="0"/>
        <v>3.1375000000000002</v>
      </c>
      <c r="E10" s="11">
        <f t="shared" si="1"/>
        <v>0.9001793185893604</v>
      </c>
      <c r="F10" s="11">
        <v>0.9001793185893604</v>
      </c>
      <c r="G10" s="11">
        <f t="shared" si="2"/>
        <v>3.1375000000000006</v>
      </c>
      <c r="H10" s="11"/>
      <c r="I10" s="11"/>
      <c r="J10" s="11"/>
      <c r="K10" s="11"/>
    </row>
    <row r="11" spans="1:11" x14ac:dyDescent="0.3">
      <c r="A11" s="6" t="s">
        <v>11</v>
      </c>
      <c r="B11" s="6">
        <v>10</v>
      </c>
      <c r="C11" s="3">
        <v>3.3</v>
      </c>
      <c r="D11" s="11">
        <f t="shared" si="0"/>
        <v>3.0625</v>
      </c>
      <c r="E11" s="11">
        <f t="shared" si="1"/>
        <v>0.87866108786610875</v>
      </c>
      <c r="F11" s="11">
        <v>0.87866108786610875</v>
      </c>
      <c r="G11" s="11">
        <f t="shared" si="2"/>
        <v>3.0625000000000004</v>
      </c>
      <c r="H11" s="11"/>
      <c r="I11" s="11"/>
      <c r="J11" s="11"/>
      <c r="K11" s="11"/>
    </row>
    <row r="12" spans="1:11" x14ac:dyDescent="0.3">
      <c r="A12" s="6" t="s">
        <v>12</v>
      </c>
      <c r="B12" s="6">
        <v>11</v>
      </c>
      <c r="C12" s="3">
        <v>3</v>
      </c>
      <c r="D12" s="11">
        <f t="shared" si="0"/>
        <v>2.9375</v>
      </c>
      <c r="E12" s="11">
        <f t="shared" si="1"/>
        <v>0.84279736999402255</v>
      </c>
      <c r="F12" s="11">
        <v>0.84279736999402255</v>
      </c>
      <c r="G12" s="11">
        <f t="shared" si="2"/>
        <v>2.9375</v>
      </c>
      <c r="H12" s="11"/>
      <c r="I12" s="11"/>
      <c r="J12" s="11"/>
      <c r="K12" s="11"/>
    </row>
    <row r="13" spans="1:11" x14ac:dyDescent="0.3">
      <c r="A13" s="6" t="s">
        <v>13</v>
      </c>
      <c r="B13" s="6">
        <v>12</v>
      </c>
      <c r="C13" s="3">
        <v>3.5</v>
      </c>
      <c r="D13" s="11">
        <f t="shared" si="0"/>
        <v>3.1749999999999998</v>
      </c>
      <c r="E13" s="11">
        <f t="shared" si="1"/>
        <v>0.91093843395098606</v>
      </c>
      <c r="F13" s="11">
        <v>0.91093843395098606</v>
      </c>
      <c r="G13" s="11">
        <f t="shared" si="2"/>
        <v>3.1750000000000003</v>
      </c>
      <c r="H13" s="11"/>
      <c r="I13" s="11"/>
      <c r="J13" s="11"/>
      <c r="K13" s="11"/>
    </row>
    <row r="14" spans="1:11" x14ac:dyDescent="0.3">
      <c r="A14" s="6" t="s">
        <v>14</v>
      </c>
      <c r="B14" s="6">
        <v>13</v>
      </c>
      <c r="C14" s="3">
        <v>3.8</v>
      </c>
      <c r="D14" s="11">
        <f>SUM(D2:D13)</f>
        <v>41.825000000000003</v>
      </c>
      <c r="E14" s="11">
        <f>SUM(E2:E13)</f>
        <v>11.999999999999996</v>
      </c>
      <c r="F14" s="11">
        <v>1.0830842797369993</v>
      </c>
      <c r="G14" s="11">
        <f t="shared" si="2"/>
        <v>3.7750000000000004</v>
      </c>
      <c r="H14" s="11"/>
      <c r="I14" s="11"/>
      <c r="J14" s="11"/>
      <c r="K14" s="11"/>
    </row>
    <row r="15" spans="1:11" x14ac:dyDescent="0.3">
      <c r="A15" s="6" t="s">
        <v>15</v>
      </c>
      <c r="B15" s="6">
        <v>14</v>
      </c>
      <c r="C15" s="3">
        <v>4.5</v>
      </c>
      <c r="D15" s="11"/>
      <c r="E15" s="11"/>
      <c r="F15" s="11">
        <v>1.2982665869695156</v>
      </c>
      <c r="G15" s="11">
        <f t="shared" si="2"/>
        <v>4.5250000000000004</v>
      </c>
      <c r="H15" s="11"/>
      <c r="I15" s="11"/>
      <c r="J15" s="11"/>
      <c r="K15" s="11"/>
    </row>
    <row r="16" spans="1:11" x14ac:dyDescent="0.3">
      <c r="A16" s="6" t="s">
        <v>16</v>
      </c>
      <c r="B16" s="6">
        <v>15</v>
      </c>
      <c r="C16" s="3">
        <v>4.3</v>
      </c>
      <c r="D16" s="11"/>
      <c r="E16" s="11"/>
      <c r="F16" s="11">
        <v>1.140466228332337</v>
      </c>
      <c r="G16" s="11">
        <f t="shared" si="2"/>
        <v>3.9750000000000005</v>
      </c>
      <c r="H16" s="11"/>
      <c r="I16" s="11"/>
      <c r="J16" s="11"/>
      <c r="K16" s="11"/>
    </row>
    <row r="17" spans="1:13" x14ac:dyDescent="0.3">
      <c r="A17" s="6" t="s">
        <v>17</v>
      </c>
      <c r="B17" s="6">
        <v>16</v>
      </c>
      <c r="C17" s="3">
        <v>3.7</v>
      </c>
      <c r="D17" s="11"/>
      <c r="E17" s="11"/>
      <c r="F17" s="11">
        <v>1.0723251643753735</v>
      </c>
      <c r="G17" s="11">
        <f t="shared" si="2"/>
        <v>3.7375000000000007</v>
      </c>
      <c r="H17" s="11"/>
      <c r="I17" s="11"/>
      <c r="J17" s="11"/>
      <c r="K17" s="11"/>
    </row>
    <row r="18" spans="1:13" x14ac:dyDescent="0.3">
      <c r="A18" s="6" t="s">
        <v>18</v>
      </c>
      <c r="B18" s="6">
        <v>17</v>
      </c>
      <c r="C18" s="3">
        <v>3.2</v>
      </c>
      <c r="D18" s="11"/>
      <c r="E18" s="11"/>
      <c r="F18" s="11">
        <v>0.96473401075911536</v>
      </c>
      <c r="G18" s="11">
        <f t="shared" si="2"/>
        <v>3.3625000000000007</v>
      </c>
      <c r="H18" s="11"/>
      <c r="I18" s="11"/>
      <c r="J18" s="11"/>
      <c r="K18" s="11"/>
      <c r="M18" t="s">
        <v>161</v>
      </c>
    </row>
    <row r="19" spans="1:13" x14ac:dyDescent="0.3">
      <c r="A19" s="6" t="s">
        <v>19</v>
      </c>
      <c r="B19" s="6">
        <v>18</v>
      </c>
      <c r="C19" s="3">
        <v>3.3</v>
      </c>
      <c r="D19" s="11"/>
      <c r="E19" s="11"/>
      <c r="F19" s="11">
        <v>0.99701135684399289</v>
      </c>
      <c r="G19" s="11">
        <f t="shared" si="2"/>
        <v>3.475000000000001</v>
      </c>
      <c r="H19" s="11"/>
      <c r="I19" s="11"/>
      <c r="J19" s="11"/>
      <c r="K19" s="11"/>
      <c r="M19" t="s">
        <v>162</v>
      </c>
    </row>
    <row r="20" spans="1:13" x14ac:dyDescent="0.3">
      <c r="A20" s="6" t="s">
        <v>20</v>
      </c>
      <c r="B20" s="6">
        <v>19</v>
      </c>
      <c r="C20" s="3">
        <v>3.3</v>
      </c>
      <c r="D20" s="11"/>
      <c r="E20" s="11"/>
      <c r="F20" s="11">
        <v>0.97190675433353235</v>
      </c>
      <c r="G20" s="11">
        <f t="shared" si="2"/>
        <v>3.3875000000000002</v>
      </c>
      <c r="H20" s="11"/>
      <c r="I20" s="11"/>
      <c r="J20" s="11"/>
      <c r="K20" s="11"/>
      <c r="M20" t="s">
        <v>163</v>
      </c>
    </row>
    <row r="21" spans="1:13" x14ac:dyDescent="0.3">
      <c r="A21" s="6" t="s">
        <v>21</v>
      </c>
      <c r="B21" s="6">
        <v>20</v>
      </c>
      <c r="C21" s="3">
        <v>3</v>
      </c>
      <c r="D21" s="11"/>
      <c r="E21" s="11"/>
      <c r="F21" s="11">
        <v>0.93962940824865515</v>
      </c>
      <c r="G21" s="11">
        <f t="shared" si="2"/>
        <v>3.2750000000000008</v>
      </c>
      <c r="H21" s="11"/>
      <c r="I21" s="11"/>
      <c r="J21" s="11"/>
      <c r="K21" s="11"/>
    </row>
    <row r="22" spans="1:13" x14ac:dyDescent="0.3">
      <c r="A22" s="6" t="s">
        <v>22</v>
      </c>
      <c r="B22" s="6">
        <v>21</v>
      </c>
      <c r="C22" s="3">
        <v>3</v>
      </c>
      <c r="D22" s="11"/>
      <c r="E22" s="11"/>
      <c r="F22" s="11">
        <v>0.9001793185893604</v>
      </c>
      <c r="G22" s="11">
        <f t="shared" si="2"/>
        <v>3.1375000000000006</v>
      </c>
      <c r="H22" s="11"/>
      <c r="I22" s="11"/>
      <c r="J22" s="11"/>
      <c r="K22" s="11"/>
      <c r="M22" t="s">
        <v>164</v>
      </c>
    </row>
    <row r="23" spans="1:13" x14ac:dyDescent="0.3">
      <c r="A23" s="6" t="s">
        <v>23</v>
      </c>
      <c r="B23" s="6">
        <v>22</v>
      </c>
      <c r="C23" s="3">
        <v>2.9</v>
      </c>
      <c r="D23" s="11"/>
      <c r="E23" s="11"/>
      <c r="F23" s="11">
        <v>0.87866108786610875</v>
      </c>
      <c r="G23" s="11">
        <f t="shared" si="2"/>
        <v>3.0625000000000004</v>
      </c>
      <c r="H23" s="11"/>
      <c r="I23" s="11"/>
      <c r="J23" s="11"/>
      <c r="K23" s="11"/>
    </row>
    <row r="24" spans="1:13" x14ac:dyDescent="0.3">
      <c r="A24" s="6" t="s">
        <v>24</v>
      </c>
      <c r="B24" s="6">
        <v>23</v>
      </c>
      <c r="C24" s="3">
        <v>2.9</v>
      </c>
      <c r="D24" s="11"/>
      <c r="E24" s="11"/>
      <c r="F24" s="11">
        <v>0.84279736999402255</v>
      </c>
      <c r="G24" s="11">
        <f t="shared" si="2"/>
        <v>2.9375</v>
      </c>
      <c r="H24" s="11"/>
      <c r="I24" s="11"/>
      <c r="J24" s="11"/>
      <c r="K24" s="11"/>
      <c r="M24" t="s">
        <v>165</v>
      </c>
    </row>
    <row r="25" spans="1:13" x14ac:dyDescent="0.3">
      <c r="A25" s="6" t="s">
        <v>25</v>
      </c>
      <c r="B25" s="6">
        <v>24</v>
      </c>
      <c r="C25" s="3">
        <v>3</v>
      </c>
      <c r="D25" s="11"/>
      <c r="E25" s="11"/>
      <c r="F25" s="11">
        <v>0.91093843395098606</v>
      </c>
      <c r="G25" s="11">
        <f t="shared" si="2"/>
        <v>3.1750000000000003</v>
      </c>
      <c r="H25" s="11"/>
      <c r="I25" s="11"/>
      <c r="J25" s="11"/>
      <c r="K25" s="11"/>
    </row>
    <row r="26" spans="1:13" x14ac:dyDescent="0.3">
      <c r="A26" s="6" t="s">
        <v>26</v>
      </c>
      <c r="B26" s="6">
        <v>25</v>
      </c>
      <c r="C26" s="3">
        <v>3.5</v>
      </c>
      <c r="D26" s="11"/>
      <c r="E26" s="11"/>
      <c r="F26" s="11">
        <v>1.0830842797369993</v>
      </c>
      <c r="G26" s="11">
        <f t="shared" si="2"/>
        <v>3.7750000000000004</v>
      </c>
      <c r="H26" s="11"/>
      <c r="I26" s="11"/>
      <c r="J26" s="11"/>
      <c r="K26" s="11"/>
      <c r="M26" t="s">
        <v>166</v>
      </c>
    </row>
    <row r="27" spans="1:13" x14ac:dyDescent="0.3">
      <c r="A27" s="6" t="s">
        <v>27</v>
      </c>
      <c r="B27" s="6">
        <v>26</v>
      </c>
      <c r="C27" s="3">
        <v>4.2</v>
      </c>
      <c r="D27" s="11"/>
      <c r="E27" s="11"/>
      <c r="F27" s="11">
        <v>1.2982665869695156</v>
      </c>
      <c r="G27" s="11">
        <f t="shared" si="2"/>
        <v>4.5250000000000004</v>
      </c>
      <c r="H27" s="11"/>
      <c r="I27" s="11"/>
      <c r="J27" s="11"/>
      <c r="K27" s="11"/>
    </row>
    <row r="28" spans="1:13" x14ac:dyDescent="0.3">
      <c r="A28" s="6" t="s">
        <v>28</v>
      </c>
      <c r="B28" s="6">
        <v>27</v>
      </c>
      <c r="C28" s="3">
        <v>3.7</v>
      </c>
      <c r="D28" s="11"/>
      <c r="E28" s="11"/>
      <c r="F28" s="11">
        <v>1.140466228332337</v>
      </c>
      <c r="G28" s="11">
        <f t="shared" si="2"/>
        <v>3.9750000000000005</v>
      </c>
      <c r="H28" s="11"/>
      <c r="I28" s="11"/>
      <c r="J28" s="11"/>
      <c r="K28" s="11"/>
    </row>
    <row r="29" spans="1:13" x14ac:dyDescent="0.3">
      <c r="A29" s="6" t="s">
        <v>29</v>
      </c>
      <c r="B29" s="6">
        <v>28</v>
      </c>
      <c r="C29" s="3">
        <v>3.5</v>
      </c>
      <c r="D29" s="11"/>
      <c r="E29" s="11"/>
      <c r="F29" s="11">
        <v>1.0723251643753735</v>
      </c>
      <c r="G29" s="11">
        <f t="shared" si="2"/>
        <v>3.7375000000000007</v>
      </c>
      <c r="H29" s="11"/>
      <c r="I29" s="11"/>
      <c r="J29" s="11"/>
      <c r="K29" s="11"/>
    </row>
    <row r="30" spans="1:13" x14ac:dyDescent="0.3">
      <c r="A30" s="6" t="s">
        <v>30</v>
      </c>
      <c r="B30" s="6">
        <v>29</v>
      </c>
      <c r="C30" s="3">
        <v>3.1</v>
      </c>
      <c r="D30" s="11"/>
      <c r="E30" s="11"/>
      <c r="F30" s="11">
        <v>0.96473401075911536</v>
      </c>
      <c r="G30" s="11">
        <f t="shared" si="2"/>
        <v>3.3625000000000007</v>
      </c>
      <c r="H30" s="11"/>
      <c r="I30" s="11"/>
      <c r="J30" s="11"/>
      <c r="K30" s="11"/>
    </row>
    <row r="31" spans="1:13" x14ac:dyDescent="0.3">
      <c r="A31" s="6" t="s">
        <v>31</v>
      </c>
      <c r="B31" s="6">
        <v>30</v>
      </c>
      <c r="C31" s="3">
        <v>3.2</v>
      </c>
      <c r="D31" s="11"/>
      <c r="E31" s="11"/>
      <c r="F31" s="11">
        <v>0.99701135684399289</v>
      </c>
      <c r="G31" s="11">
        <f t="shared" si="2"/>
        <v>3.475000000000001</v>
      </c>
      <c r="H31" s="11"/>
      <c r="I31" s="11"/>
      <c r="J31" s="11"/>
      <c r="K31" s="11"/>
    </row>
    <row r="32" spans="1:13" x14ac:dyDescent="0.3">
      <c r="A32" s="6" t="s">
        <v>32</v>
      </c>
      <c r="B32" s="6">
        <v>31</v>
      </c>
      <c r="C32" s="3">
        <v>3.1</v>
      </c>
      <c r="D32" s="11"/>
      <c r="E32" s="11"/>
      <c r="F32" s="11">
        <v>0.97190675433353235</v>
      </c>
      <c r="G32" s="11">
        <f t="shared" si="2"/>
        <v>3.3875000000000002</v>
      </c>
      <c r="H32" s="11"/>
      <c r="I32" s="11"/>
      <c r="J32" s="11"/>
      <c r="K32" s="11"/>
      <c r="M32" t="s">
        <v>169</v>
      </c>
    </row>
    <row r="33" spans="1:15" x14ac:dyDescent="0.3">
      <c r="A33" s="6" t="s">
        <v>33</v>
      </c>
      <c r="B33" s="6">
        <v>32</v>
      </c>
      <c r="C33" s="3">
        <v>3</v>
      </c>
      <c r="D33" s="11"/>
      <c r="E33" s="11"/>
      <c r="F33" s="11">
        <v>0.93962940824865515</v>
      </c>
      <c r="G33" s="11">
        <f t="shared" si="2"/>
        <v>3.2750000000000008</v>
      </c>
      <c r="H33" s="11"/>
      <c r="I33" s="11"/>
      <c r="J33" s="11"/>
      <c r="K33" s="11"/>
      <c r="M33" t="s">
        <v>170</v>
      </c>
    </row>
    <row r="34" spans="1:15" x14ac:dyDescent="0.3">
      <c r="A34" s="6" t="s">
        <v>34</v>
      </c>
      <c r="B34" s="6">
        <v>33</v>
      </c>
      <c r="C34" s="3">
        <v>2.9</v>
      </c>
      <c r="D34" s="11"/>
      <c r="E34" s="11"/>
      <c r="F34" s="11">
        <v>0.9001793185893604</v>
      </c>
      <c r="G34" s="11">
        <f t="shared" si="2"/>
        <v>3.1375000000000006</v>
      </c>
      <c r="H34" s="11"/>
      <c r="I34" s="11"/>
      <c r="J34" s="11"/>
      <c r="K34" s="11"/>
      <c r="M34" t="s">
        <v>171</v>
      </c>
    </row>
    <row r="35" spans="1:15" x14ac:dyDescent="0.3">
      <c r="A35" s="6" t="s">
        <v>35</v>
      </c>
      <c r="B35" s="6">
        <v>34</v>
      </c>
      <c r="C35" s="3">
        <v>2.8</v>
      </c>
      <c r="D35" s="11"/>
      <c r="E35" s="11"/>
      <c r="F35" s="11">
        <v>0.87866108786610875</v>
      </c>
      <c r="G35" s="11">
        <f t="shared" si="2"/>
        <v>3.0625000000000004</v>
      </c>
      <c r="H35" s="11"/>
      <c r="I35" s="11"/>
      <c r="J35" s="11"/>
      <c r="K35" s="11"/>
      <c r="N35" t="s">
        <v>172</v>
      </c>
    </row>
    <row r="36" spans="1:15" x14ac:dyDescent="0.3">
      <c r="A36" s="6" t="s">
        <v>36</v>
      </c>
      <c r="B36" s="6">
        <v>35</v>
      </c>
      <c r="C36" s="3">
        <v>2.8</v>
      </c>
      <c r="D36" s="11"/>
      <c r="E36" s="11"/>
      <c r="F36" s="11">
        <v>0.84279736999402255</v>
      </c>
      <c r="G36" s="11">
        <f t="shared" si="2"/>
        <v>2.9375</v>
      </c>
      <c r="H36" s="11"/>
      <c r="I36" s="11"/>
      <c r="J36" s="11"/>
      <c r="K36" s="11"/>
    </row>
    <row r="37" spans="1:15" x14ac:dyDescent="0.3">
      <c r="A37" s="6" t="s">
        <v>37</v>
      </c>
      <c r="B37" s="6">
        <v>36</v>
      </c>
      <c r="C37" s="3">
        <v>2.9</v>
      </c>
      <c r="D37" s="11"/>
      <c r="E37" s="11"/>
      <c r="F37" s="11">
        <v>0.91093843395098606</v>
      </c>
      <c r="G37" s="11">
        <f t="shared" si="2"/>
        <v>3.1750000000000003</v>
      </c>
      <c r="H37" s="11"/>
      <c r="I37" s="11"/>
      <c r="J37" s="11"/>
      <c r="K37" s="11"/>
    </row>
    <row r="38" spans="1:15" x14ac:dyDescent="0.3">
      <c r="A38" s="6" t="s">
        <v>38</v>
      </c>
      <c r="B38" s="6">
        <v>37</v>
      </c>
      <c r="C38" s="3">
        <v>3.4</v>
      </c>
      <c r="D38" s="11"/>
      <c r="E38" s="11"/>
      <c r="F38" s="11">
        <v>1.0830842797369993</v>
      </c>
      <c r="G38" s="11">
        <f t="shared" si="2"/>
        <v>3.7750000000000004</v>
      </c>
      <c r="H38" s="11"/>
      <c r="I38" s="11"/>
      <c r="J38" s="11"/>
      <c r="K38" s="11"/>
    </row>
    <row r="39" spans="1:15" x14ac:dyDescent="0.3">
      <c r="A39" s="6" t="s">
        <v>39</v>
      </c>
      <c r="B39" s="6">
        <v>38</v>
      </c>
      <c r="C39" s="3">
        <v>3.9</v>
      </c>
      <c r="D39" s="11"/>
      <c r="E39" s="11"/>
      <c r="F39" s="11">
        <v>1.2982665869695156</v>
      </c>
      <c r="G39" s="11">
        <f t="shared" si="2"/>
        <v>4.5250000000000004</v>
      </c>
      <c r="H39" s="11"/>
      <c r="I39" s="11"/>
      <c r="J39" s="11"/>
      <c r="K39" s="11"/>
    </row>
    <row r="40" spans="1:15" x14ac:dyDescent="0.3">
      <c r="A40" s="6" t="s">
        <v>40</v>
      </c>
      <c r="B40" s="6">
        <v>39</v>
      </c>
      <c r="C40" s="3">
        <v>3.5</v>
      </c>
      <c r="D40" s="11"/>
      <c r="E40" s="11"/>
      <c r="F40" s="11">
        <v>1.140466228332337</v>
      </c>
      <c r="G40" s="11">
        <f t="shared" si="2"/>
        <v>3.9750000000000005</v>
      </c>
      <c r="H40" s="11"/>
      <c r="I40" s="11"/>
      <c r="J40" s="11"/>
      <c r="K40" s="11"/>
      <c r="M40" s="12" t="s">
        <v>173</v>
      </c>
    </row>
    <row r="41" spans="1:15" x14ac:dyDescent="0.3">
      <c r="A41" s="6" t="s">
        <v>41</v>
      </c>
      <c r="B41" s="6">
        <v>40</v>
      </c>
      <c r="C41" s="3">
        <v>3.2</v>
      </c>
      <c r="D41" s="11"/>
      <c r="E41" s="11"/>
      <c r="F41" s="11">
        <v>1.0723251643753735</v>
      </c>
      <c r="G41" s="11">
        <f t="shared" si="2"/>
        <v>3.7375000000000007</v>
      </c>
      <c r="H41" s="11"/>
      <c r="I41" s="11"/>
      <c r="J41" s="11"/>
      <c r="K41" s="11"/>
      <c r="M41" t="s">
        <v>174</v>
      </c>
    </row>
    <row r="42" spans="1:15" x14ac:dyDescent="0.3">
      <c r="A42" s="6" t="s">
        <v>42</v>
      </c>
      <c r="B42" s="6">
        <v>41</v>
      </c>
      <c r="C42" s="3">
        <v>3</v>
      </c>
      <c r="D42" s="11"/>
      <c r="E42" s="11"/>
      <c r="F42" s="11">
        <v>0.96473401075911536</v>
      </c>
      <c r="G42" s="11">
        <f t="shared" si="2"/>
        <v>3.3625000000000007</v>
      </c>
      <c r="H42" s="11"/>
      <c r="I42" s="11"/>
      <c r="J42" s="11"/>
      <c r="K42" s="11"/>
      <c r="L42" s="10" t="s">
        <v>178</v>
      </c>
      <c r="M42" t="s">
        <v>175</v>
      </c>
      <c r="O42" t="s">
        <v>177</v>
      </c>
    </row>
    <row r="43" spans="1:15" x14ac:dyDescent="0.3">
      <c r="A43" s="6" t="s">
        <v>43</v>
      </c>
      <c r="B43" s="6">
        <v>42</v>
      </c>
      <c r="C43" s="3">
        <v>3.1</v>
      </c>
      <c r="D43" s="11"/>
      <c r="E43" s="11"/>
      <c r="F43" s="11">
        <v>0.99701135684399289</v>
      </c>
      <c r="G43" s="11">
        <f t="shared" si="2"/>
        <v>3.475000000000001</v>
      </c>
      <c r="H43" s="11"/>
      <c r="I43" s="11"/>
      <c r="J43" s="11"/>
      <c r="K43" s="11"/>
      <c r="M43" t="s">
        <v>176</v>
      </c>
    </row>
    <row r="44" spans="1:15" x14ac:dyDescent="0.3">
      <c r="A44" s="6" t="s">
        <v>44</v>
      </c>
      <c r="B44" s="6">
        <v>43</v>
      </c>
      <c r="C44" s="3">
        <v>3.1</v>
      </c>
      <c r="D44" s="11"/>
      <c r="E44" s="11"/>
      <c r="F44" s="11">
        <v>0.97190675433353235</v>
      </c>
      <c r="G44" s="11">
        <f t="shared" si="2"/>
        <v>3.3875000000000002</v>
      </c>
      <c r="H44" s="11"/>
      <c r="I44" s="11"/>
      <c r="J44" s="11"/>
      <c r="K44" s="11"/>
    </row>
    <row r="45" spans="1:15" x14ac:dyDescent="0.3">
      <c r="A45" s="6" t="s">
        <v>45</v>
      </c>
      <c r="B45" s="6">
        <v>44</v>
      </c>
      <c r="C45" s="3">
        <v>3</v>
      </c>
      <c r="D45" s="11"/>
      <c r="E45" s="11"/>
      <c r="F45" s="11">
        <v>0.93962940824865515</v>
      </c>
      <c r="G45" s="11">
        <f t="shared" si="2"/>
        <v>3.2750000000000008</v>
      </c>
      <c r="H45" s="11"/>
      <c r="I45" s="11"/>
      <c r="J45" s="11"/>
      <c r="K45" s="11"/>
      <c r="L45" s="10" t="s">
        <v>179</v>
      </c>
      <c r="M45" t="s">
        <v>180</v>
      </c>
    </row>
    <row r="46" spans="1:15" x14ac:dyDescent="0.3">
      <c r="A46" s="6" t="s">
        <v>46</v>
      </c>
      <c r="B46" s="6">
        <v>45</v>
      </c>
      <c r="C46" s="3">
        <v>2.7</v>
      </c>
      <c r="D46" s="11"/>
      <c r="E46" s="11"/>
      <c r="F46" s="11">
        <v>0.9001793185893604</v>
      </c>
      <c r="G46" s="11">
        <f t="shared" si="2"/>
        <v>3.1375000000000006</v>
      </c>
      <c r="H46" s="11"/>
      <c r="I46" s="11"/>
      <c r="J46" s="11"/>
      <c r="K46" s="11"/>
    </row>
    <row r="47" spans="1:15" x14ac:dyDescent="0.3">
      <c r="A47" s="6" t="s">
        <v>47</v>
      </c>
      <c r="B47" s="6">
        <v>46</v>
      </c>
      <c r="C47" s="3">
        <v>2.7</v>
      </c>
      <c r="D47" s="11"/>
      <c r="E47" s="11"/>
      <c r="F47" s="11">
        <v>0.87866108786610875</v>
      </c>
      <c r="G47" s="11">
        <f t="shared" si="2"/>
        <v>3.0625000000000004</v>
      </c>
      <c r="H47" s="11"/>
      <c r="I47" s="11"/>
      <c r="J47" s="11"/>
      <c r="K47" s="11"/>
    </row>
    <row r="48" spans="1:15" x14ac:dyDescent="0.3">
      <c r="A48" s="6" t="s">
        <v>48</v>
      </c>
      <c r="B48" s="6">
        <v>47</v>
      </c>
      <c r="C48" s="3">
        <v>2.6</v>
      </c>
      <c r="D48" s="11"/>
      <c r="E48" s="11"/>
      <c r="F48" s="11">
        <v>0.84279736999402255</v>
      </c>
      <c r="G48" s="11">
        <f t="shared" si="2"/>
        <v>2.9375</v>
      </c>
      <c r="H48" s="11"/>
      <c r="I48" s="11"/>
      <c r="J48" s="11"/>
      <c r="K48" s="11"/>
    </row>
    <row r="49" spans="1:11" x14ac:dyDescent="0.3">
      <c r="A49" s="6" t="s">
        <v>49</v>
      </c>
      <c r="B49" s="6">
        <v>48</v>
      </c>
      <c r="C49" s="3">
        <v>3</v>
      </c>
      <c r="D49" s="11"/>
      <c r="E49" s="11"/>
      <c r="F49" s="11">
        <v>0.91093843395098606</v>
      </c>
      <c r="G49" s="11">
        <f t="shared" si="2"/>
        <v>3.1750000000000003</v>
      </c>
      <c r="H49" s="11"/>
      <c r="I49" s="11"/>
      <c r="J49" s="11"/>
      <c r="K49" s="11"/>
    </row>
    <row r="50" spans="1:11" x14ac:dyDescent="0.3">
      <c r="A50" s="6" t="s">
        <v>50</v>
      </c>
      <c r="B50" s="6">
        <v>49</v>
      </c>
      <c r="C50" s="3">
        <v>3.4</v>
      </c>
      <c r="D50" s="11"/>
      <c r="E50" s="11"/>
      <c r="F50" s="11">
        <v>1.0830842797369993</v>
      </c>
      <c r="G50" s="11">
        <f t="shared" si="2"/>
        <v>3.7750000000000004</v>
      </c>
      <c r="H50" s="11"/>
      <c r="I50" s="11"/>
      <c r="J50" s="11"/>
      <c r="K50" s="11"/>
    </row>
    <row r="51" spans="1:11" x14ac:dyDescent="0.3">
      <c r="A51" s="6" t="s">
        <v>51</v>
      </c>
      <c r="B51" s="6">
        <v>50</v>
      </c>
      <c r="C51" s="3">
        <v>4.5</v>
      </c>
      <c r="D51" s="11"/>
      <c r="E51" s="11"/>
      <c r="F51" s="11">
        <v>1.2982665869695156</v>
      </c>
      <c r="G51" s="11">
        <f t="shared" si="2"/>
        <v>4.5250000000000004</v>
      </c>
      <c r="H51" s="11"/>
      <c r="I51" s="11"/>
      <c r="J51" s="11"/>
      <c r="K51" s="11"/>
    </row>
    <row r="52" spans="1:11" x14ac:dyDescent="0.3">
      <c r="A52" s="6" t="s">
        <v>52</v>
      </c>
      <c r="B52" s="6">
        <v>51</v>
      </c>
      <c r="C52" s="3">
        <v>3.9</v>
      </c>
      <c r="D52" s="11"/>
      <c r="E52" s="11"/>
      <c r="F52" s="11">
        <v>1.140466228332337</v>
      </c>
      <c r="G52" s="11">
        <f t="shared" si="2"/>
        <v>3.9750000000000005</v>
      </c>
      <c r="H52" s="11"/>
      <c r="I52" s="11"/>
      <c r="J52" s="11"/>
      <c r="K52" s="11"/>
    </row>
    <row r="53" spans="1:11" x14ac:dyDescent="0.3">
      <c r="A53" s="6" t="s">
        <v>53</v>
      </c>
      <c r="B53" s="6">
        <v>52</v>
      </c>
      <c r="C53" s="3">
        <v>3.8</v>
      </c>
      <c r="D53" s="11"/>
      <c r="E53" s="11"/>
      <c r="F53" s="11">
        <v>1.0723251643753735</v>
      </c>
      <c r="G53" s="11">
        <f t="shared" si="2"/>
        <v>3.7375000000000007</v>
      </c>
      <c r="H53" s="11"/>
      <c r="I53" s="11"/>
      <c r="J53" s="11"/>
      <c r="K53" s="11"/>
    </row>
    <row r="54" spans="1:11" x14ac:dyDescent="0.3">
      <c r="A54" s="6" t="s">
        <v>54</v>
      </c>
      <c r="B54" s="6">
        <v>53</v>
      </c>
      <c r="C54" s="3">
        <v>3.5</v>
      </c>
      <c r="D54" s="11"/>
      <c r="E54" s="11"/>
      <c r="F54" s="11">
        <v>0.96473401075911536</v>
      </c>
      <c r="G54" s="11">
        <f t="shared" si="2"/>
        <v>3.3625000000000007</v>
      </c>
      <c r="H54" s="11"/>
      <c r="I54" s="11"/>
      <c r="J54" s="11"/>
      <c r="K54" s="11"/>
    </row>
    <row r="55" spans="1:11" x14ac:dyDescent="0.3">
      <c r="A55" s="6" t="s">
        <v>55</v>
      </c>
      <c r="B55" s="6">
        <v>54</v>
      </c>
      <c r="C55" s="3">
        <v>3.5</v>
      </c>
      <c r="D55" s="11"/>
      <c r="E55" s="11"/>
      <c r="F55" s="11">
        <v>0.99701135684399289</v>
      </c>
      <c r="G55" s="11">
        <f t="shared" si="2"/>
        <v>3.475000000000001</v>
      </c>
      <c r="H55" s="11"/>
      <c r="I55" s="11"/>
      <c r="J55" s="11"/>
      <c r="K55" s="11"/>
    </row>
    <row r="56" spans="1:11" x14ac:dyDescent="0.3">
      <c r="A56" s="6" t="s">
        <v>56</v>
      </c>
      <c r="B56" s="6">
        <v>55</v>
      </c>
      <c r="C56" s="3">
        <v>3.4</v>
      </c>
      <c r="D56" s="11"/>
      <c r="E56" s="11"/>
      <c r="F56" s="11">
        <v>0.97190675433353235</v>
      </c>
      <c r="G56" s="11">
        <f t="shared" si="2"/>
        <v>3.3875000000000002</v>
      </c>
      <c r="H56" s="11"/>
      <c r="I56" s="11"/>
      <c r="J56" s="11"/>
      <c r="K56" s="11"/>
    </row>
    <row r="57" spans="1:11" x14ac:dyDescent="0.3">
      <c r="A57" s="6" t="s">
        <v>57</v>
      </c>
      <c r="B57" s="6">
        <v>56</v>
      </c>
      <c r="C57" s="3">
        <v>3.3</v>
      </c>
      <c r="D57" s="11"/>
      <c r="E57" s="11"/>
      <c r="F57" s="11">
        <v>0.93962940824865515</v>
      </c>
      <c r="G57" s="11">
        <f t="shared" si="2"/>
        <v>3.2750000000000008</v>
      </c>
      <c r="H57" s="11"/>
      <c r="I57" s="11"/>
      <c r="J57" s="11"/>
      <c r="K57" s="11"/>
    </row>
    <row r="58" spans="1:11" x14ac:dyDescent="0.3">
      <c r="A58" s="6" t="s">
        <v>58</v>
      </c>
      <c r="B58" s="6">
        <v>57</v>
      </c>
      <c r="C58" s="3">
        <v>3.1</v>
      </c>
      <c r="D58" s="11"/>
      <c r="E58" s="11"/>
      <c r="F58" s="11">
        <v>0.9001793185893604</v>
      </c>
      <c r="G58" s="11">
        <f t="shared" si="2"/>
        <v>3.1375000000000006</v>
      </c>
      <c r="H58" s="11"/>
      <c r="I58" s="11"/>
      <c r="J58" s="11"/>
      <c r="K58" s="11"/>
    </row>
    <row r="59" spans="1:11" x14ac:dyDescent="0.3">
      <c r="A59" s="6" t="s">
        <v>59</v>
      </c>
      <c r="B59" s="6">
        <v>58</v>
      </c>
      <c r="C59" s="3">
        <v>3.2</v>
      </c>
      <c r="D59" s="11"/>
      <c r="E59" s="11"/>
      <c r="F59" s="11">
        <v>0.87866108786610875</v>
      </c>
      <c r="G59" s="11">
        <f t="shared" si="2"/>
        <v>3.0625000000000004</v>
      </c>
      <c r="H59" s="11"/>
      <c r="I59" s="11"/>
      <c r="J59" s="11"/>
      <c r="K59" s="11"/>
    </row>
    <row r="60" spans="1:11" x14ac:dyDescent="0.3">
      <c r="A60" s="6" t="s">
        <v>60</v>
      </c>
      <c r="B60" s="6">
        <v>59</v>
      </c>
      <c r="C60" s="3">
        <v>3</v>
      </c>
      <c r="D60" s="11"/>
      <c r="E60" s="11"/>
      <c r="F60" s="11">
        <v>0.84279736999402255</v>
      </c>
      <c r="G60" s="11">
        <f t="shared" si="2"/>
        <v>2.9375</v>
      </c>
      <c r="H60" s="11"/>
      <c r="I60" s="11"/>
      <c r="J60" s="11"/>
      <c r="K60" s="11"/>
    </row>
    <row r="61" spans="1:11" x14ac:dyDescent="0.3">
      <c r="A61" s="6" t="s">
        <v>61</v>
      </c>
      <c r="B61" s="6">
        <v>60</v>
      </c>
      <c r="C61" s="3">
        <v>3.3</v>
      </c>
      <c r="D61" s="11"/>
      <c r="E61" s="11"/>
      <c r="F61" s="11">
        <v>0.91093843395098606</v>
      </c>
      <c r="G61" s="11">
        <f t="shared" si="2"/>
        <v>3.1750000000000003</v>
      </c>
      <c r="H61" s="11"/>
      <c r="I61" s="11"/>
      <c r="J61" s="11"/>
      <c r="K61" s="11"/>
    </row>
    <row r="62" spans="1:11" x14ac:dyDescent="0.3">
      <c r="A62" s="6" t="s">
        <v>62</v>
      </c>
      <c r="B62" s="6">
        <v>61</v>
      </c>
      <c r="C62" s="3">
        <v>3.7</v>
      </c>
      <c r="D62" s="11"/>
      <c r="E62" s="11"/>
      <c r="F62" s="11">
        <v>1.0830842797369993</v>
      </c>
      <c r="G62" s="11">
        <f t="shared" si="2"/>
        <v>3.7750000000000004</v>
      </c>
      <c r="H62" s="11"/>
      <c r="I62" s="11"/>
      <c r="J62" s="11"/>
      <c r="K62" s="11"/>
    </row>
    <row r="63" spans="1:11" x14ac:dyDescent="0.3">
      <c r="A63" s="6" t="s">
        <v>63</v>
      </c>
      <c r="B63" s="6">
        <v>62</v>
      </c>
      <c r="C63" s="3">
        <v>4.5</v>
      </c>
      <c r="D63" s="11"/>
      <c r="E63" s="11"/>
      <c r="F63" s="11">
        <v>1.2982665869695156</v>
      </c>
      <c r="G63" s="11">
        <f t="shared" si="2"/>
        <v>4.5250000000000004</v>
      </c>
      <c r="H63" s="11"/>
      <c r="I63" s="11"/>
      <c r="J63" s="11"/>
      <c r="K63" s="11"/>
    </row>
    <row r="64" spans="1:11" x14ac:dyDescent="0.3">
      <c r="A64" s="6" t="s">
        <v>64</v>
      </c>
      <c r="B64" s="6">
        <v>63</v>
      </c>
      <c r="C64" s="3">
        <v>4</v>
      </c>
      <c r="D64" s="11"/>
      <c r="E64" s="11"/>
      <c r="F64" s="11">
        <v>1.140466228332337</v>
      </c>
      <c r="G64" s="11">
        <f t="shared" si="2"/>
        <v>3.9750000000000005</v>
      </c>
      <c r="H64" s="11"/>
      <c r="I64" s="11"/>
      <c r="J64" s="11"/>
      <c r="K64" s="11"/>
    </row>
    <row r="65" spans="1:11" x14ac:dyDescent="0.3">
      <c r="A65" s="6" t="s">
        <v>65</v>
      </c>
      <c r="B65" s="6">
        <v>64</v>
      </c>
      <c r="C65" s="3">
        <v>3.9</v>
      </c>
      <c r="D65" s="11"/>
      <c r="E65" s="11"/>
      <c r="F65" s="11">
        <v>1.0723251643753735</v>
      </c>
      <c r="G65" s="11">
        <f t="shared" si="2"/>
        <v>3.7375000000000007</v>
      </c>
      <c r="H65" s="11"/>
      <c r="I65" s="11"/>
      <c r="J65" s="11"/>
      <c r="K65" s="11"/>
    </row>
    <row r="66" spans="1:11" x14ac:dyDescent="0.3">
      <c r="A66" s="6" t="s">
        <v>66</v>
      </c>
      <c r="B66" s="6">
        <v>65</v>
      </c>
      <c r="C66" s="3">
        <v>3.7</v>
      </c>
      <c r="D66" s="11"/>
      <c r="E66" s="11"/>
      <c r="F66" s="11">
        <v>0.96473401075911536</v>
      </c>
      <c r="G66" s="11">
        <f t="shared" si="2"/>
        <v>3.3625000000000007</v>
      </c>
      <c r="H66" s="11"/>
      <c r="I66" s="11"/>
      <c r="J66" s="11"/>
      <c r="K66" s="11"/>
    </row>
    <row r="67" spans="1:11" x14ac:dyDescent="0.3">
      <c r="A67" s="6" t="s">
        <v>67</v>
      </c>
      <c r="B67" s="6">
        <v>66</v>
      </c>
      <c r="C67" s="3">
        <v>3.8</v>
      </c>
      <c r="D67" s="11"/>
      <c r="E67" s="11"/>
      <c r="F67" s="11">
        <v>0.99701135684399289</v>
      </c>
      <c r="G67" s="11">
        <f t="shared" ref="G67:G97" si="3">AVERAGE($C$2:$C$97)*F67</f>
        <v>3.475000000000001</v>
      </c>
      <c r="H67" s="11"/>
      <c r="I67" s="11"/>
      <c r="J67" s="11"/>
      <c r="K67" s="11"/>
    </row>
    <row r="68" spans="1:11" x14ac:dyDescent="0.3">
      <c r="A68" s="6" t="s">
        <v>68</v>
      </c>
      <c r="B68" s="6">
        <v>67</v>
      </c>
      <c r="C68" s="3">
        <v>3.6</v>
      </c>
      <c r="D68" s="11"/>
      <c r="E68" s="11"/>
      <c r="F68" s="11">
        <v>0.97190675433353235</v>
      </c>
      <c r="G68" s="11">
        <f t="shared" si="3"/>
        <v>3.3875000000000002</v>
      </c>
      <c r="H68" s="11"/>
      <c r="I68" s="11"/>
      <c r="J68" s="11"/>
      <c r="K68" s="11"/>
    </row>
    <row r="69" spans="1:11" x14ac:dyDescent="0.3">
      <c r="A69" s="6" t="s">
        <v>69</v>
      </c>
      <c r="B69" s="6">
        <v>68</v>
      </c>
      <c r="C69" s="3">
        <v>3.4</v>
      </c>
      <c r="D69" s="11"/>
      <c r="E69" s="11"/>
      <c r="F69" s="11">
        <v>0.93962940824865515</v>
      </c>
      <c r="G69" s="11">
        <f t="shared" si="3"/>
        <v>3.2750000000000008</v>
      </c>
      <c r="H69" s="11"/>
      <c r="I69" s="11"/>
      <c r="J69" s="11"/>
      <c r="K69" s="11"/>
    </row>
    <row r="70" spans="1:11" x14ac:dyDescent="0.3">
      <c r="A70" s="6" t="s">
        <v>70</v>
      </c>
      <c r="B70" s="6">
        <v>69</v>
      </c>
      <c r="C70" s="3">
        <v>3.2</v>
      </c>
      <c r="D70" s="11"/>
      <c r="E70" s="11"/>
      <c r="F70" s="11">
        <v>0.9001793185893604</v>
      </c>
      <c r="G70" s="11">
        <f t="shared" si="3"/>
        <v>3.1375000000000006</v>
      </c>
      <c r="H70" s="11"/>
      <c r="I70" s="11"/>
      <c r="J70" s="11"/>
      <c r="K70" s="11"/>
    </row>
    <row r="71" spans="1:11" x14ac:dyDescent="0.3">
      <c r="A71" s="6" t="s">
        <v>71</v>
      </c>
      <c r="B71" s="6">
        <v>70</v>
      </c>
      <c r="C71" s="3">
        <v>3.1</v>
      </c>
      <c r="D71" s="11"/>
      <c r="E71" s="11"/>
      <c r="F71" s="11">
        <v>0.87866108786610875</v>
      </c>
      <c r="G71" s="11">
        <f t="shared" si="3"/>
        <v>3.0625000000000004</v>
      </c>
      <c r="H71" s="11"/>
      <c r="I71" s="11"/>
      <c r="J71" s="11"/>
      <c r="K71" s="11"/>
    </row>
    <row r="72" spans="1:11" x14ac:dyDescent="0.3">
      <c r="A72" s="6" t="s">
        <v>72</v>
      </c>
      <c r="B72" s="6">
        <v>71</v>
      </c>
      <c r="C72" s="3">
        <v>3</v>
      </c>
      <c r="D72" s="11"/>
      <c r="E72" s="11"/>
      <c r="F72" s="11">
        <v>0.84279736999402255</v>
      </c>
      <c r="G72" s="11">
        <f t="shared" si="3"/>
        <v>2.9375</v>
      </c>
      <c r="H72" s="11"/>
      <c r="I72" s="11"/>
      <c r="J72" s="11"/>
      <c r="K72" s="11"/>
    </row>
    <row r="73" spans="1:11" x14ac:dyDescent="0.3">
      <c r="A73" s="6" t="s">
        <v>73</v>
      </c>
      <c r="B73" s="6">
        <v>72</v>
      </c>
      <c r="C73" s="3">
        <v>3.2</v>
      </c>
      <c r="D73" s="11"/>
      <c r="E73" s="11"/>
      <c r="F73" s="11">
        <v>0.91093843395098606</v>
      </c>
      <c r="G73" s="11">
        <f t="shared" si="3"/>
        <v>3.1750000000000003</v>
      </c>
      <c r="H73" s="11"/>
      <c r="I73" s="11"/>
      <c r="J73" s="11"/>
      <c r="K73" s="11"/>
    </row>
    <row r="74" spans="1:11" x14ac:dyDescent="0.3">
      <c r="A74" s="6" t="s">
        <v>74</v>
      </c>
      <c r="B74" s="6">
        <v>73</v>
      </c>
      <c r="C74" s="3">
        <v>3.7</v>
      </c>
      <c r="D74" s="11"/>
      <c r="E74" s="11"/>
      <c r="F74" s="11">
        <v>1.0830842797369993</v>
      </c>
      <c r="G74" s="11">
        <f t="shared" si="3"/>
        <v>3.7750000000000004</v>
      </c>
      <c r="H74" s="11"/>
      <c r="I74" s="11"/>
      <c r="J74" s="11"/>
      <c r="K74" s="11"/>
    </row>
    <row r="75" spans="1:11" x14ac:dyDescent="0.3">
      <c r="A75" s="6" t="s">
        <v>75</v>
      </c>
      <c r="B75" s="6">
        <v>74</v>
      </c>
      <c r="C75" s="3">
        <v>4.9000000000000004</v>
      </c>
      <c r="D75" s="11"/>
      <c r="E75" s="11"/>
      <c r="F75" s="11">
        <v>1.2982665869695156</v>
      </c>
      <c r="G75" s="11">
        <f t="shared" si="3"/>
        <v>4.5250000000000004</v>
      </c>
      <c r="H75" s="11"/>
      <c r="I75" s="11"/>
      <c r="J75" s="11"/>
      <c r="K75" s="11"/>
    </row>
    <row r="76" spans="1:11" x14ac:dyDescent="0.3">
      <c r="A76" s="6" t="s">
        <v>76</v>
      </c>
      <c r="B76" s="6">
        <v>75</v>
      </c>
      <c r="C76" s="3">
        <v>4.2</v>
      </c>
      <c r="D76" s="11"/>
      <c r="E76" s="11"/>
      <c r="F76" s="11">
        <v>1.140466228332337</v>
      </c>
      <c r="G76" s="11">
        <f t="shared" si="3"/>
        <v>3.9750000000000005</v>
      </c>
      <c r="H76" s="11"/>
      <c r="I76" s="11"/>
      <c r="J76" s="11"/>
      <c r="K76" s="11"/>
    </row>
    <row r="77" spans="1:11" x14ac:dyDescent="0.3">
      <c r="A77" s="6" t="s">
        <v>77</v>
      </c>
      <c r="B77" s="6">
        <v>76</v>
      </c>
      <c r="C77" s="3">
        <v>3.9</v>
      </c>
      <c r="D77" s="11"/>
      <c r="E77" s="11"/>
      <c r="F77" s="11">
        <v>1.0723251643753735</v>
      </c>
      <c r="G77" s="11">
        <f t="shared" si="3"/>
        <v>3.7375000000000007</v>
      </c>
      <c r="H77" s="11"/>
      <c r="I77" s="11"/>
      <c r="J77" s="11"/>
      <c r="K77" s="11"/>
    </row>
    <row r="78" spans="1:11" x14ac:dyDescent="0.3">
      <c r="A78" s="6" t="s">
        <v>78</v>
      </c>
      <c r="B78" s="6">
        <v>77</v>
      </c>
      <c r="C78" s="3">
        <v>3.6</v>
      </c>
      <c r="D78" s="11"/>
      <c r="E78" s="11"/>
      <c r="F78" s="11">
        <v>0.96473401075911536</v>
      </c>
      <c r="G78" s="11">
        <f t="shared" si="3"/>
        <v>3.3625000000000007</v>
      </c>
      <c r="H78" s="11"/>
      <c r="I78" s="11"/>
      <c r="J78" s="11"/>
      <c r="K78" s="11"/>
    </row>
    <row r="79" spans="1:11" x14ac:dyDescent="0.3">
      <c r="A79" s="6" t="s">
        <v>79</v>
      </c>
      <c r="B79" s="6">
        <v>78</v>
      </c>
      <c r="C79" s="3">
        <v>3.6</v>
      </c>
      <c r="D79" s="11"/>
      <c r="E79" s="11"/>
      <c r="F79" s="11">
        <v>0.99701135684399289</v>
      </c>
      <c r="G79" s="11">
        <f t="shared" si="3"/>
        <v>3.475000000000001</v>
      </c>
      <c r="H79" s="11"/>
      <c r="I79" s="11"/>
      <c r="J79" s="11"/>
      <c r="K79" s="11"/>
    </row>
    <row r="80" spans="1:11" x14ac:dyDescent="0.3">
      <c r="A80" s="6" t="s">
        <v>80</v>
      </c>
      <c r="B80" s="6">
        <v>79</v>
      </c>
      <c r="C80" s="3">
        <v>3.5</v>
      </c>
      <c r="D80" s="11"/>
      <c r="E80" s="11"/>
      <c r="F80" s="11">
        <v>0.97190675433353235</v>
      </c>
      <c r="G80" s="11">
        <f t="shared" si="3"/>
        <v>3.3875000000000002</v>
      </c>
      <c r="H80" s="11"/>
      <c r="I80" s="11"/>
      <c r="J80" s="11"/>
      <c r="K80" s="11"/>
    </row>
    <row r="81" spans="1:11" x14ac:dyDescent="0.3">
      <c r="A81" s="6" t="s">
        <v>81</v>
      </c>
      <c r="B81" s="6">
        <v>80</v>
      </c>
      <c r="C81" s="3">
        <v>3.6</v>
      </c>
      <c r="D81" s="11"/>
      <c r="E81" s="11"/>
      <c r="F81" s="11">
        <v>0.93962940824865515</v>
      </c>
      <c r="G81" s="11">
        <f t="shared" si="3"/>
        <v>3.2750000000000008</v>
      </c>
      <c r="H81" s="11"/>
      <c r="I81" s="11"/>
      <c r="J81" s="11"/>
      <c r="K81" s="11"/>
    </row>
    <row r="82" spans="1:11" x14ac:dyDescent="0.3">
      <c r="A82" s="6" t="s">
        <v>82</v>
      </c>
      <c r="B82" s="6">
        <v>81</v>
      </c>
      <c r="C82" s="3">
        <v>3.5</v>
      </c>
      <c r="D82" s="11"/>
      <c r="E82" s="11"/>
      <c r="F82" s="11">
        <v>0.9001793185893604</v>
      </c>
      <c r="G82" s="11">
        <f t="shared" si="3"/>
        <v>3.1375000000000006</v>
      </c>
      <c r="H82" s="11"/>
      <c r="I82" s="11"/>
      <c r="J82" s="11"/>
      <c r="K82" s="11"/>
    </row>
    <row r="83" spans="1:11" x14ac:dyDescent="0.3">
      <c r="A83" s="6" t="s">
        <v>83</v>
      </c>
      <c r="B83" s="6">
        <v>82</v>
      </c>
      <c r="C83" s="3">
        <v>3.3</v>
      </c>
      <c r="D83" s="11"/>
      <c r="E83" s="11"/>
      <c r="F83" s="11">
        <v>0.87866108786610875</v>
      </c>
      <c r="G83" s="11">
        <f t="shared" si="3"/>
        <v>3.0625000000000004</v>
      </c>
      <c r="H83" s="11"/>
      <c r="I83" s="11"/>
      <c r="J83" s="11"/>
      <c r="K83" s="11"/>
    </row>
    <row r="84" spans="1:11" x14ac:dyDescent="0.3">
      <c r="A84" s="6" t="s">
        <v>84</v>
      </c>
      <c r="B84" s="6">
        <v>83</v>
      </c>
      <c r="C84" s="3">
        <v>3.1</v>
      </c>
      <c r="D84" s="11"/>
      <c r="E84" s="11"/>
      <c r="F84" s="11">
        <v>0.84279736999402255</v>
      </c>
      <c r="G84" s="11">
        <f t="shared" si="3"/>
        <v>2.9375</v>
      </c>
      <c r="H84" s="11"/>
      <c r="I84" s="11"/>
      <c r="J84" s="11"/>
      <c r="K84" s="11"/>
    </row>
    <row r="85" spans="1:11" x14ac:dyDescent="0.3">
      <c r="A85" s="6" t="s">
        <v>85</v>
      </c>
      <c r="B85" s="6">
        <v>84</v>
      </c>
      <c r="C85" s="3">
        <v>3.2</v>
      </c>
      <c r="D85" s="11"/>
      <c r="E85" s="11"/>
      <c r="F85" s="11">
        <v>0.91093843395098606</v>
      </c>
      <c r="G85" s="11">
        <f t="shared" si="3"/>
        <v>3.1750000000000003</v>
      </c>
      <c r="H85" s="11"/>
      <c r="I85" s="11"/>
      <c r="J85" s="11"/>
      <c r="K85" s="11"/>
    </row>
    <row r="86" spans="1:11" x14ac:dyDescent="0.3">
      <c r="A86" s="6" t="s">
        <v>86</v>
      </c>
      <c r="B86" s="6">
        <v>85</v>
      </c>
      <c r="C86" s="3">
        <v>3.7</v>
      </c>
      <c r="D86" s="11"/>
      <c r="E86" s="11"/>
      <c r="F86" s="11">
        <v>1.0830842797369993</v>
      </c>
      <c r="G86" s="11">
        <f t="shared" si="3"/>
        <v>3.7750000000000004</v>
      </c>
      <c r="H86" s="11"/>
      <c r="I86" s="11"/>
      <c r="J86" s="11"/>
      <c r="K86" s="11"/>
    </row>
    <row r="87" spans="1:11" x14ac:dyDescent="0.3">
      <c r="A87" s="6" t="s">
        <v>87</v>
      </c>
      <c r="B87" s="6">
        <v>86</v>
      </c>
      <c r="C87" s="3">
        <v>4.9000000000000004</v>
      </c>
      <c r="D87" s="11"/>
      <c r="E87" s="11"/>
      <c r="F87" s="11">
        <v>1.2982665869695156</v>
      </c>
      <c r="G87" s="11">
        <f t="shared" si="3"/>
        <v>4.5250000000000004</v>
      </c>
      <c r="H87" s="11"/>
      <c r="I87" s="11"/>
      <c r="J87" s="11"/>
      <c r="K87" s="11"/>
    </row>
    <row r="88" spans="1:11" x14ac:dyDescent="0.3">
      <c r="A88" s="6" t="s">
        <v>88</v>
      </c>
      <c r="B88" s="6">
        <v>87</v>
      </c>
      <c r="C88" s="3">
        <v>4.0999999999999996</v>
      </c>
      <c r="D88" s="11"/>
      <c r="E88" s="11"/>
      <c r="F88" s="11">
        <v>1.140466228332337</v>
      </c>
      <c r="G88" s="11">
        <f t="shared" si="3"/>
        <v>3.9750000000000005</v>
      </c>
      <c r="H88" s="11"/>
      <c r="I88" s="11"/>
      <c r="J88" s="11"/>
      <c r="K88" s="11"/>
    </row>
    <row r="89" spans="1:11" x14ac:dyDescent="0.3">
      <c r="A89" s="6" t="s">
        <v>89</v>
      </c>
      <c r="B89" s="6">
        <v>88</v>
      </c>
      <c r="C89" s="3">
        <v>4.2</v>
      </c>
      <c r="D89" s="11"/>
      <c r="E89" s="11"/>
      <c r="F89" s="11">
        <v>1.0723251643753735</v>
      </c>
      <c r="G89" s="11">
        <f t="shared" si="3"/>
        <v>3.7375000000000007</v>
      </c>
      <c r="H89" s="11"/>
      <c r="I89" s="11"/>
      <c r="J89" s="11"/>
      <c r="K89" s="11"/>
    </row>
    <row r="90" spans="1:11" x14ac:dyDescent="0.3">
      <c r="A90" s="6" t="s">
        <v>90</v>
      </c>
      <c r="B90" s="6">
        <v>89</v>
      </c>
      <c r="C90" s="3">
        <v>3.6</v>
      </c>
      <c r="D90" s="11"/>
      <c r="E90" s="11"/>
      <c r="F90" s="11">
        <v>0.96473401075911536</v>
      </c>
      <c r="G90" s="11">
        <f t="shared" si="3"/>
        <v>3.3625000000000007</v>
      </c>
      <c r="H90" s="11"/>
      <c r="I90" s="11"/>
      <c r="J90" s="11"/>
      <c r="K90" s="11"/>
    </row>
    <row r="91" spans="1:11" x14ac:dyDescent="0.3">
      <c r="A91" s="6" t="s">
        <v>91</v>
      </c>
      <c r="B91" s="6">
        <v>90</v>
      </c>
      <c r="C91" s="3">
        <v>3.8</v>
      </c>
      <c r="D91" s="11"/>
      <c r="E91" s="11"/>
      <c r="F91" s="11">
        <v>0.99701135684399289</v>
      </c>
      <c r="G91" s="11">
        <f t="shared" si="3"/>
        <v>3.475000000000001</v>
      </c>
      <c r="H91" s="11"/>
      <c r="I91" s="11"/>
      <c r="J91" s="11"/>
      <c r="K91" s="11"/>
    </row>
    <row r="92" spans="1:11" x14ac:dyDescent="0.3">
      <c r="A92" s="6" t="s">
        <v>92</v>
      </c>
      <c r="B92" s="6">
        <v>91</v>
      </c>
      <c r="C92" s="3">
        <v>3.4</v>
      </c>
      <c r="D92" s="11"/>
      <c r="E92" s="11"/>
      <c r="F92" s="11">
        <v>0.97190675433353235</v>
      </c>
      <c r="G92" s="11">
        <f t="shared" si="3"/>
        <v>3.3875000000000002</v>
      </c>
      <c r="H92" s="11"/>
      <c r="I92" s="11"/>
      <c r="J92" s="11"/>
      <c r="K92" s="11"/>
    </row>
    <row r="93" spans="1:11" x14ac:dyDescent="0.3">
      <c r="A93" s="6" t="s">
        <v>93</v>
      </c>
      <c r="B93" s="6">
        <v>92</v>
      </c>
      <c r="C93" s="3">
        <v>3.6</v>
      </c>
      <c r="D93" s="11"/>
      <c r="E93" s="11"/>
      <c r="F93" s="11">
        <v>0.93962940824865515</v>
      </c>
      <c r="G93" s="11">
        <f t="shared" si="3"/>
        <v>3.2750000000000008</v>
      </c>
      <c r="H93" s="11"/>
      <c r="I93" s="11"/>
      <c r="J93" s="11"/>
      <c r="K93" s="11"/>
    </row>
    <row r="94" spans="1:11" x14ac:dyDescent="0.3">
      <c r="A94" s="6" t="s">
        <v>94</v>
      </c>
      <c r="B94" s="6">
        <v>93</v>
      </c>
      <c r="C94" s="3">
        <v>3.3</v>
      </c>
      <c r="D94" s="11"/>
      <c r="E94" s="11"/>
      <c r="F94" s="11">
        <v>0.9001793185893604</v>
      </c>
      <c r="G94" s="11">
        <f t="shared" si="3"/>
        <v>3.1375000000000006</v>
      </c>
      <c r="H94" s="11"/>
      <c r="I94" s="11"/>
      <c r="J94" s="11"/>
      <c r="K94" s="11"/>
    </row>
    <row r="95" spans="1:11" x14ac:dyDescent="0.3">
      <c r="A95" s="6" t="s">
        <v>95</v>
      </c>
      <c r="B95" s="6">
        <v>94</v>
      </c>
      <c r="C95" s="3">
        <v>3.2</v>
      </c>
      <c r="D95" s="11"/>
      <c r="E95" s="11"/>
      <c r="F95" s="11">
        <v>0.87866108786610875</v>
      </c>
      <c r="G95" s="11">
        <f t="shared" si="3"/>
        <v>3.0625000000000004</v>
      </c>
      <c r="H95" s="11"/>
      <c r="I95" s="11"/>
      <c r="J95" s="11"/>
      <c r="K95" s="11"/>
    </row>
    <row r="96" spans="1:11" x14ac:dyDescent="0.3">
      <c r="A96" s="6" t="s">
        <v>96</v>
      </c>
      <c r="B96" s="6">
        <v>95</v>
      </c>
      <c r="C96" s="3">
        <v>3.1</v>
      </c>
      <c r="D96" s="11"/>
      <c r="E96" s="11"/>
      <c r="F96" s="11">
        <v>0.84279736999402255</v>
      </c>
      <c r="G96" s="11">
        <f t="shared" si="3"/>
        <v>2.9375</v>
      </c>
      <c r="H96" s="11"/>
      <c r="I96" s="11"/>
      <c r="J96" s="11"/>
      <c r="K96" s="11"/>
    </row>
    <row r="97" spans="1:11" x14ac:dyDescent="0.3">
      <c r="A97" s="6" t="s">
        <v>97</v>
      </c>
      <c r="B97" s="6">
        <v>96</v>
      </c>
      <c r="C97" s="3">
        <v>3.3</v>
      </c>
      <c r="D97" s="11"/>
      <c r="E97" s="11"/>
      <c r="F97" s="11">
        <v>0.91093843395098606</v>
      </c>
      <c r="G97" s="11">
        <f t="shared" si="3"/>
        <v>3.1750000000000003</v>
      </c>
      <c r="H97" s="11"/>
      <c r="I97" s="11"/>
      <c r="J97" s="11"/>
      <c r="K97" s="11"/>
    </row>
    <row r="98" spans="1:11" x14ac:dyDescent="0.3">
      <c r="A98" s="6" t="s">
        <v>98</v>
      </c>
      <c r="B98" s="6">
        <v>97</v>
      </c>
      <c r="C98" s="3">
        <v>3.7</v>
      </c>
      <c r="D98" s="11"/>
      <c r="E98" s="11"/>
      <c r="F98" s="11">
        <v>1.0830842797369993</v>
      </c>
      <c r="G98" s="11"/>
      <c r="H98" s="11"/>
      <c r="I98" s="11"/>
      <c r="J98" s="11"/>
      <c r="K98" s="11"/>
    </row>
    <row r="99" spans="1:11" x14ac:dyDescent="0.3">
      <c r="A99" s="6" t="s">
        <v>99</v>
      </c>
      <c r="B99" s="6">
        <v>98</v>
      </c>
      <c r="C99" s="3">
        <v>4.5999999999999996</v>
      </c>
      <c r="D99" s="11"/>
      <c r="E99" s="11"/>
      <c r="F99" s="11">
        <v>1.2982665869695156</v>
      </c>
      <c r="G99" s="11"/>
      <c r="H99" s="11"/>
      <c r="I99" s="11"/>
      <c r="J99" s="11"/>
      <c r="K99" s="11"/>
    </row>
    <row r="100" spans="1:11" x14ac:dyDescent="0.3">
      <c r="A100" s="6" t="s">
        <v>100</v>
      </c>
      <c r="B100" s="6">
        <v>99</v>
      </c>
      <c r="C100" s="3">
        <v>4.5</v>
      </c>
      <c r="D100" s="11"/>
      <c r="E100" s="11"/>
      <c r="F100" s="11">
        <v>1.140466228332337</v>
      </c>
      <c r="G100" s="11"/>
      <c r="H100" s="11"/>
      <c r="I100" s="11"/>
      <c r="J100" s="11"/>
      <c r="K100" s="11"/>
    </row>
    <row r="101" spans="1:11" x14ac:dyDescent="0.3">
      <c r="C101" s="7">
        <f>AVERAGE(C2:C97)</f>
        <v>3.4854166666666675</v>
      </c>
      <c r="F101" s="11"/>
    </row>
    <row r="102" spans="1:11" x14ac:dyDescent="0.3">
      <c r="F102" s="11"/>
    </row>
    <row r="103" spans="1:11" x14ac:dyDescent="0.3">
      <c r="F103" s="11"/>
    </row>
    <row r="104" spans="1:11" x14ac:dyDescent="0.3">
      <c r="F104" s="11"/>
    </row>
    <row r="105" spans="1:11" x14ac:dyDescent="0.3">
      <c r="F105" s="11"/>
    </row>
    <row r="106" spans="1:11" x14ac:dyDescent="0.3">
      <c r="F106" s="11"/>
    </row>
    <row r="107" spans="1:11" x14ac:dyDescent="0.3">
      <c r="F107" s="11"/>
    </row>
    <row r="108" spans="1:11" x14ac:dyDescent="0.3">
      <c r="F108" s="11"/>
    </row>
    <row r="109" spans="1:11" x14ac:dyDescent="0.3">
      <c r="F109" s="11"/>
    </row>
  </sheetData>
  <phoneticPr fontId="1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B1" sqref="B1:B1048576"/>
    </sheetView>
  </sheetViews>
  <sheetFormatPr defaultRowHeight="16.5" x14ac:dyDescent="0.3"/>
  <sheetData>
    <row r="1" spans="1:4" x14ac:dyDescent="0.3">
      <c r="A1" s="1"/>
      <c r="B1" s="8" t="s">
        <v>124</v>
      </c>
      <c r="C1" t="s">
        <v>125</v>
      </c>
      <c r="D1" s="9" t="s">
        <v>126</v>
      </c>
    </row>
    <row r="2" spans="1:4" x14ac:dyDescent="0.3">
      <c r="A2" s="6" t="s">
        <v>127</v>
      </c>
      <c r="B2" s="3">
        <v>7.3</v>
      </c>
      <c r="C2" s="7">
        <f>AVERAGE(B2,B6,B10,B14,B18,B22,B26,B30,B34)</f>
        <v>3.5555555555555554</v>
      </c>
      <c r="D2">
        <f>C2/$C$6*4</f>
        <v>1.0386448929911756</v>
      </c>
    </row>
    <row r="3" spans="1:4" x14ac:dyDescent="0.3">
      <c r="A3" s="6" t="s">
        <v>128</v>
      </c>
      <c r="B3" s="3">
        <v>7.4</v>
      </c>
      <c r="C3" s="7">
        <f>AVERAGE(B3,B7,B11,B15,B19,B23,B27,B31,B35)</f>
        <v>3.5375000000000001</v>
      </c>
      <c r="D3">
        <f t="shared" ref="D3:D5" si="0">C3/$C$6*4</f>
        <v>1.0333705243939548</v>
      </c>
    </row>
    <row r="4" spans="1:4" x14ac:dyDescent="0.3">
      <c r="A4" s="6" t="s">
        <v>129</v>
      </c>
      <c r="B4" s="3">
        <v>5.4</v>
      </c>
      <c r="C4" s="7">
        <f>AVERAGE(B4,B8,B12,B16,B20,B24,B28,B32,B36)</f>
        <v>3.35</v>
      </c>
      <c r="D4">
        <f t="shared" si="0"/>
        <v>0.97859823511512334</v>
      </c>
    </row>
    <row r="5" spans="1:4" x14ac:dyDescent="0.3">
      <c r="A5" s="6" t="s">
        <v>130</v>
      </c>
      <c r="B5" s="3">
        <v>6</v>
      </c>
      <c r="C5" s="7">
        <f>AVERAGE(B5,B9,B13,B17,B21,B25,B29,B33,B37)</f>
        <v>3.25</v>
      </c>
      <c r="D5">
        <f t="shared" si="0"/>
        <v>0.94938634749974649</v>
      </c>
    </row>
    <row r="6" spans="1:4" x14ac:dyDescent="0.3">
      <c r="A6" s="6" t="s">
        <v>131</v>
      </c>
      <c r="B6" s="3">
        <v>4.9000000000000004</v>
      </c>
      <c r="C6" s="7">
        <f>SUM(C2:C5)</f>
        <v>13.693055555555555</v>
      </c>
    </row>
    <row r="7" spans="1:4" x14ac:dyDescent="0.3">
      <c r="A7" s="6" t="s">
        <v>132</v>
      </c>
      <c r="B7" s="3">
        <v>3.6</v>
      </c>
    </row>
    <row r="8" spans="1:4" x14ac:dyDescent="0.3">
      <c r="A8" s="6" t="s">
        <v>133</v>
      </c>
      <c r="B8" s="3">
        <v>3.3</v>
      </c>
    </row>
    <row r="9" spans="1:4" x14ac:dyDescent="0.3">
      <c r="A9" s="6" t="s">
        <v>134</v>
      </c>
      <c r="B9" s="3">
        <v>3</v>
      </c>
    </row>
    <row r="10" spans="1:4" x14ac:dyDescent="0.3">
      <c r="A10" s="6" t="s">
        <v>135</v>
      </c>
      <c r="B10" s="3">
        <v>2.5</v>
      </c>
    </row>
    <row r="11" spans="1:4" x14ac:dyDescent="0.3">
      <c r="A11" s="6" t="s">
        <v>136</v>
      </c>
      <c r="B11" s="3">
        <v>2.4</v>
      </c>
    </row>
    <row r="12" spans="1:4" x14ac:dyDescent="0.3">
      <c r="A12" s="6" t="s">
        <v>137</v>
      </c>
      <c r="B12" s="3">
        <v>2.1</v>
      </c>
    </row>
    <row r="13" spans="1:4" x14ac:dyDescent="0.3">
      <c r="A13" s="6" t="s">
        <v>138</v>
      </c>
      <c r="B13" s="3">
        <v>2.2000000000000002</v>
      </c>
    </row>
    <row r="14" spans="1:4" x14ac:dyDescent="0.3">
      <c r="A14" s="6" t="s">
        <v>139</v>
      </c>
      <c r="B14" s="3">
        <v>2.1</v>
      </c>
    </row>
    <row r="15" spans="1:4" x14ac:dyDescent="0.3">
      <c r="A15" s="6" t="s">
        <v>140</v>
      </c>
      <c r="B15" s="3">
        <v>2.7</v>
      </c>
    </row>
    <row r="16" spans="1:4" x14ac:dyDescent="0.3">
      <c r="A16" s="6" t="s">
        <v>141</v>
      </c>
      <c r="B16" s="3">
        <v>3.2</v>
      </c>
    </row>
    <row r="17" spans="1:2" x14ac:dyDescent="0.3">
      <c r="A17" s="6" t="s">
        <v>142</v>
      </c>
      <c r="B17" s="3">
        <v>3.5</v>
      </c>
    </row>
    <row r="18" spans="1:2" x14ac:dyDescent="0.3">
      <c r="A18" s="6" t="s">
        <v>143</v>
      </c>
      <c r="B18" s="3">
        <v>3.9</v>
      </c>
    </row>
    <row r="19" spans="1:2" x14ac:dyDescent="0.3">
      <c r="A19" s="6" t="s">
        <v>144</v>
      </c>
      <c r="B19" s="3">
        <v>3.5</v>
      </c>
    </row>
    <row r="20" spans="1:2" x14ac:dyDescent="0.3">
      <c r="A20" s="6" t="s">
        <v>145</v>
      </c>
      <c r="B20" s="3">
        <v>3.3</v>
      </c>
    </row>
    <row r="21" spans="1:2" x14ac:dyDescent="0.3">
      <c r="A21" s="6" t="s">
        <v>146</v>
      </c>
      <c r="B21" s="3">
        <v>2.7</v>
      </c>
    </row>
    <row r="22" spans="1:2" x14ac:dyDescent="0.3">
      <c r="A22" s="6" t="s">
        <v>147</v>
      </c>
      <c r="B22" s="3">
        <v>2.6</v>
      </c>
    </row>
    <row r="23" spans="1:2" x14ac:dyDescent="0.3">
      <c r="A23" s="6" t="s">
        <v>148</v>
      </c>
      <c r="B23" s="3">
        <v>2.4</v>
      </c>
    </row>
    <row r="24" spans="1:2" x14ac:dyDescent="0.3">
      <c r="A24" s="6" t="s">
        <v>149</v>
      </c>
      <c r="B24" s="3">
        <v>3</v>
      </c>
    </row>
    <row r="25" spans="1:2" x14ac:dyDescent="0.3">
      <c r="A25" s="6" t="s">
        <v>150</v>
      </c>
      <c r="B25" s="3">
        <v>3.2</v>
      </c>
    </row>
    <row r="26" spans="1:2" x14ac:dyDescent="0.3">
      <c r="A26" s="6" t="s">
        <v>151</v>
      </c>
      <c r="B26" s="3">
        <v>3</v>
      </c>
    </row>
    <row r="27" spans="1:2" x14ac:dyDescent="0.3">
      <c r="A27" s="6" t="s">
        <v>152</v>
      </c>
      <c r="B27" s="3">
        <v>3.5</v>
      </c>
    </row>
    <row r="28" spans="1:2" x14ac:dyDescent="0.3">
      <c r="A28" s="6" t="s">
        <v>153</v>
      </c>
      <c r="B28" s="3">
        <v>2.7</v>
      </c>
    </row>
    <row r="29" spans="1:2" x14ac:dyDescent="0.3">
      <c r="A29" s="6" t="s">
        <v>154</v>
      </c>
      <c r="B29" s="3">
        <v>2.6</v>
      </c>
    </row>
    <row r="30" spans="1:2" x14ac:dyDescent="0.3">
      <c r="A30" s="6" t="s">
        <v>155</v>
      </c>
      <c r="B30" s="3">
        <v>2.9</v>
      </c>
    </row>
    <row r="31" spans="1:2" x14ac:dyDescent="0.3">
      <c r="A31" s="6" t="s">
        <v>156</v>
      </c>
      <c r="B31" s="3">
        <v>2.8</v>
      </c>
    </row>
    <row r="32" spans="1:2" x14ac:dyDescent="0.3">
      <c r="A32" s="6" t="s">
        <v>157</v>
      </c>
      <c r="B32" s="3">
        <v>3.8</v>
      </c>
    </row>
    <row r="33" spans="1:2" x14ac:dyDescent="0.3">
      <c r="A33" s="6" t="s">
        <v>158</v>
      </c>
      <c r="B33" s="3">
        <v>2.8</v>
      </c>
    </row>
    <row r="34" spans="1:2" x14ac:dyDescent="0.3">
      <c r="A34" s="6" t="s">
        <v>159</v>
      </c>
      <c r="B34" s="3">
        <v>2.8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topLeftCell="B1" workbookViewId="0">
      <selection activeCell="J8" sqref="J8"/>
    </sheetView>
  </sheetViews>
  <sheetFormatPr defaultRowHeight="16.5" x14ac:dyDescent="0.3"/>
  <cols>
    <col min="2" max="2" width="9" style="13"/>
    <col min="3" max="3" width="14" customWidth="1"/>
    <col min="5" max="5" width="11" style="13" customWidth="1"/>
    <col min="6" max="6" width="16.375" style="13" customWidth="1"/>
    <col min="7" max="10" width="12.375" style="13" customWidth="1"/>
    <col min="11" max="11" width="11" style="13" customWidth="1"/>
  </cols>
  <sheetData>
    <row r="1" spans="1:21" x14ac:dyDescent="0.3">
      <c r="A1" s="14" t="s">
        <v>181</v>
      </c>
      <c r="B1" s="14" t="s">
        <v>122</v>
      </c>
      <c r="C1" s="17" t="s">
        <v>182</v>
      </c>
      <c r="D1" t="s">
        <v>210</v>
      </c>
      <c r="E1" s="13" t="s">
        <v>206</v>
      </c>
      <c r="F1" s="12" t="s">
        <v>207</v>
      </c>
      <c r="G1" s="23" t="s">
        <v>208</v>
      </c>
      <c r="H1" s="22"/>
      <c r="I1" s="22" t="s">
        <v>209</v>
      </c>
      <c r="J1" s="22"/>
      <c r="M1" t="s">
        <v>183</v>
      </c>
    </row>
    <row r="2" spans="1:21" ht="17.25" thickBot="1" x14ac:dyDescent="0.35">
      <c r="A2" s="15" t="s">
        <v>127</v>
      </c>
      <c r="B2" s="15">
        <v>1</v>
      </c>
      <c r="C2" s="16">
        <v>291655.59999999998</v>
      </c>
      <c r="D2">
        <f>$N$17+N18*B2</f>
        <v>305317.75681818172</v>
      </c>
      <c r="E2" s="13">
        <f>C2/D2</f>
        <v>0.95525266214268167</v>
      </c>
      <c r="F2" s="13">
        <f>AVERAGE(E2,E6,E10,E14,E18,E22,E26,E30)</f>
        <v>1.1546493662860975</v>
      </c>
      <c r="G2" s="13">
        <f>F2/$F$6*4</f>
        <v>0.94118062378422418</v>
      </c>
      <c r="H2" s="13">
        <v>0.94118062378422418</v>
      </c>
      <c r="I2" s="13">
        <f>D2*H2</f>
        <v>287359.15681453631</v>
      </c>
    </row>
    <row r="3" spans="1:21" x14ac:dyDescent="0.3">
      <c r="A3" s="15" t="s">
        <v>128</v>
      </c>
      <c r="B3" s="15">
        <v>2</v>
      </c>
      <c r="C3" s="16">
        <v>316131.5</v>
      </c>
      <c r="D3" s="13">
        <f t="shared" ref="D3:D33" si="0">$N$17+N19*B3</f>
        <v>301170.35584677412</v>
      </c>
      <c r="E3" s="13">
        <f t="shared" ref="E3:E33" si="1">C3/D3</f>
        <v>1.0496766825246162</v>
      </c>
      <c r="F3" s="13">
        <f t="shared" ref="F3:F5" si="2">AVERAGE(E3,E7,E11,E15,E19,E23,E27,E31)</f>
        <v>1.2236723098587374</v>
      </c>
      <c r="G3" s="13">
        <f t="shared" ref="G3:G5" si="3">F3/$F$6*4</f>
        <v>0.99744277486137134</v>
      </c>
      <c r="H3" s="13">
        <v>0.99744277486137134</v>
      </c>
      <c r="I3" s="13">
        <f t="shared" ref="I3:I33" si="4">D3*H3</f>
        <v>300400.19544179301</v>
      </c>
      <c r="M3" s="21" t="s">
        <v>184</v>
      </c>
      <c r="N3" s="21"/>
    </row>
    <row r="4" spans="1:21" x14ac:dyDescent="0.3">
      <c r="A4" s="15" t="s">
        <v>129</v>
      </c>
      <c r="B4" s="15">
        <v>3</v>
      </c>
      <c r="C4" s="16">
        <v>321984.8</v>
      </c>
      <c r="D4" s="13">
        <f t="shared" si="0"/>
        <v>301170.35584677412</v>
      </c>
      <c r="E4" s="13">
        <f t="shared" si="1"/>
        <v>1.0691118622704541</v>
      </c>
      <c r="F4" s="13">
        <f t="shared" si="2"/>
        <v>1.2484899499580928</v>
      </c>
      <c r="G4" s="13">
        <f t="shared" si="3"/>
        <v>1.0176721905364465</v>
      </c>
      <c r="H4" s="13">
        <v>1.0176721905364465</v>
      </c>
      <c r="I4" s="13">
        <f t="shared" si="4"/>
        <v>306492.69575922773</v>
      </c>
      <c r="M4" s="18" t="s">
        <v>185</v>
      </c>
      <c r="N4" s="18">
        <v>0.96456715030059503</v>
      </c>
    </row>
    <row r="5" spans="1:21" x14ac:dyDescent="0.3">
      <c r="A5" s="15" t="s">
        <v>130</v>
      </c>
      <c r="B5" s="15">
        <v>4</v>
      </c>
      <c r="C5" s="16">
        <v>335536.09999999998</v>
      </c>
      <c r="D5" s="13">
        <f t="shared" si="0"/>
        <v>301170.35584677412</v>
      </c>
      <c r="E5" s="13">
        <f t="shared" si="1"/>
        <v>1.1141073265879795</v>
      </c>
      <c r="F5" s="13">
        <f t="shared" si="2"/>
        <v>1.2804265260960628</v>
      </c>
      <c r="G5" s="13">
        <f t="shared" si="3"/>
        <v>1.0437044108179576</v>
      </c>
      <c r="H5" s="13">
        <v>1.0437044108179576</v>
      </c>
      <c r="I5" s="13">
        <f t="shared" si="4"/>
        <v>314332.82880489202</v>
      </c>
      <c r="M5" s="18" t="s">
        <v>186</v>
      </c>
      <c r="N5" s="18">
        <v>0.93038978743901068</v>
      </c>
    </row>
    <row r="6" spans="1:21" x14ac:dyDescent="0.3">
      <c r="A6" s="15" t="s">
        <v>131</v>
      </c>
      <c r="B6" s="15">
        <v>5</v>
      </c>
      <c r="C6" s="16">
        <v>312254.7</v>
      </c>
      <c r="D6" s="13">
        <f t="shared" si="0"/>
        <v>301170.35584677412</v>
      </c>
      <c r="E6" s="13">
        <f t="shared" si="1"/>
        <v>1.0368042336771859</v>
      </c>
      <c r="F6" s="13">
        <f>SUM(F2:F5)</f>
        <v>4.9072381521989907</v>
      </c>
      <c r="G6" s="13">
        <f>SUM(G2:G5)</f>
        <v>3.9999999999999991</v>
      </c>
      <c r="H6" s="13">
        <v>0.94118062378422418</v>
      </c>
      <c r="I6" s="13">
        <f t="shared" si="4"/>
        <v>283455.70338118362</v>
      </c>
      <c r="M6" s="18" t="s">
        <v>187</v>
      </c>
      <c r="N6" s="18">
        <v>0.92806944702031102</v>
      </c>
    </row>
    <row r="7" spans="1:21" x14ac:dyDescent="0.3">
      <c r="A7" s="15" t="s">
        <v>132</v>
      </c>
      <c r="B7" s="15">
        <v>6</v>
      </c>
      <c r="C7" s="16">
        <v>330881.09999999998</v>
      </c>
      <c r="D7" s="13">
        <f t="shared" si="0"/>
        <v>301170.35584677412</v>
      </c>
      <c r="E7" s="13">
        <f t="shared" si="1"/>
        <v>1.0986509580921096</v>
      </c>
      <c r="H7" s="13">
        <v>0.99744277486137134</v>
      </c>
      <c r="I7" s="13">
        <f t="shared" si="4"/>
        <v>300400.19544179301</v>
      </c>
      <c r="M7" s="18" t="s">
        <v>188</v>
      </c>
      <c r="N7" s="18">
        <v>10817.865894223491</v>
      </c>
    </row>
    <row r="8" spans="1:21" ht="17.25" thickBot="1" x14ac:dyDescent="0.35">
      <c r="A8" s="15" t="s">
        <v>133</v>
      </c>
      <c r="B8" s="15">
        <v>7</v>
      </c>
      <c r="C8" s="16">
        <v>337399.3</v>
      </c>
      <c r="D8" s="13">
        <f t="shared" si="0"/>
        <v>301170.35584677412</v>
      </c>
      <c r="E8" s="13">
        <f t="shared" si="1"/>
        <v>1.1202938584422233</v>
      </c>
      <c r="H8" s="13">
        <v>1.0176721905364465</v>
      </c>
      <c r="I8" s="13">
        <f t="shared" si="4"/>
        <v>306492.69575922773</v>
      </c>
      <c r="M8" s="19" t="s">
        <v>189</v>
      </c>
      <c r="N8" s="19">
        <v>32</v>
      </c>
    </row>
    <row r="9" spans="1:21" x14ac:dyDescent="0.3">
      <c r="A9" s="15" t="s">
        <v>134</v>
      </c>
      <c r="B9" s="15">
        <v>8</v>
      </c>
      <c r="C9" s="16">
        <v>352146</v>
      </c>
      <c r="D9" s="13">
        <f t="shared" si="0"/>
        <v>301170.35584677412</v>
      </c>
      <c r="E9" s="13">
        <f t="shared" si="1"/>
        <v>1.1692585049079687</v>
      </c>
      <c r="H9" s="13">
        <v>1.0437044108179576</v>
      </c>
      <c r="I9" s="13">
        <f t="shared" si="4"/>
        <v>314332.82880489202</v>
      </c>
    </row>
    <row r="10" spans="1:21" ht="17.25" thickBot="1" x14ac:dyDescent="0.35">
      <c r="A10" s="15" t="s">
        <v>135</v>
      </c>
      <c r="B10" s="15">
        <v>9</v>
      </c>
      <c r="C10" s="16">
        <v>327437.3</v>
      </c>
      <c r="D10" s="13">
        <f t="shared" si="0"/>
        <v>301170.35584677412</v>
      </c>
      <c r="E10" s="13">
        <f t="shared" si="1"/>
        <v>1.0872162337470879</v>
      </c>
      <c r="H10" s="13">
        <v>0.94118062378422418</v>
      </c>
      <c r="I10" s="13">
        <f t="shared" si="4"/>
        <v>283455.70338118362</v>
      </c>
      <c r="M10" t="s">
        <v>190</v>
      </c>
    </row>
    <row r="11" spans="1:21" x14ac:dyDescent="0.3">
      <c r="A11" s="15" t="s">
        <v>136</v>
      </c>
      <c r="B11" s="15">
        <v>10</v>
      </c>
      <c r="C11" s="16">
        <v>343899.2</v>
      </c>
      <c r="D11" s="13">
        <f t="shared" si="0"/>
        <v>301170.35584677412</v>
      </c>
      <c r="E11" s="13">
        <f t="shared" si="1"/>
        <v>1.1418759958399258</v>
      </c>
      <c r="H11" s="13">
        <v>0.99744277486137134</v>
      </c>
      <c r="I11" s="13">
        <f t="shared" si="4"/>
        <v>300400.19544179301</v>
      </c>
      <c r="M11" s="20"/>
      <c r="N11" s="20" t="s">
        <v>194</v>
      </c>
      <c r="O11" s="20" t="s">
        <v>195</v>
      </c>
      <c r="P11" s="20" t="s">
        <v>196</v>
      </c>
      <c r="Q11" s="20" t="s">
        <v>197</v>
      </c>
      <c r="R11" s="20" t="s">
        <v>198</v>
      </c>
    </row>
    <row r="12" spans="1:21" x14ac:dyDescent="0.3">
      <c r="A12" s="15" t="s">
        <v>137</v>
      </c>
      <c r="B12" s="15">
        <v>11</v>
      </c>
      <c r="C12" s="16">
        <v>347475.6</v>
      </c>
      <c r="D12" s="13">
        <f t="shared" si="0"/>
        <v>301170.35584677412</v>
      </c>
      <c r="E12" s="13">
        <f t="shared" si="1"/>
        <v>1.1537510025614357</v>
      </c>
      <c r="H12" s="13">
        <v>1.0176721905364465</v>
      </c>
      <c r="I12" s="13">
        <f t="shared" si="4"/>
        <v>306492.69575922773</v>
      </c>
      <c r="M12" s="18" t="s">
        <v>191</v>
      </c>
      <c r="N12" s="18">
        <v>1</v>
      </c>
      <c r="O12" s="18">
        <v>46924150182.502586</v>
      </c>
      <c r="P12" s="18">
        <v>46924150182.502586</v>
      </c>
      <c r="Q12" s="18">
        <v>400.97124540045559</v>
      </c>
      <c r="R12" s="18">
        <v>6.5239851423897434E-19</v>
      </c>
    </row>
    <row r="13" spans="1:21" x14ac:dyDescent="0.3">
      <c r="A13" s="15" t="s">
        <v>138</v>
      </c>
      <c r="B13" s="15">
        <v>12</v>
      </c>
      <c r="C13" s="16">
        <v>358644.5</v>
      </c>
      <c r="D13" s="13">
        <f t="shared" si="0"/>
        <v>301170.35584677412</v>
      </c>
      <c r="E13" s="13">
        <f t="shared" si="1"/>
        <v>1.1908359937737925</v>
      </c>
      <c r="H13" s="13">
        <v>1.0437044108179576</v>
      </c>
      <c r="I13" s="13">
        <f t="shared" si="4"/>
        <v>314332.82880489202</v>
      </c>
      <c r="M13" s="18" t="s">
        <v>192</v>
      </c>
      <c r="N13" s="18">
        <v>30</v>
      </c>
      <c r="O13" s="18">
        <v>3510786675.1621141</v>
      </c>
      <c r="P13" s="18">
        <v>117026222.5054038</v>
      </c>
      <c r="Q13" s="18"/>
      <c r="R13" s="18"/>
    </row>
    <row r="14" spans="1:21" ht="17.25" thickBot="1" x14ac:dyDescent="0.35">
      <c r="A14" s="15" t="s">
        <v>139</v>
      </c>
      <c r="B14" s="15">
        <v>13</v>
      </c>
      <c r="C14" s="16">
        <v>335981.2</v>
      </c>
      <c r="D14" s="13">
        <f t="shared" si="0"/>
        <v>301170.35584677412</v>
      </c>
      <c r="E14" s="13">
        <f t="shared" si="1"/>
        <v>1.1155852276873377</v>
      </c>
      <c r="H14" s="13">
        <v>0.94118062378422418</v>
      </c>
      <c r="I14" s="13">
        <f t="shared" si="4"/>
        <v>283455.70338118362</v>
      </c>
      <c r="M14" s="19" t="s">
        <v>101</v>
      </c>
      <c r="N14" s="19">
        <v>31</v>
      </c>
      <c r="O14" s="19">
        <v>50434936857.664703</v>
      </c>
      <c r="P14" s="19"/>
      <c r="Q14" s="19"/>
      <c r="R14" s="19"/>
    </row>
    <row r="15" spans="1:21" ht="17.25" thickBot="1" x14ac:dyDescent="0.35">
      <c r="A15" s="15" t="s">
        <v>140</v>
      </c>
      <c r="B15" s="15">
        <v>14</v>
      </c>
      <c r="C15" s="16">
        <v>356599.8</v>
      </c>
      <c r="D15" s="13">
        <f t="shared" si="0"/>
        <v>301170.35584677412</v>
      </c>
      <c r="E15" s="13">
        <f t="shared" si="1"/>
        <v>1.1840468129653059</v>
      </c>
      <c r="H15" s="13">
        <v>0.99744277486137134</v>
      </c>
      <c r="I15" s="13">
        <f t="shared" si="4"/>
        <v>300400.19544179301</v>
      </c>
    </row>
    <row r="16" spans="1:21" x14ac:dyDescent="0.3">
      <c r="A16" s="15" t="s">
        <v>141</v>
      </c>
      <c r="B16" s="15">
        <v>15</v>
      </c>
      <c r="C16" s="16">
        <v>363838.6</v>
      </c>
      <c r="D16" s="13">
        <f t="shared" si="0"/>
        <v>301170.35584677412</v>
      </c>
      <c r="E16" s="13">
        <f t="shared" si="1"/>
        <v>1.2080823790808597</v>
      </c>
      <c r="H16" s="13">
        <v>1.0176721905364465</v>
      </c>
      <c r="I16" s="13">
        <f t="shared" si="4"/>
        <v>306492.69575922773</v>
      </c>
      <c r="M16" s="20"/>
      <c r="N16" s="20" t="s">
        <v>199</v>
      </c>
      <c r="O16" s="20" t="s">
        <v>188</v>
      </c>
      <c r="P16" s="20" t="s">
        <v>200</v>
      </c>
      <c r="Q16" s="20" t="s">
        <v>201</v>
      </c>
      <c r="R16" s="20" t="s">
        <v>202</v>
      </c>
      <c r="S16" s="20" t="s">
        <v>203</v>
      </c>
      <c r="T16" s="20" t="s">
        <v>204</v>
      </c>
      <c r="U16" s="20" t="s">
        <v>205</v>
      </c>
    </row>
    <row r="17" spans="1:21" x14ac:dyDescent="0.3">
      <c r="A17" s="15" t="s">
        <v>142</v>
      </c>
      <c r="B17" s="15">
        <v>16</v>
      </c>
      <c r="C17" s="16">
        <v>373025.7</v>
      </c>
      <c r="D17" s="13">
        <f t="shared" si="0"/>
        <v>301170.35584677412</v>
      </c>
      <c r="E17" s="13">
        <f t="shared" si="1"/>
        <v>1.2385870413812692</v>
      </c>
      <c r="H17" s="13">
        <v>1.0437044108179576</v>
      </c>
      <c r="I17" s="13">
        <f t="shared" si="4"/>
        <v>314332.82880489202</v>
      </c>
      <c r="M17" s="18" t="s">
        <v>193</v>
      </c>
      <c r="N17" s="18">
        <v>301170.35584677412</v>
      </c>
      <c r="O17" s="18">
        <v>3916.1330042991872</v>
      </c>
      <c r="P17" s="18">
        <v>76.905037575624974</v>
      </c>
      <c r="Q17" s="18">
        <v>5.0816637774220819E-36</v>
      </c>
      <c r="R17" s="18">
        <v>293172.54527688166</v>
      </c>
      <c r="S17" s="18">
        <v>309168.16641666659</v>
      </c>
      <c r="T17" s="18">
        <v>293172.54527688166</v>
      </c>
      <c r="U17" s="18">
        <v>309168.16641666659</v>
      </c>
    </row>
    <row r="18" spans="1:21" ht="17.25" thickBot="1" x14ac:dyDescent="0.35">
      <c r="A18" s="15" t="s">
        <v>143</v>
      </c>
      <c r="B18" s="15">
        <v>17</v>
      </c>
      <c r="C18" s="16">
        <v>353537.1</v>
      </c>
      <c r="D18" s="13">
        <f t="shared" si="0"/>
        <v>301170.35584677412</v>
      </c>
      <c r="E18" s="13">
        <f t="shared" si="1"/>
        <v>1.1738774854051983</v>
      </c>
      <c r="H18" s="13">
        <v>0.94118062378422418</v>
      </c>
      <c r="I18" s="13">
        <f t="shared" si="4"/>
        <v>283455.70338118362</v>
      </c>
      <c r="M18" s="19" t="s">
        <v>121</v>
      </c>
      <c r="N18" s="19">
        <v>4147.4009714076237</v>
      </c>
      <c r="O18" s="19">
        <v>207.11874711190836</v>
      </c>
      <c r="P18" s="19">
        <v>20.024266413540737</v>
      </c>
      <c r="Q18" s="19">
        <v>6.5239851423897434E-19</v>
      </c>
      <c r="R18" s="19">
        <v>3724.4080589973519</v>
      </c>
      <c r="S18" s="19">
        <v>4570.3938838178956</v>
      </c>
      <c r="T18" s="19">
        <v>3724.4080589973519</v>
      </c>
      <c r="U18" s="19">
        <v>4570.3938838178956</v>
      </c>
    </row>
    <row r="19" spans="1:21" x14ac:dyDescent="0.3">
      <c r="A19" s="15" t="s">
        <v>144</v>
      </c>
      <c r="B19" s="15">
        <v>18</v>
      </c>
      <c r="C19" s="16">
        <v>370016.8</v>
      </c>
      <c r="D19" s="13">
        <f t="shared" si="0"/>
        <v>301170.35584677412</v>
      </c>
      <c r="E19" s="13">
        <f t="shared" si="1"/>
        <v>1.2285963502604909</v>
      </c>
      <c r="H19" s="13">
        <v>0.99744277486137134</v>
      </c>
      <c r="I19" s="13">
        <f t="shared" si="4"/>
        <v>300400.19544179301</v>
      </c>
    </row>
    <row r="20" spans="1:21" x14ac:dyDescent="0.3">
      <c r="A20" s="15" t="s">
        <v>145</v>
      </c>
      <c r="B20" s="15">
        <v>19</v>
      </c>
      <c r="C20" s="16">
        <v>376489.9</v>
      </c>
      <c r="D20" s="13">
        <f t="shared" si="0"/>
        <v>301170.35584677412</v>
      </c>
      <c r="E20" s="13">
        <f t="shared" si="1"/>
        <v>1.2500895014765201</v>
      </c>
      <c r="H20" s="13">
        <v>1.0176721905364465</v>
      </c>
      <c r="I20" s="13">
        <f t="shared" si="4"/>
        <v>306492.69575922773</v>
      </c>
    </row>
    <row r="21" spans="1:21" x14ac:dyDescent="0.3">
      <c r="A21" s="15" t="s">
        <v>146</v>
      </c>
      <c r="B21" s="15">
        <v>20</v>
      </c>
      <c r="C21" s="16">
        <v>386035.6</v>
      </c>
      <c r="D21" s="13">
        <f t="shared" si="0"/>
        <v>301170.35584677412</v>
      </c>
      <c r="E21" s="13">
        <f t="shared" si="1"/>
        <v>1.2817848520137971</v>
      </c>
      <c r="H21" s="13">
        <v>1.0437044108179576</v>
      </c>
      <c r="I21" s="13">
        <f t="shared" si="4"/>
        <v>314332.82880489202</v>
      </c>
    </row>
    <row r="22" spans="1:21" x14ac:dyDescent="0.3">
      <c r="A22" s="15" t="s">
        <v>147</v>
      </c>
      <c r="B22" s="15">
        <v>21</v>
      </c>
      <c r="C22" s="16">
        <v>369853.1</v>
      </c>
      <c r="D22" s="13">
        <f t="shared" si="0"/>
        <v>301170.35584677412</v>
      </c>
      <c r="E22" s="13">
        <f t="shared" si="1"/>
        <v>1.2280528040687027</v>
      </c>
      <c r="H22" s="13">
        <v>0.94118062378422418</v>
      </c>
      <c r="I22" s="13">
        <f t="shared" si="4"/>
        <v>283455.70338118362</v>
      </c>
    </row>
    <row r="23" spans="1:21" x14ac:dyDescent="0.3">
      <c r="A23" s="15" t="s">
        <v>148</v>
      </c>
      <c r="B23" s="15">
        <v>22</v>
      </c>
      <c r="C23" s="16">
        <v>389095.7</v>
      </c>
      <c r="D23" s="13">
        <f t="shared" si="0"/>
        <v>301170.35584677412</v>
      </c>
      <c r="E23" s="13">
        <f t="shared" si="1"/>
        <v>1.2919455465861305</v>
      </c>
      <c r="H23" s="13">
        <v>0.99744277486137134</v>
      </c>
      <c r="I23" s="13">
        <f t="shared" si="4"/>
        <v>300400.19544179301</v>
      </c>
    </row>
    <row r="24" spans="1:21" x14ac:dyDescent="0.3">
      <c r="A24" s="15" t="s">
        <v>149</v>
      </c>
      <c r="B24" s="15">
        <v>23</v>
      </c>
      <c r="C24" s="16">
        <v>398464.5</v>
      </c>
      <c r="D24" s="13">
        <f t="shared" si="0"/>
        <v>301170.35584677412</v>
      </c>
      <c r="E24" s="13">
        <f t="shared" si="1"/>
        <v>1.3230535219167654</v>
      </c>
      <c r="H24" s="13">
        <v>1.0176721905364465</v>
      </c>
      <c r="I24" s="13">
        <f t="shared" si="4"/>
        <v>306492.69575922773</v>
      </c>
    </row>
    <row r="25" spans="1:21" x14ac:dyDescent="0.3">
      <c r="A25" s="15" t="s">
        <v>150</v>
      </c>
      <c r="B25" s="15">
        <v>24</v>
      </c>
      <c r="C25" s="16">
        <v>406710.7</v>
      </c>
      <c r="D25" s="13">
        <f t="shared" si="0"/>
        <v>301170.35584677412</v>
      </c>
      <c r="E25" s="13">
        <f t="shared" si="1"/>
        <v>1.3504340387568605</v>
      </c>
      <c r="H25" s="13">
        <v>1.0437044108179576</v>
      </c>
      <c r="I25" s="13">
        <f t="shared" si="4"/>
        <v>314332.82880489202</v>
      </c>
    </row>
    <row r="26" spans="1:21" x14ac:dyDescent="0.3">
      <c r="A26" s="15" t="s">
        <v>151</v>
      </c>
      <c r="B26" s="15">
        <v>25</v>
      </c>
      <c r="C26" s="16">
        <v>388903.1</v>
      </c>
      <c r="D26" s="13">
        <f t="shared" si="0"/>
        <v>301170.35584677412</v>
      </c>
      <c r="E26" s="13">
        <f t="shared" si="1"/>
        <v>1.2913060414148512</v>
      </c>
      <c r="H26" s="13">
        <v>0.94118062378422418</v>
      </c>
      <c r="I26" s="13">
        <f t="shared" si="4"/>
        <v>283455.70338118362</v>
      </c>
    </row>
    <row r="27" spans="1:21" x14ac:dyDescent="0.3">
      <c r="A27" s="15" t="s">
        <v>152</v>
      </c>
      <c r="B27" s="15">
        <v>26</v>
      </c>
      <c r="C27" s="16">
        <v>410619.6</v>
      </c>
      <c r="D27" s="13">
        <f t="shared" si="0"/>
        <v>301170.35584677412</v>
      </c>
      <c r="E27" s="13">
        <f t="shared" si="1"/>
        <v>1.3634130717995039</v>
      </c>
      <c r="H27" s="13">
        <v>0.99744277486137134</v>
      </c>
      <c r="I27" s="13">
        <f t="shared" si="4"/>
        <v>300400.19544179301</v>
      </c>
    </row>
    <row r="28" spans="1:21" x14ac:dyDescent="0.3">
      <c r="A28" s="15" t="s">
        <v>153</v>
      </c>
      <c r="B28" s="15">
        <v>27</v>
      </c>
      <c r="C28" s="16">
        <v>415577.5</v>
      </c>
      <c r="D28" s="13">
        <f t="shared" si="0"/>
        <v>301170.35584677412</v>
      </c>
      <c r="E28" s="13">
        <f t="shared" si="1"/>
        <v>1.3798751833710772</v>
      </c>
      <c r="H28" s="13">
        <v>1.0176721905364465</v>
      </c>
      <c r="I28" s="13">
        <f t="shared" si="4"/>
        <v>306492.69575922773</v>
      </c>
    </row>
    <row r="29" spans="1:21" x14ac:dyDescent="0.3">
      <c r="A29" s="15" t="s">
        <v>154</v>
      </c>
      <c r="B29" s="15">
        <v>28</v>
      </c>
      <c r="C29" s="16">
        <v>426685.9</v>
      </c>
      <c r="D29" s="13">
        <f t="shared" si="0"/>
        <v>301170.35584677412</v>
      </c>
      <c r="E29" s="13">
        <f t="shared" si="1"/>
        <v>1.4167592915986864</v>
      </c>
      <c r="H29" s="13">
        <v>1.0437044108179576</v>
      </c>
      <c r="I29" s="13">
        <f t="shared" si="4"/>
        <v>314332.82880489202</v>
      </c>
    </row>
    <row r="30" spans="1:21" x14ac:dyDescent="0.3">
      <c r="A30" s="15" t="s">
        <v>155</v>
      </c>
      <c r="B30" s="15">
        <v>29</v>
      </c>
      <c r="C30" s="16">
        <v>406309</v>
      </c>
      <c r="D30" s="13">
        <f t="shared" si="0"/>
        <v>301170.35584677412</v>
      </c>
      <c r="E30" s="13">
        <f t="shared" si="1"/>
        <v>1.3491002421457345</v>
      </c>
      <c r="H30" s="13">
        <v>0.94118062378422418</v>
      </c>
      <c r="I30" s="13">
        <f t="shared" si="4"/>
        <v>283455.70338118362</v>
      </c>
    </row>
    <row r="31" spans="1:21" x14ac:dyDescent="0.3">
      <c r="A31" s="15" t="s">
        <v>156</v>
      </c>
      <c r="B31" s="15">
        <v>30</v>
      </c>
      <c r="C31" s="16">
        <v>431026.9</v>
      </c>
      <c r="D31" s="13">
        <f t="shared" si="0"/>
        <v>301170.35584677412</v>
      </c>
      <c r="E31" s="13">
        <f t="shared" si="1"/>
        <v>1.4311730608018167</v>
      </c>
      <c r="H31" s="13">
        <v>0.99744277486137134</v>
      </c>
      <c r="I31" s="13">
        <f t="shared" si="4"/>
        <v>300400.19544179301</v>
      </c>
    </row>
    <row r="32" spans="1:21" x14ac:dyDescent="0.3">
      <c r="A32" s="15" t="s">
        <v>157</v>
      </c>
      <c r="B32" s="15">
        <v>31</v>
      </c>
      <c r="C32" s="16">
        <v>446835.1</v>
      </c>
      <c r="D32" s="13">
        <f t="shared" si="0"/>
        <v>301170.35584677412</v>
      </c>
      <c r="E32" s="13">
        <f t="shared" si="1"/>
        <v>1.4836622905454062</v>
      </c>
      <c r="H32" s="13">
        <v>1.0176721905364465</v>
      </c>
      <c r="I32" s="13">
        <f t="shared" si="4"/>
        <v>306492.69575922773</v>
      </c>
    </row>
    <row r="33" spans="1:9" x14ac:dyDescent="0.3">
      <c r="A33" s="15" t="s">
        <v>158</v>
      </c>
      <c r="B33" s="15">
        <v>32</v>
      </c>
      <c r="C33" s="16">
        <v>446227.6</v>
      </c>
      <c r="D33" s="13">
        <f t="shared" si="0"/>
        <v>301170.35584677412</v>
      </c>
      <c r="E33" s="13">
        <f t="shared" si="1"/>
        <v>1.4816451597481473</v>
      </c>
      <c r="H33" s="13">
        <v>1.0437044108179576</v>
      </c>
      <c r="I33" s="13">
        <f t="shared" si="4"/>
        <v>314332.82880489202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데이터</vt:lpstr>
      <vt:lpstr>메타정보</vt:lpstr>
      <vt:lpstr>실업률</vt:lpstr>
      <vt:lpstr>GDP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3f25</cp:lastModifiedBy>
  <dcterms:created xsi:type="dcterms:W3CDTF">2018-05-10T10:12:50Z</dcterms:created>
  <dcterms:modified xsi:type="dcterms:W3CDTF">2018-05-10T02:52:49Z</dcterms:modified>
</cp:coreProperties>
</file>