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6\Desktop\"/>
    </mc:Choice>
  </mc:AlternateContent>
  <bookViews>
    <workbookView xWindow="0" yWindow="0" windowWidth="19200" windowHeight="11460" activeTab="3"/>
  </bookViews>
  <sheets>
    <sheet name="데이터" sheetId="1" r:id="rId1"/>
    <sheet name="Sheet1" sheetId="3" r:id="rId2"/>
    <sheet name="Sheet3" sheetId="5" r:id="rId3"/>
    <sheet name="0511" sheetId="6" r:id="rId4"/>
  </sheets>
  <calcPr calcId="162913"/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T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2" i="3"/>
  <c r="O14" i="3"/>
  <c r="O3" i="3"/>
  <c r="O4" i="3"/>
  <c r="O5" i="3"/>
  <c r="O6" i="3"/>
  <c r="O7" i="3"/>
  <c r="O8" i="3"/>
  <c r="O9" i="3"/>
  <c r="O10" i="3"/>
  <c r="O11" i="3"/>
  <c r="O12" i="3"/>
  <c r="O13" i="3"/>
  <c r="O2" i="3"/>
  <c r="B98" i="3"/>
  <c r="P8" i="3" l="1"/>
  <c r="P10" i="3"/>
  <c r="P9" i="3"/>
  <c r="P12" i="3"/>
  <c r="P13" i="3"/>
  <c r="P2" i="3"/>
  <c r="P14" i="3" l="1"/>
  <c r="P7" i="3"/>
  <c r="P3" i="3"/>
  <c r="P4" i="3"/>
  <c r="P11" i="3"/>
  <c r="P6" i="3"/>
  <c r="P5" i="3"/>
</calcChain>
</file>

<file path=xl/comments1.xml><?xml version="1.0" encoding="utf-8"?>
<comments xmlns="http://schemas.openxmlformats.org/spreadsheetml/2006/main">
  <authors>
    <author>3f26</author>
  </authors>
  <commentLis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전체평균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계절성지수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지정해줌</t>
        </r>
      </text>
    </comment>
    <comment ref="O1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평균들의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</text>
    </comment>
  </commentList>
</comments>
</file>

<file path=xl/sharedStrings.xml><?xml version="1.0" encoding="utf-8"?>
<sst xmlns="http://schemas.openxmlformats.org/spreadsheetml/2006/main" count="484" uniqueCount="286">
  <si>
    <t>성별</t>
  </si>
  <si>
    <t>연령계층별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</si>
  <si>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</si>
  <si>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</si>
  <si>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</si>
  <si>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</si>
  <si>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</si>
  <si>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</si>
  <si>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</si>
  <si>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</si>
  <si>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</si>
  <si>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</si>
  <si>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</si>
  <si>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</si>
  <si>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</si>
  <si>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</si>
  <si>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</si>
  <si>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</si>
  <si>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</si>
  <si>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</si>
  <si>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</si>
  <si>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</si>
  <si>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</si>
  <si>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</si>
  <si>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</si>
  <si>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</si>
  <si>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</si>
  <si>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</si>
  <si>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</si>
  <si>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</si>
  <si>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</si>
  <si>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</si>
  <si>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</si>
  <si>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</si>
  <si>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</si>
  <si>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</si>
  <si>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</si>
  <si>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</si>
  <si>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</si>
  <si>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</si>
  <si>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</si>
  <si>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</si>
  <si>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</si>
  <si>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</si>
  <si>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</si>
  <si>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</si>
  <si>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</si>
  <si>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</si>
  <si>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</si>
  <si>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</si>
  <si>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</si>
  <si>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</si>
  <si>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</si>
  <si>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</si>
  <si>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</si>
  <si>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</si>
  <si>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</si>
  <si>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</si>
  <si>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</si>
  <si>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</si>
  <si>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</si>
  <si>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</si>
  <si>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</si>
  <si>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</si>
  <si>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</si>
  <si>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</si>
  <si>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</si>
  <si>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</si>
  <si>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</si>
  <si>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</si>
  <si>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</si>
  <si>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</si>
  <si>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</si>
  <si>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</si>
  <si>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</si>
  <si>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</si>
  <si>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</si>
  <si>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</si>
  <si>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</si>
  <si>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</si>
  <si>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</si>
  <si>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</si>
  <si>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</si>
  <si>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</si>
  <si>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</si>
  <si>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</si>
  <si>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</si>
  <si>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</si>
  <si>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</si>
  <si>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</si>
  <si>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</si>
  <si>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</si>
  <si>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</si>
  <si>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</si>
  <si>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</si>
  <si>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</si>
  <si>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</si>
  <si>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</si>
  <si>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</si>
  <si>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</si>
  <si>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</si>
  <si>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계</t>
  </si>
  <si>
    <t>실업률</t>
    <phoneticPr fontId="1" type="noConversion"/>
  </si>
  <si>
    <t>time</t>
  </si>
  <si>
    <t>time</t>
    <phoneticPr fontId="1" type="noConversion"/>
  </si>
  <si>
    <t>d1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</si>
  <si>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</si>
  <si>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</si>
  <si>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</si>
  <si>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</si>
  <si>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</si>
  <si>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</si>
  <si>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</si>
  <si>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</si>
  <si>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</si>
  <si>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</si>
  <si>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</si>
  <si>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 xml:space="preserve">11달쯤에 실업률이 낮아지는 것을 볼 수 있고, 1월달 쯤에 실업률이 높아지는 것을 볼 수 있다 </t>
    <phoneticPr fontId="1" type="noConversion"/>
  </si>
  <si>
    <t>2010 1/4</t>
  </si>
  <si>
    <t>2010 2/4</t>
  </si>
  <si>
    <t>2010 3/4</t>
  </si>
  <si>
    <t>2010 4/4</t>
  </si>
  <si>
    <t>2011 1/4</t>
  </si>
  <si>
    <t>2011 2/4</t>
  </si>
  <si>
    <t>2011 3/4</t>
  </si>
  <si>
    <t>2011 4/4</t>
  </si>
  <si>
    <t>2012 1/4</t>
  </si>
  <si>
    <t>2012 2/4</t>
  </si>
  <si>
    <t>2012 3/4</t>
  </si>
  <si>
    <t>2012 4/4</t>
  </si>
  <si>
    <t>2013 1/4</t>
  </si>
  <si>
    <t>2013 2/4</t>
  </si>
  <si>
    <t>2013 3/4</t>
  </si>
  <si>
    <t>2013 4/4</t>
  </si>
  <si>
    <t>2014 1/4</t>
  </si>
  <si>
    <t>2014 2/4</t>
  </si>
  <si>
    <t>2014 3/4</t>
  </si>
  <si>
    <t>2014 4/4</t>
  </si>
  <si>
    <t>2015 1/4</t>
  </si>
  <si>
    <t>2015 2/4</t>
  </si>
  <si>
    <t>2015 3/4</t>
  </si>
  <si>
    <t>2015 4/4</t>
  </si>
  <si>
    <t>2016 1/4</t>
  </si>
  <si>
    <t>2016 2/4</t>
  </si>
  <si>
    <t>2016 3/4</t>
  </si>
  <si>
    <t>2016 4/4</t>
  </si>
  <si>
    <t>2017 1/4</t>
  </si>
  <si>
    <t>2017 2/4</t>
  </si>
  <si>
    <t>2017 3/4</t>
  </si>
  <si>
    <t>2017 4/4</t>
  </si>
  <si>
    <t>2018 1/4</t>
  </si>
  <si>
    <t>GDP</t>
    <phoneticPr fontId="1" type="noConversion"/>
  </si>
  <si>
    <t>1분기에는 실업률이 낮아</t>
    <phoneticPr fontId="1" type="noConversion"/>
  </si>
  <si>
    <t>계절지수</t>
    <phoneticPr fontId="1" type="noConversion"/>
  </si>
  <si>
    <t>실업률/전체평균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</si>
  <si>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</si>
  <si>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</si>
  <si>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</si>
  <si>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</si>
  <si>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</si>
  <si>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</si>
  <si>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</si>
  <si>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</si>
  <si>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</si>
  <si>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</si>
  <si>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</si>
  <si>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</si>
  <si>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</si>
  <si>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</si>
  <si>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</si>
  <si>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</si>
  <si>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</si>
  <si>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</si>
  <si>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</si>
  <si>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</si>
  <si>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</si>
  <si>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</si>
  <si>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</si>
  <si>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TIME 추정</t>
    <phoneticPr fontId="1" type="noConversion"/>
  </si>
  <si>
    <t>추세추정</t>
    <phoneticPr fontId="1" type="noConversion"/>
  </si>
  <si>
    <t xml:space="preserve">계절성 뚜렷 주기가 1년 단위로 움직인다. </t>
    <phoneticPr fontId="1" type="noConversion"/>
  </si>
  <si>
    <t xml:space="preserve">추세성은 보이지 않는다. 연초에는 실업률이 다소 상승했다가 연말에 감소한느 형태가 보임 </t>
    <phoneticPr fontId="1" type="noConversion"/>
  </si>
  <si>
    <t>계절성지수</t>
    <phoneticPr fontId="1" type="noConversion"/>
  </si>
  <si>
    <t>실업률추정</t>
    <phoneticPr fontId="1" type="noConversion"/>
  </si>
  <si>
    <t>2년주기 부터는 순환이라 하고 순환성이 있다라 말한다</t>
    <phoneticPr fontId="1" type="noConversion"/>
  </si>
  <si>
    <t>2~3년 단위로 비슷한 패턴을 보이는 것은 순환성</t>
    <phoneticPr fontId="1" type="noConversion"/>
  </si>
  <si>
    <t>시계열 자료의 그래프 해석</t>
    <phoneticPr fontId="1" type="noConversion"/>
  </si>
  <si>
    <t>1)추세성</t>
    <phoneticPr fontId="1" type="noConversion"/>
  </si>
  <si>
    <t>2)계절성</t>
    <phoneticPr fontId="1" type="noConversion"/>
  </si>
  <si>
    <t>3)순환성</t>
    <phoneticPr fontId="1" type="noConversion"/>
  </si>
  <si>
    <t>규칙적</t>
    <phoneticPr fontId="1" type="noConversion"/>
  </si>
  <si>
    <t>불규칙적</t>
    <phoneticPr fontId="1" type="noConversion"/>
  </si>
  <si>
    <t>-&gt;오차</t>
    <phoneticPr fontId="1" type="noConversion"/>
  </si>
  <si>
    <t>상관관계</t>
  </si>
  <si>
    <t/>
  </si>
  <si>
    <t>x1</t>
  </si>
  <si>
    <t>x2</t>
  </si>
  <si>
    <t>y</t>
  </si>
  <si>
    <t>Pearson 상관</t>
  </si>
  <si>
    <t>유의확률 (양측)</t>
  </si>
  <si>
    <t>N</t>
  </si>
  <si>
    <t>**. 상관관계가 0.01 수준에서 유의합니다(양측).</t>
  </si>
  <si>
    <r>
      <t>.995</t>
    </r>
    <r>
      <rPr>
        <vertAlign val="superscript"/>
        <sz val="9"/>
        <color indexed="8"/>
        <rFont val="Gulim"/>
      </rPr>
      <t>**</t>
    </r>
  </si>
  <si>
    <t>대조변수</t>
  </si>
  <si>
    <t>유의확률(양측)</t>
  </si>
  <si>
    <t>x2가 제어변수 일 때, x1과 y의 편상관계수 =.997</t>
    <phoneticPr fontId="1" type="noConversion"/>
  </si>
  <si>
    <t>x1이 제어변수일 때, x2와 y의 편상관계수 = .897</t>
    <phoneticPr fontId="1" type="noConversion"/>
  </si>
  <si>
    <t>x1과 y의 상관계수 =.995</t>
    <phoneticPr fontId="1" type="noConversion"/>
  </si>
  <si>
    <t>x2와 y의 상관계수 =.796</t>
    <phoneticPr fontId="1" type="noConversion"/>
  </si>
  <si>
    <t>모형</t>
  </si>
  <si>
    <t>평균제곱</t>
  </si>
  <si>
    <t>F</t>
  </si>
  <si>
    <t>유의확률</t>
  </si>
  <si>
    <t>1</t>
  </si>
  <si>
    <t>전체</t>
  </si>
  <si>
    <t>a. 종속변수: y</t>
  </si>
  <si>
    <t>b. 예측자: (상수), x1</t>
  </si>
  <si>
    <r>
      <t>ANOVA</t>
    </r>
    <r>
      <rPr>
        <b/>
        <vertAlign val="superscript"/>
        <sz val="9"/>
        <color indexed="8"/>
        <rFont val="Gulim"/>
      </rPr>
      <t>a</t>
    </r>
  </si>
  <si>
    <r>
      <t>.000</t>
    </r>
    <r>
      <rPr>
        <vertAlign val="superscript"/>
        <sz val="9"/>
        <color indexed="8"/>
        <rFont val="Gulim"/>
      </rPr>
      <t>b</t>
    </r>
  </si>
  <si>
    <t>변수를 제어했을 때 둘과의 관련성이 더 깊어졌다</t>
    <phoneticPr fontId="1" type="noConversion"/>
  </si>
  <si>
    <t xml:space="preserve">x2변수가 동일하다는 가정하에서 2변수의 상관성이 더 높아졌다 </t>
    <phoneticPr fontId="1" type="noConversion"/>
  </si>
  <si>
    <t>자기상관</t>
  </si>
  <si>
    <t xml:space="preserve">계열: </t>
  </si>
  <si>
    <t>순이익</t>
  </si>
  <si>
    <t>시차</t>
  </si>
  <si>
    <t>Box-Ljung 통계량</t>
  </si>
  <si>
    <t>값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</si>
  <si>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</si>
  <si>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</si>
  <si>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</si>
  <si>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</si>
  <si>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</si>
  <si>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</si>
  <si>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</si>
  <si>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</si>
  <si>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</si>
  <si>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</si>
  <si>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</si>
  <si>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</si>
  <si>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</si>
  <si>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</si>
  <si>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</si>
  <si>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a. 가정된 기본 공정은 독립적입니다(백색잡음).</t>
  </si>
  <si>
    <t>b. 점근 카이제곱 근사값을 기준으로 합니다.</t>
  </si>
  <si>
    <r>
      <t>표준오차</t>
    </r>
    <r>
      <rPr>
        <vertAlign val="superscript"/>
        <sz val="9"/>
        <color indexed="8"/>
        <rFont val="Gulim"/>
      </rPr>
      <t>a</t>
    </r>
  </si>
  <si>
    <r>
      <t>유의확률</t>
    </r>
    <r>
      <rPr>
        <vertAlign val="superscript"/>
        <sz val="9"/>
        <color indexed="8"/>
        <rFont val="Gulim"/>
      </rPr>
      <t>b</t>
    </r>
  </si>
  <si>
    <t xml:space="preserve">시차별 자기 상관계쑤 </t>
    <phoneticPr fontId="1" type="noConversion"/>
  </si>
  <si>
    <t>편자기상관</t>
  </si>
  <si>
    <t>표준오차</t>
  </si>
  <si>
    <t>1차시와 자기상관이 가장 강력함</t>
    <phoneticPr fontId="1" type="noConversion"/>
  </si>
  <si>
    <t>차수가 진행될수록 자기상관이 약해짐</t>
    <phoneticPr fontId="1" type="noConversion"/>
  </si>
  <si>
    <t>t시점의 y값과 t-1시점의 y값의 상관계수 : 자기상관</t>
    <phoneticPr fontId="1" type="noConversion"/>
  </si>
  <si>
    <t>ma</t>
    <phoneticPr fontId="1" type="noConversion"/>
  </si>
  <si>
    <t xml:space="preserve">ar </t>
    <phoneticPr fontId="1" type="noConversion"/>
  </si>
  <si>
    <t xml:space="preserve">t시점의 y와 t-i시점의 y와의 관계 </t>
    <phoneticPr fontId="1" type="noConversion"/>
  </si>
  <si>
    <t>n차시의 평균으로 추정</t>
    <phoneticPr fontId="1" type="noConversion"/>
  </si>
  <si>
    <t xml:space="preserve">지금까지는 잔차최소를 선택했다면 </t>
    <phoneticPr fontId="1" type="noConversion"/>
  </si>
  <si>
    <t xml:space="preserve">이제는 시간들간의 관계를 분석해보고 </t>
    <phoneticPr fontId="1" type="noConversion"/>
  </si>
  <si>
    <t xml:space="preserve">차시와 모형을 결정해볼 수 있겠다 </t>
    <phoneticPr fontId="1" type="noConversion"/>
  </si>
  <si>
    <t>지금과 같은 자기상관 계수, 그래프를 이용해보쟙</t>
    <phoneticPr fontId="1" type="noConversion"/>
  </si>
  <si>
    <t xml:space="preserve">ar모형을 적용하기 위해서는 acf그래프가 </t>
    <phoneticPr fontId="1" type="noConversion"/>
  </si>
  <si>
    <t>1)순차적으로 작아지는 형태가 되어야 하고</t>
    <phoneticPr fontId="1" type="noConversion"/>
  </si>
  <si>
    <t>(1차수와 관련이 깊겠다~를 알 수 있다)</t>
    <phoneticPr fontId="1" type="noConversion"/>
  </si>
  <si>
    <t>ma모형을 적용하기 위해서는 acf 그래프가</t>
    <phoneticPr fontId="1" type="noConversion"/>
  </si>
  <si>
    <t>pacf그래프를 통해서 ma를 확정지을 수 있다</t>
    <phoneticPr fontId="1" type="noConversion"/>
  </si>
  <si>
    <t>돌출된 막대가 나타남</t>
    <phoneticPr fontId="1" type="noConversion"/>
  </si>
  <si>
    <t>회귀분석에서</t>
    <phoneticPr fontId="1" type="noConversion"/>
  </si>
  <si>
    <t>y=b0+b1x+b2x2</t>
    <phoneticPr fontId="1" type="noConversion"/>
  </si>
  <si>
    <t>여기서 x1이 y에 미치는 영향을 얻고자 할 때,</t>
    <phoneticPr fontId="1" type="noConversion"/>
  </si>
  <si>
    <t xml:space="preserve">x2가 y에 미치는 영향을 제거하고 </t>
    <phoneticPr fontId="1" type="noConversion"/>
  </si>
  <si>
    <t xml:space="preserve">어느정도 영향을 미치는지 알아보게 됨 </t>
    <phoneticPr fontId="1" type="noConversion"/>
  </si>
  <si>
    <t xml:space="preserve">이러한 개념을 고려해 볼 때, </t>
    <phoneticPr fontId="1" type="noConversion"/>
  </si>
  <si>
    <t xml:space="preserve">주어진 시차에 대한 시계열간의 상관계수를 얻어 </t>
    <phoneticPr fontId="1" type="noConversion"/>
  </si>
  <si>
    <t xml:space="preserve">미치는 영향을 제거한 후 주어진 시차에 대한 </t>
    <phoneticPr fontId="1" type="noConversion"/>
  </si>
  <si>
    <t xml:space="preserve">시계열 간의 상관계수를 pac(부분 상관계수)라고 볼 수 있다 </t>
    <phoneticPr fontId="1" type="noConversion"/>
  </si>
  <si>
    <t>먼저 다른 시차들이 시계열 자료 값들에 미치는 영향을 제거한 후</t>
    <phoneticPr fontId="1" type="noConversion"/>
  </si>
  <si>
    <t xml:space="preserve">2) 돌출적인 위치로 차수를 결정지을 수 있다 </t>
    <phoneticPr fontId="1" type="noConversion"/>
  </si>
  <si>
    <t xml:space="preserve">pacf그래프를 통해서 계수를 결정할 수 있다 </t>
    <phoneticPr fontId="1" type="noConversion"/>
  </si>
  <si>
    <t>1) 순차적인 형태는 아니어야 함 -&gt; 돌출된 막대가 나타나는 그래프</t>
    <phoneticPr fontId="1" type="noConversion"/>
  </si>
  <si>
    <t xml:space="preserve">2)순차적인 형태 </t>
    <phoneticPr fontId="1" type="noConversion"/>
  </si>
  <si>
    <t>1)acf도 순차적</t>
    <phoneticPr fontId="1" type="noConversion"/>
  </si>
  <si>
    <t>2)pacf도 순차적 일 때는? -&gt;두 모형을 섞는다</t>
    <phoneticPr fontId="1" type="noConversion"/>
  </si>
  <si>
    <t>arma모형</t>
    <phoneticPr fontId="1" type="noConversion"/>
  </si>
  <si>
    <t xml:space="preserve">ac, pac 그래프를 이용하여 모형을 결정해볼 수 있다 </t>
    <phoneticPr fontId="1" type="noConversion"/>
  </si>
  <si>
    <t>arma(p,q) (ar모형의 p차시, ma모형의 q차시를 의미)</t>
    <phoneticPr fontId="1" type="noConversion"/>
  </si>
  <si>
    <t>가장 간단한 모형 -&gt; arma(1,1)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</si>
</sst>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"/>
    <numFmt numFmtId="181" formatCode="###0"/>
    <numFmt numFmtId="182" formatCode="####.000"/>
    <numFmt numFmtId="183" formatCode="###0.000"/>
  </numFmts>
  <fonts count="9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b/>
      <sz val="9"/>
      <color indexed="8"/>
      <name val="Gulim"/>
    </font>
    <font>
      <sz val="9"/>
      <color indexed="8"/>
      <name val="Gulim"/>
    </font>
    <font>
      <vertAlign val="superscript"/>
      <sz val="9"/>
      <color indexed="8"/>
      <name val="Gulim"/>
    </font>
    <font>
      <b/>
      <vertAlign val="superscript"/>
      <sz val="9"/>
      <color indexed="8"/>
      <name val="Gulim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97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0" fillId="3" borderId="1" xfId="0" applyFill="1" applyBorder="1" applyAlignment="1"/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5" borderId="0" xfId="0" applyFill="1">
      <alignment vertical="center"/>
    </xf>
    <xf numFmtId="0" fontId="0" fillId="0" borderId="0" xfId="0" quotePrefix="1">
      <alignment vertical="center"/>
    </xf>
    <xf numFmtId="0" fontId="5" fillId="0" borderId="0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wrapText="1"/>
    </xf>
    <xf numFmtId="0" fontId="6" fillId="0" borderId="5" xfId="1" applyFont="1" applyBorder="1" applyAlignment="1">
      <alignment horizontal="left" wrapText="1"/>
    </xf>
    <xf numFmtId="0" fontId="6" fillId="0" borderId="6" xfId="1" applyFont="1" applyBorder="1" applyAlignment="1">
      <alignment horizontal="center" wrapText="1"/>
    </xf>
    <xf numFmtId="0" fontId="6" fillId="0" borderId="7" xfId="1" applyFont="1" applyBorder="1" applyAlignment="1">
      <alignment horizontal="center" wrapText="1"/>
    </xf>
    <xf numFmtId="0" fontId="6" fillId="0" borderId="8" xfId="1" applyFont="1" applyBorder="1" applyAlignment="1">
      <alignment horizontal="center" wrapText="1"/>
    </xf>
    <xf numFmtId="0" fontId="6" fillId="0" borderId="9" xfId="1" applyFont="1" applyBorder="1" applyAlignment="1">
      <alignment horizontal="left" vertical="top" wrapText="1"/>
    </xf>
    <xf numFmtId="0" fontId="6" fillId="0" borderId="10" xfId="1" applyFont="1" applyBorder="1" applyAlignment="1">
      <alignment horizontal="left" vertical="top" wrapText="1"/>
    </xf>
    <xf numFmtId="181" fontId="6" fillId="0" borderId="11" xfId="1" applyNumberFormat="1" applyFont="1" applyBorder="1" applyAlignment="1">
      <alignment horizontal="right" vertical="center"/>
    </xf>
    <xf numFmtId="182" fontId="6" fillId="0" borderId="12" xfId="1" applyNumberFormat="1" applyFont="1" applyBorder="1" applyAlignment="1">
      <alignment horizontal="right" vertical="center"/>
    </xf>
    <xf numFmtId="0" fontId="6" fillId="0" borderId="13" xfId="1" applyFont="1" applyBorder="1" applyAlignment="1">
      <alignment horizontal="right" vertical="center"/>
    </xf>
    <xf numFmtId="0" fontId="6" fillId="0" borderId="14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center" wrapText="1"/>
    </xf>
    <xf numFmtId="182" fontId="6" fillId="0" borderId="17" xfId="1" applyNumberFormat="1" applyFont="1" applyBorder="1" applyAlignment="1">
      <alignment horizontal="right" vertical="center"/>
    </xf>
    <xf numFmtId="182" fontId="6" fillId="0" borderId="18" xfId="1" applyNumberFormat="1" applyFont="1" applyBorder="1" applyAlignment="1">
      <alignment horizontal="right" vertical="center"/>
    </xf>
    <xf numFmtId="0" fontId="6" fillId="0" borderId="19" xfId="1" applyFont="1" applyBorder="1" applyAlignment="1">
      <alignment horizontal="left" vertical="top" wrapText="1"/>
    </xf>
    <xf numFmtId="0" fontId="6" fillId="0" borderId="20" xfId="1" applyFont="1" applyBorder="1" applyAlignment="1">
      <alignment horizontal="left" vertical="top" wrapText="1"/>
    </xf>
    <xf numFmtId="181" fontId="6" fillId="0" borderId="21" xfId="1" applyNumberFormat="1" applyFont="1" applyBorder="1" applyAlignment="1">
      <alignment horizontal="right" vertical="center"/>
    </xf>
    <xf numFmtId="181" fontId="6" fillId="0" borderId="22" xfId="1" applyNumberFormat="1" applyFont="1" applyBorder="1" applyAlignment="1">
      <alignment horizontal="right" vertical="center"/>
    </xf>
    <xf numFmtId="181" fontId="6" fillId="0" borderId="23" xfId="1" applyNumberFormat="1" applyFont="1" applyBorder="1" applyAlignment="1">
      <alignment horizontal="right" vertical="center"/>
    </xf>
    <xf numFmtId="182" fontId="6" fillId="0" borderId="16" xfId="1" applyNumberFormat="1" applyFont="1" applyBorder="1" applyAlignment="1">
      <alignment horizontal="right" vertical="center"/>
    </xf>
    <xf numFmtId="181" fontId="6" fillId="0" borderId="17" xfId="1" applyNumberFormat="1" applyFont="1" applyBorder="1" applyAlignment="1">
      <alignment horizontal="right" vertical="center"/>
    </xf>
    <xf numFmtId="0" fontId="6" fillId="0" borderId="17" xfId="1" applyFont="1" applyBorder="1" applyAlignment="1">
      <alignment horizontal="left" vertical="center" wrapText="1"/>
    </xf>
    <xf numFmtId="0" fontId="6" fillId="0" borderId="16" xfId="1" applyFont="1" applyBorder="1" applyAlignment="1">
      <alignment horizontal="right" vertical="center"/>
    </xf>
    <xf numFmtId="181" fontId="6" fillId="0" borderId="18" xfId="1" applyNumberFormat="1" applyFont="1" applyBorder="1" applyAlignment="1">
      <alignment horizontal="right" vertical="center"/>
    </xf>
    <xf numFmtId="0" fontId="6" fillId="0" borderId="18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top" wrapText="1"/>
    </xf>
    <xf numFmtId="0" fontId="6" fillId="0" borderId="25" xfId="1" applyFont="1" applyBorder="1" applyAlignment="1">
      <alignment horizontal="left" vertical="top" wrapText="1"/>
    </xf>
    <xf numFmtId="181" fontId="6" fillId="0" borderId="26" xfId="1" applyNumberFormat="1" applyFont="1" applyBorder="1" applyAlignment="1">
      <alignment horizontal="right" vertical="center"/>
    </xf>
    <xf numFmtId="181" fontId="6" fillId="0" borderId="27" xfId="1" applyNumberFormat="1" applyFont="1" applyBorder="1" applyAlignment="1">
      <alignment horizontal="right" vertical="center"/>
    </xf>
    <xf numFmtId="181" fontId="6" fillId="0" borderId="28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left" wrapText="1"/>
    </xf>
    <xf numFmtId="0" fontId="6" fillId="0" borderId="30" xfId="1" applyFont="1" applyBorder="1" applyAlignment="1">
      <alignment horizontal="left" vertical="top" wrapText="1"/>
    </xf>
    <xf numFmtId="183" fontId="6" fillId="0" borderId="11" xfId="1" applyNumberFormat="1" applyFont="1" applyBorder="1" applyAlignment="1">
      <alignment horizontal="right" vertical="center"/>
    </xf>
    <xf numFmtId="182" fontId="6" fillId="0" borderId="13" xfId="1" applyNumberFormat="1" applyFont="1" applyBorder="1" applyAlignment="1">
      <alignment horizontal="right" vertical="center"/>
    </xf>
    <xf numFmtId="0" fontId="6" fillId="0" borderId="31" xfId="1" applyFont="1" applyBorder="1" applyAlignment="1">
      <alignment horizontal="left" vertical="top" wrapText="1"/>
    </xf>
    <xf numFmtId="183" fontId="6" fillId="0" borderId="18" xfId="1" applyNumberFormat="1" applyFont="1" applyBorder="1" applyAlignment="1">
      <alignment horizontal="right" vertical="center"/>
    </xf>
    <xf numFmtId="0" fontId="6" fillId="0" borderId="18" xfId="1" applyFont="1" applyBorder="1" applyAlignment="1">
      <alignment horizontal="right" vertical="center"/>
    </xf>
    <xf numFmtId="0" fontId="6" fillId="0" borderId="32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left" vertical="top"/>
    </xf>
    <xf numFmtId="181" fontId="6" fillId="0" borderId="12" xfId="1" applyNumberFormat="1" applyFont="1" applyBorder="1" applyAlignment="1">
      <alignment horizontal="right" vertical="center"/>
    </xf>
    <xf numFmtId="183" fontId="6" fillId="0" borderId="12" xfId="1" applyNumberFormat="1" applyFont="1" applyBorder="1" applyAlignment="1">
      <alignment horizontal="right" vertical="center"/>
    </xf>
    <xf numFmtId="183" fontId="6" fillId="0" borderId="16" xfId="1" applyNumberFormat="1" applyFont="1" applyBorder="1" applyAlignment="1">
      <alignment horizontal="right" vertical="center"/>
    </xf>
    <xf numFmtId="183" fontId="6" fillId="0" borderId="17" xfId="1" applyNumberFormat="1" applyFont="1" applyBorder="1" applyAlignment="1">
      <alignment horizontal="right" vertical="center"/>
    </xf>
    <xf numFmtId="183" fontId="6" fillId="0" borderId="26" xfId="1" applyNumberFormat="1" applyFont="1" applyBorder="1" applyAlignment="1">
      <alignment horizontal="right" vertical="center"/>
    </xf>
    <xf numFmtId="0" fontId="6" fillId="0" borderId="27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left" vertical="center" wrapText="1"/>
    </xf>
    <xf numFmtId="0" fontId="5" fillId="0" borderId="0" xfId="2" applyFont="1" applyBorder="1" applyAlignment="1">
      <alignment horizontal="center" vertical="center" wrapText="1"/>
    </xf>
    <xf numFmtId="0" fontId="4" fillId="0" borderId="0" xfId="2"/>
    <xf numFmtId="0" fontId="6" fillId="6" borderId="0" xfId="2" applyFont="1" applyFill="1"/>
    <xf numFmtId="0" fontId="4" fillId="0" borderId="0" xfId="2"/>
    <xf numFmtId="0" fontId="6" fillId="0" borderId="33" xfId="2" applyFont="1" applyBorder="1" applyAlignment="1">
      <alignment horizontal="left" wrapText="1"/>
    </xf>
    <xf numFmtId="0" fontId="6" fillId="0" borderId="34" xfId="2" applyFont="1" applyBorder="1" applyAlignment="1">
      <alignment horizontal="center" wrapText="1"/>
    </xf>
    <xf numFmtId="0" fontId="6" fillId="0" borderId="35" xfId="2" applyFont="1" applyBorder="1" applyAlignment="1">
      <alignment horizontal="center" wrapText="1"/>
    </xf>
    <xf numFmtId="0" fontId="6" fillId="0" borderId="36" xfId="2" applyFont="1" applyBorder="1" applyAlignment="1">
      <alignment horizontal="center" wrapText="1"/>
    </xf>
    <xf numFmtId="0" fontId="6" fillId="0" borderId="37" xfId="2" applyFont="1" applyBorder="1" applyAlignment="1">
      <alignment horizontal="left" wrapText="1"/>
    </xf>
    <xf numFmtId="0" fontId="6" fillId="0" borderId="38" xfId="2" applyFont="1" applyBorder="1" applyAlignment="1">
      <alignment horizontal="center" wrapText="1"/>
    </xf>
    <xf numFmtId="0" fontId="6" fillId="0" borderId="39" xfId="2" applyFont="1" applyBorder="1" applyAlignment="1">
      <alignment horizontal="center" wrapText="1"/>
    </xf>
    <xf numFmtId="0" fontId="6" fillId="0" borderId="39" xfId="2" applyFont="1" applyBorder="1" applyAlignment="1">
      <alignment horizontal="center" wrapText="1"/>
    </xf>
    <xf numFmtId="0" fontId="6" fillId="0" borderId="40" xfId="2" applyFont="1" applyBorder="1" applyAlignment="1">
      <alignment horizontal="center" wrapText="1"/>
    </xf>
    <xf numFmtId="0" fontId="6" fillId="0" borderId="33" xfId="2" applyFont="1" applyBorder="1" applyAlignment="1">
      <alignment horizontal="left" vertical="top"/>
    </xf>
    <xf numFmtId="182" fontId="6" fillId="0" borderId="11" xfId="2" applyNumberFormat="1" applyFont="1" applyBorder="1" applyAlignment="1">
      <alignment horizontal="right" vertical="center"/>
    </xf>
    <xf numFmtId="182" fontId="6" fillId="0" borderId="12" xfId="2" applyNumberFormat="1" applyFont="1" applyBorder="1" applyAlignment="1">
      <alignment horizontal="right" vertical="center"/>
    </xf>
    <xf numFmtId="183" fontId="6" fillId="0" borderId="12" xfId="2" applyNumberFormat="1" applyFont="1" applyBorder="1" applyAlignment="1">
      <alignment horizontal="right" vertical="center"/>
    </xf>
    <xf numFmtId="181" fontId="6" fillId="0" borderId="12" xfId="2" applyNumberFormat="1" applyFont="1" applyBorder="1" applyAlignment="1">
      <alignment horizontal="right" vertical="center"/>
    </xf>
    <xf numFmtId="182" fontId="6" fillId="0" borderId="13" xfId="2" applyNumberFormat="1" applyFont="1" applyBorder="1" applyAlignment="1">
      <alignment horizontal="right" vertical="center"/>
    </xf>
    <xf numFmtId="0" fontId="6" fillId="0" borderId="41" xfId="2" applyFont="1" applyBorder="1" applyAlignment="1">
      <alignment horizontal="left" vertical="top"/>
    </xf>
    <xf numFmtId="182" fontId="6" fillId="0" borderId="16" xfId="2" applyNumberFormat="1" applyFont="1" applyBorder="1" applyAlignment="1">
      <alignment horizontal="right" vertical="center"/>
    </xf>
    <xf numFmtId="182" fontId="6" fillId="0" borderId="17" xfId="2" applyNumberFormat="1" applyFont="1" applyBorder="1" applyAlignment="1">
      <alignment horizontal="right" vertical="center"/>
    </xf>
    <xf numFmtId="183" fontId="6" fillId="0" borderId="17" xfId="2" applyNumberFormat="1" applyFont="1" applyBorder="1" applyAlignment="1">
      <alignment horizontal="right" vertical="center"/>
    </xf>
    <xf numFmtId="181" fontId="6" fillId="0" borderId="17" xfId="2" applyNumberFormat="1" applyFont="1" applyBorder="1" applyAlignment="1">
      <alignment horizontal="right" vertical="center"/>
    </xf>
    <xf numFmtId="182" fontId="6" fillId="0" borderId="18" xfId="2" applyNumberFormat="1" applyFont="1" applyBorder="1" applyAlignment="1">
      <alignment horizontal="right" vertical="center"/>
    </xf>
    <xf numFmtId="0" fontId="6" fillId="0" borderId="37" xfId="2" applyFont="1" applyBorder="1" applyAlignment="1">
      <alignment horizontal="left" vertical="top"/>
    </xf>
    <xf numFmtId="182" fontId="6" fillId="0" borderId="26" xfId="2" applyNumberFormat="1" applyFont="1" applyBorder="1" applyAlignment="1">
      <alignment horizontal="right" vertical="center"/>
    </xf>
    <xf numFmtId="182" fontId="6" fillId="0" borderId="27" xfId="2" applyNumberFormat="1" applyFont="1" applyBorder="1" applyAlignment="1">
      <alignment horizontal="right" vertical="center"/>
    </xf>
    <xf numFmtId="183" fontId="6" fillId="0" borderId="27" xfId="2" applyNumberFormat="1" applyFont="1" applyBorder="1" applyAlignment="1">
      <alignment horizontal="right" vertical="center"/>
    </xf>
    <xf numFmtId="181" fontId="6" fillId="0" borderId="27" xfId="2" applyNumberFormat="1" applyFont="1" applyBorder="1" applyAlignment="1">
      <alignment horizontal="right" vertical="center"/>
    </xf>
    <xf numFmtId="182" fontId="6" fillId="0" borderId="28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horizontal="left" vertical="top" wrapText="1"/>
    </xf>
    <xf numFmtId="0" fontId="6" fillId="0" borderId="42" xfId="2" applyFont="1" applyBorder="1" applyAlignment="1">
      <alignment horizontal="left" wrapText="1"/>
    </xf>
    <xf numFmtId="0" fontId="6" fillId="0" borderId="6" xfId="2" applyFont="1" applyBorder="1" applyAlignment="1">
      <alignment horizontal="center" wrapText="1"/>
    </xf>
    <xf numFmtId="0" fontId="6" fillId="0" borderId="8" xfId="2" applyFont="1" applyBorder="1" applyAlignment="1">
      <alignment horizontal="center" wrapText="1"/>
    </xf>
  </cellXfs>
  <cellStyles count="3">
    <cellStyle name="표준" xfId="0" builtinId="0"/>
    <cellStyle name="표준_0511" xfId="2"/>
    <cellStyle name="표준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경제활동인구 총괄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데이터!$C$1:$CW$1</c:f>
              <c:strCache>
                <c:ptCount val="99"/>
                <c:pt idx="0">
                  <c:v>2010. 01</c:v>
                </c:pt>
                <c:pt idx="1">
                  <c:v>2010. 02</c:v>
                </c:pt>
                <c:pt idx="2">
                  <c:v>2010. 03</c:v>
                </c:pt>
                <c:pt idx="3">
                  <c:v>2010. 04</c:v>
                </c:pt>
                <c:pt idx="4">
                  <c:v>2010. 05</c:v>
                </c:pt>
                <c:pt idx="5">
                  <c:v>2010. 06</c:v>
                </c:pt>
                <c:pt idx="6">
                  <c:v>2010. 07</c:v>
                </c:pt>
                <c:pt idx="7">
                  <c:v>2010. 08</c:v>
                </c:pt>
                <c:pt idx="8">
                  <c:v>2010. 09</c:v>
                </c:pt>
                <c:pt idx="9">
                  <c:v>2010. 10</c:v>
                </c:pt>
                <c:pt idx="10">
                  <c:v>2010. 11</c:v>
                </c:pt>
                <c:pt idx="11">
                  <c:v>2010. 12</c:v>
                </c:pt>
                <c:pt idx="12">
                  <c:v>2011. 01</c:v>
                </c:pt>
                <c:pt idx="13">
                  <c:v>2011. 02</c:v>
                </c:pt>
                <c:pt idx="14">
                  <c:v>2011. 03</c:v>
                </c:pt>
                <c:pt idx="15">
                  <c:v>2011. 04</c:v>
                </c:pt>
                <c:pt idx="16">
                  <c:v>2011. 05</c:v>
                </c:pt>
                <c:pt idx="17">
                  <c:v>2011. 06</c:v>
                </c:pt>
                <c:pt idx="18">
                  <c:v>2011. 07</c:v>
                </c:pt>
                <c:pt idx="19">
                  <c:v>2011. 08</c:v>
                </c:pt>
                <c:pt idx="20">
                  <c:v>2011. 09</c:v>
                </c:pt>
                <c:pt idx="21">
                  <c:v>2011. 10</c:v>
                </c:pt>
                <c:pt idx="22">
                  <c:v>2011. 11</c:v>
                </c:pt>
                <c:pt idx="23">
                  <c:v>2011. 12</c:v>
                </c:pt>
                <c:pt idx="24">
                  <c:v>2012. 01</c:v>
                </c:pt>
                <c:pt idx="25">
                  <c:v>2012. 02</c:v>
                </c:pt>
                <c:pt idx="26">
                  <c:v>2012. 03</c:v>
                </c:pt>
                <c:pt idx="27">
                  <c:v>2012. 04</c:v>
                </c:pt>
                <c:pt idx="28">
                  <c:v>2012. 05</c:v>
                </c:pt>
                <c:pt idx="29">
                  <c:v>2012. 06</c:v>
                </c:pt>
                <c:pt idx="30">
                  <c:v>2012. 07</c:v>
                </c:pt>
                <c:pt idx="31">
                  <c:v>2012. 08</c:v>
                </c:pt>
                <c:pt idx="32">
                  <c:v>2012. 09</c:v>
                </c:pt>
                <c:pt idx="33">
                  <c:v>2012. 10</c:v>
                </c:pt>
                <c:pt idx="34">
                  <c:v>2012. 11</c:v>
                </c:pt>
                <c:pt idx="35">
                  <c:v>2012. 12</c:v>
                </c:pt>
                <c:pt idx="36">
                  <c:v>2013. 01</c:v>
                </c:pt>
                <c:pt idx="37">
                  <c:v>2013. 02</c:v>
                </c:pt>
                <c:pt idx="38">
                  <c:v>2013. 03</c:v>
                </c:pt>
                <c:pt idx="39">
                  <c:v>2013. 04</c:v>
                </c:pt>
                <c:pt idx="40">
                  <c:v>2013. 05</c:v>
                </c:pt>
                <c:pt idx="41">
                  <c:v>2013. 06</c:v>
                </c:pt>
                <c:pt idx="42">
                  <c:v>2013. 07</c:v>
                </c:pt>
                <c:pt idx="43">
                  <c:v>2013. 08</c:v>
                </c:pt>
                <c:pt idx="44">
                  <c:v>2013. 09</c:v>
                </c:pt>
                <c:pt idx="45">
                  <c:v>2013. 10</c:v>
                </c:pt>
                <c:pt idx="46">
                  <c:v>2013. 11</c:v>
                </c:pt>
                <c:pt idx="47">
                  <c:v>2013. 12</c:v>
                </c:pt>
                <c:pt idx="48">
                  <c:v>2014. 01</c:v>
                </c:pt>
                <c:pt idx="49">
                  <c:v>2014. 02</c:v>
                </c:pt>
                <c:pt idx="50">
                  <c:v>2014. 03</c:v>
                </c:pt>
                <c:pt idx="51">
                  <c:v>2014. 04</c:v>
                </c:pt>
                <c:pt idx="52">
                  <c:v>2014. 05</c:v>
                </c:pt>
                <c:pt idx="53">
                  <c:v>2014. 06</c:v>
                </c:pt>
                <c:pt idx="54">
                  <c:v>2014. 07</c:v>
                </c:pt>
                <c:pt idx="55">
                  <c:v>2014. 08</c:v>
                </c:pt>
                <c:pt idx="56">
                  <c:v>2014. 09</c:v>
                </c:pt>
                <c:pt idx="57">
                  <c:v>2014. 10</c:v>
                </c:pt>
                <c:pt idx="58">
                  <c:v>2014. 11</c:v>
                </c:pt>
                <c:pt idx="59">
                  <c:v>2014. 12</c:v>
                </c:pt>
                <c:pt idx="60">
                  <c:v>2015. 01</c:v>
                </c:pt>
                <c:pt idx="61">
                  <c:v>2015. 02</c:v>
                </c:pt>
                <c:pt idx="62">
                  <c:v>2015. 03</c:v>
                </c:pt>
                <c:pt idx="63">
                  <c:v>2015. 04</c:v>
                </c:pt>
                <c:pt idx="64">
                  <c:v>2015. 05</c:v>
                </c:pt>
                <c:pt idx="65">
                  <c:v>2015. 06</c:v>
                </c:pt>
                <c:pt idx="66">
                  <c:v>2015. 07</c:v>
                </c:pt>
                <c:pt idx="67">
                  <c:v>2015. 08</c:v>
                </c:pt>
                <c:pt idx="68">
                  <c:v>2015. 09</c:v>
                </c:pt>
                <c:pt idx="69">
                  <c:v>2015. 10</c:v>
                </c:pt>
                <c:pt idx="70">
                  <c:v>2015. 11</c:v>
                </c:pt>
                <c:pt idx="71">
                  <c:v>2015. 12</c:v>
                </c:pt>
                <c:pt idx="72">
                  <c:v>2016. 01</c:v>
                </c:pt>
                <c:pt idx="73">
                  <c:v>2016. 02</c:v>
                </c:pt>
                <c:pt idx="74">
                  <c:v>2016. 03</c:v>
                </c:pt>
                <c:pt idx="75">
                  <c:v>2016. 04</c:v>
                </c:pt>
                <c:pt idx="76">
                  <c:v>2016. 05</c:v>
                </c:pt>
                <c:pt idx="77">
                  <c:v>2016. 06</c:v>
                </c:pt>
                <c:pt idx="78">
                  <c:v>2016. 07</c:v>
                </c:pt>
                <c:pt idx="79">
                  <c:v>2016. 08</c:v>
                </c:pt>
                <c:pt idx="80">
                  <c:v>2016. 09</c:v>
                </c:pt>
                <c:pt idx="81">
                  <c:v>2016. 10</c:v>
                </c:pt>
                <c:pt idx="82">
                  <c:v>2016. 11</c:v>
                </c:pt>
                <c:pt idx="83">
                  <c:v>2016. 12</c:v>
                </c:pt>
                <c:pt idx="84">
                  <c:v>2017. 01</c:v>
                </c:pt>
                <c:pt idx="85">
                  <c:v>2017. 02</c:v>
                </c:pt>
                <c:pt idx="86">
                  <c:v>2017. 03</c:v>
                </c:pt>
                <c:pt idx="87">
                  <c:v>2017. 04</c:v>
                </c:pt>
                <c:pt idx="88">
                  <c:v>2017. 05</c:v>
                </c:pt>
                <c:pt idx="89">
                  <c:v>2017. 06</c:v>
                </c:pt>
                <c:pt idx="90">
                  <c:v>2017. 07</c:v>
                </c:pt>
                <c:pt idx="91">
                  <c:v>2017. 08</c:v>
                </c:pt>
                <c:pt idx="92">
                  <c:v>2017. 09</c:v>
                </c:pt>
                <c:pt idx="93">
                  <c:v>2017. 10</c:v>
                </c:pt>
                <c:pt idx="94">
                  <c:v>2017. 11</c:v>
                </c:pt>
                <c:pt idx="95">
                  <c:v>2017. 12</c:v>
                </c:pt>
                <c:pt idx="96">
                  <c:v>2018. 01</c:v>
                </c:pt>
                <c:pt idx="97">
                  <c:v>2018. 02</c:v>
                </c:pt>
                <c:pt idx="98">
                  <c:v>2018. 03</c:v>
                </c:pt>
              </c:strCache>
            </c:strRef>
          </c:cat>
          <c:val>
            <c:numRef>
              <c:f>데이터!$C$2:$CW$2</c:f>
              <c:numCache>
                <c:formatCode>#,##0.0</c:formatCode>
                <c:ptCount val="99"/>
                <c:pt idx="0">
                  <c:v>5</c:v>
                </c:pt>
                <c:pt idx="1">
                  <c:v>4.8</c:v>
                </c:pt>
                <c:pt idx="2">
                  <c:v>4.0999999999999996</c:v>
                </c:pt>
                <c:pt idx="3">
                  <c:v>3.7</c:v>
                </c:pt>
                <c:pt idx="4">
                  <c:v>3.2</c:v>
                </c:pt>
                <c:pt idx="5">
                  <c:v>3.5</c:v>
                </c:pt>
                <c:pt idx="6">
                  <c:v>3.7</c:v>
                </c:pt>
                <c:pt idx="7">
                  <c:v>3.3</c:v>
                </c:pt>
                <c:pt idx="8">
                  <c:v>3.4</c:v>
                </c:pt>
                <c:pt idx="9">
                  <c:v>3.3</c:v>
                </c:pt>
                <c:pt idx="10">
                  <c:v>3</c:v>
                </c:pt>
                <c:pt idx="11">
                  <c:v>3.5</c:v>
                </c:pt>
                <c:pt idx="12">
                  <c:v>3.8</c:v>
                </c:pt>
                <c:pt idx="13">
                  <c:v>4.5</c:v>
                </c:pt>
                <c:pt idx="14">
                  <c:v>4.3</c:v>
                </c:pt>
                <c:pt idx="15">
                  <c:v>3.7</c:v>
                </c:pt>
                <c:pt idx="16">
                  <c:v>3.2</c:v>
                </c:pt>
                <c:pt idx="17">
                  <c:v>3.3</c:v>
                </c:pt>
                <c:pt idx="18">
                  <c:v>3.3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3.5</c:v>
                </c:pt>
                <c:pt idx="25">
                  <c:v>4.2</c:v>
                </c:pt>
                <c:pt idx="26">
                  <c:v>3.7</c:v>
                </c:pt>
                <c:pt idx="27">
                  <c:v>3.5</c:v>
                </c:pt>
                <c:pt idx="28">
                  <c:v>3.1</c:v>
                </c:pt>
                <c:pt idx="29">
                  <c:v>3.2</c:v>
                </c:pt>
                <c:pt idx="30">
                  <c:v>3.1</c:v>
                </c:pt>
                <c:pt idx="31">
                  <c:v>3</c:v>
                </c:pt>
                <c:pt idx="32">
                  <c:v>2.9</c:v>
                </c:pt>
                <c:pt idx="33">
                  <c:v>2.8</c:v>
                </c:pt>
                <c:pt idx="34">
                  <c:v>2.8</c:v>
                </c:pt>
                <c:pt idx="35">
                  <c:v>2.9</c:v>
                </c:pt>
                <c:pt idx="36">
                  <c:v>3.4</c:v>
                </c:pt>
                <c:pt idx="37">
                  <c:v>3.9</c:v>
                </c:pt>
                <c:pt idx="38">
                  <c:v>3.5</c:v>
                </c:pt>
                <c:pt idx="39">
                  <c:v>3.2</c:v>
                </c:pt>
                <c:pt idx="40">
                  <c:v>3</c:v>
                </c:pt>
                <c:pt idx="41">
                  <c:v>3.1</c:v>
                </c:pt>
                <c:pt idx="42">
                  <c:v>3.1</c:v>
                </c:pt>
                <c:pt idx="43">
                  <c:v>3</c:v>
                </c:pt>
                <c:pt idx="44">
                  <c:v>2.7</c:v>
                </c:pt>
                <c:pt idx="45">
                  <c:v>2.7</c:v>
                </c:pt>
                <c:pt idx="46">
                  <c:v>2.6</c:v>
                </c:pt>
                <c:pt idx="47">
                  <c:v>3</c:v>
                </c:pt>
                <c:pt idx="48">
                  <c:v>3.4</c:v>
                </c:pt>
                <c:pt idx="49">
                  <c:v>4.5</c:v>
                </c:pt>
                <c:pt idx="50">
                  <c:v>3.9</c:v>
                </c:pt>
                <c:pt idx="51">
                  <c:v>3.8</c:v>
                </c:pt>
                <c:pt idx="52">
                  <c:v>3.5</c:v>
                </c:pt>
                <c:pt idx="53">
                  <c:v>3.5</c:v>
                </c:pt>
                <c:pt idx="54">
                  <c:v>3.4</c:v>
                </c:pt>
                <c:pt idx="55">
                  <c:v>3.3</c:v>
                </c:pt>
                <c:pt idx="56">
                  <c:v>3.1</c:v>
                </c:pt>
                <c:pt idx="57">
                  <c:v>3.2</c:v>
                </c:pt>
                <c:pt idx="58">
                  <c:v>3</c:v>
                </c:pt>
                <c:pt idx="59">
                  <c:v>3.3</c:v>
                </c:pt>
                <c:pt idx="60">
                  <c:v>3.7</c:v>
                </c:pt>
                <c:pt idx="61">
                  <c:v>4.5</c:v>
                </c:pt>
                <c:pt idx="62">
                  <c:v>4</c:v>
                </c:pt>
                <c:pt idx="63">
                  <c:v>3.9</c:v>
                </c:pt>
                <c:pt idx="64">
                  <c:v>3.7</c:v>
                </c:pt>
                <c:pt idx="65">
                  <c:v>3.8</c:v>
                </c:pt>
                <c:pt idx="66">
                  <c:v>3.6</c:v>
                </c:pt>
                <c:pt idx="67">
                  <c:v>3.4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3.2</c:v>
                </c:pt>
                <c:pt idx="72">
                  <c:v>3.7</c:v>
                </c:pt>
                <c:pt idx="73">
                  <c:v>4.9000000000000004</c:v>
                </c:pt>
                <c:pt idx="74">
                  <c:v>4.2</c:v>
                </c:pt>
                <c:pt idx="75">
                  <c:v>3.9</c:v>
                </c:pt>
                <c:pt idx="76">
                  <c:v>3.6</c:v>
                </c:pt>
                <c:pt idx="77">
                  <c:v>3.6</c:v>
                </c:pt>
                <c:pt idx="78">
                  <c:v>3.5</c:v>
                </c:pt>
                <c:pt idx="79">
                  <c:v>3.6</c:v>
                </c:pt>
                <c:pt idx="80">
                  <c:v>3.5</c:v>
                </c:pt>
                <c:pt idx="81">
                  <c:v>3.3</c:v>
                </c:pt>
                <c:pt idx="82">
                  <c:v>3.1</c:v>
                </c:pt>
                <c:pt idx="83">
                  <c:v>3.2</c:v>
                </c:pt>
                <c:pt idx="84">
                  <c:v>3.7</c:v>
                </c:pt>
                <c:pt idx="85">
                  <c:v>4.9000000000000004</c:v>
                </c:pt>
                <c:pt idx="86">
                  <c:v>4.0999999999999996</c:v>
                </c:pt>
                <c:pt idx="87">
                  <c:v>4.2</c:v>
                </c:pt>
                <c:pt idx="88">
                  <c:v>3.6</c:v>
                </c:pt>
                <c:pt idx="89">
                  <c:v>3.8</c:v>
                </c:pt>
                <c:pt idx="90">
                  <c:v>3.4</c:v>
                </c:pt>
                <c:pt idx="91">
                  <c:v>3.6</c:v>
                </c:pt>
                <c:pt idx="92">
                  <c:v>3.3</c:v>
                </c:pt>
                <c:pt idx="93">
                  <c:v>3.2</c:v>
                </c:pt>
                <c:pt idx="94">
                  <c:v>3.1</c:v>
                </c:pt>
                <c:pt idx="95">
                  <c:v>3.3</c:v>
                </c:pt>
                <c:pt idx="96">
                  <c:v>3.7</c:v>
                </c:pt>
                <c:pt idx="97">
                  <c:v>4.5999999999999996</c:v>
                </c:pt>
                <c:pt idx="9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C-4500-82CF-21E149BE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03376"/>
        <c:axId val="304702720"/>
      </c:lineChart>
      <c:catAx>
        <c:axId val="3047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702720"/>
        <c:crosses val="autoZero"/>
        <c:auto val="1"/>
        <c:lblAlgn val="ctr"/>
        <c:lblOffset val="100"/>
        <c:noMultiLvlLbl val="0"/>
      </c:catAx>
      <c:valAx>
        <c:axId val="3047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7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1303368328958884E-2"/>
          <c:y val="0.19541666666666666"/>
          <c:w val="0.89655796150481193"/>
          <c:h val="0.59218394575678035"/>
        </c:manualLayout>
      </c:layout>
      <c:lineChart>
        <c:grouping val="standard"/>
        <c:varyColors val="0"/>
        <c:ser>
          <c:idx val="0"/>
          <c:order val="0"/>
          <c:tx>
            <c:v>실업률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2010. 01</c:v>
                </c:pt>
                <c:pt idx="1">
                  <c:v>2010. 02</c:v>
                </c:pt>
                <c:pt idx="2">
                  <c:v>2010. 03</c:v>
                </c:pt>
                <c:pt idx="3">
                  <c:v>2010. 04</c:v>
                </c:pt>
                <c:pt idx="4">
                  <c:v>2010. 05</c:v>
                </c:pt>
                <c:pt idx="5">
                  <c:v>2010. 06</c:v>
                </c:pt>
                <c:pt idx="6">
                  <c:v>2010. 07</c:v>
                </c:pt>
                <c:pt idx="7">
                  <c:v>2010. 08</c:v>
                </c:pt>
                <c:pt idx="8">
                  <c:v>2010. 09</c:v>
                </c:pt>
                <c:pt idx="9">
                  <c:v>2010. 10</c:v>
                </c:pt>
                <c:pt idx="10">
                  <c:v>2010. 11</c:v>
                </c:pt>
                <c:pt idx="11">
                  <c:v>2010. 12</c:v>
                </c:pt>
                <c:pt idx="12">
                  <c:v>2011. 01</c:v>
                </c:pt>
                <c:pt idx="13">
                  <c:v>2011. 02</c:v>
                </c:pt>
                <c:pt idx="14">
                  <c:v>2011. 03</c:v>
                </c:pt>
                <c:pt idx="15">
                  <c:v>2011. 04</c:v>
                </c:pt>
                <c:pt idx="16">
                  <c:v>2011. 05</c:v>
                </c:pt>
                <c:pt idx="17">
                  <c:v>2011. 06</c:v>
                </c:pt>
                <c:pt idx="18">
                  <c:v>2011. 07</c:v>
                </c:pt>
                <c:pt idx="19">
                  <c:v>2011. 08</c:v>
                </c:pt>
                <c:pt idx="20">
                  <c:v>2011. 09</c:v>
                </c:pt>
                <c:pt idx="21">
                  <c:v>2011. 10</c:v>
                </c:pt>
                <c:pt idx="22">
                  <c:v>2011. 11</c:v>
                </c:pt>
                <c:pt idx="23">
                  <c:v>2011. 12</c:v>
                </c:pt>
                <c:pt idx="24">
                  <c:v>2012. 01</c:v>
                </c:pt>
                <c:pt idx="25">
                  <c:v>2012. 02</c:v>
                </c:pt>
                <c:pt idx="26">
                  <c:v>2012. 03</c:v>
                </c:pt>
                <c:pt idx="27">
                  <c:v>2012. 04</c:v>
                </c:pt>
                <c:pt idx="28">
                  <c:v>2012. 05</c:v>
                </c:pt>
                <c:pt idx="29">
                  <c:v>2012. 06</c:v>
                </c:pt>
                <c:pt idx="30">
                  <c:v>2012. 07</c:v>
                </c:pt>
                <c:pt idx="31">
                  <c:v>2012. 08</c:v>
                </c:pt>
                <c:pt idx="32">
                  <c:v>2012. 09</c:v>
                </c:pt>
                <c:pt idx="33">
                  <c:v>2012. 10</c:v>
                </c:pt>
                <c:pt idx="34">
                  <c:v>2012. 11</c:v>
                </c:pt>
                <c:pt idx="35">
                  <c:v>2012. 12</c:v>
                </c:pt>
                <c:pt idx="36">
                  <c:v>2013. 01</c:v>
                </c:pt>
                <c:pt idx="37">
                  <c:v>2013. 02</c:v>
                </c:pt>
                <c:pt idx="38">
                  <c:v>2013. 03</c:v>
                </c:pt>
                <c:pt idx="39">
                  <c:v>2013. 04</c:v>
                </c:pt>
                <c:pt idx="40">
                  <c:v>2013. 05</c:v>
                </c:pt>
                <c:pt idx="41">
                  <c:v>2013. 06</c:v>
                </c:pt>
                <c:pt idx="42">
                  <c:v>2013. 07</c:v>
                </c:pt>
                <c:pt idx="43">
                  <c:v>2013. 08</c:v>
                </c:pt>
                <c:pt idx="44">
                  <c:v>2013. 09</c:v>
                </c:pt>
                <c:pt idx="45">
                  <c:v>2013. 10</c:v>
                </c:pt>
                <c:pt idx="46">
                  <c:v>2013. 11</c:v>
                </c:pt>
                <c:pt idx="47">
                  <c:v>2013. 12</c:v>
                </c:pt>
                <c:pt idx="48">
                  <c:v>2014. 01</c:v>
                </c:pt>
                <c:pt idx="49">
                  <c:v>2014. 02</c:v>
                </c:pt>
                <c:pt idx="50">
                  <c:v>2014. 03</c:v>
                </c:pt>
                <c:pt idx="51">
                  <c:v>2014. 04</c:v>
                </c:pt>
                <c:pt idx="52">
                  <c:v>2014. 05</c:v>
                </c:pt>
                <c:pt idx="53">
                  <c:v>2014. 06</c:v>
                </c:pt>
                <c:pt idx="54">
                  <c:v>2014. 07</c:v>
                </c:pt>
                <c:pt idx="55">
                  <c:v>2014. 08</c:v>
                </c:pt>
                <c:pt idx="56">
                  <c:v>2014. 09</c:v>
                </c:pt>
                <c:pt idx="57">
                  <c:v>2014. 10</c:v>
                </c:pt>
                <c:pt idx="58">
                  <c:v>2014. 11</c:v>
                </c:pt>
                <c:pt idx="59">
                  <c:v>2014. 12</c:v>
                </c:pt>
                <c:pt idx="60">
                  <c:v>2015. 01</c:v>
                </c:pt>
                <c:pt idx="61">
                  <c:v>2015. 02</c:v>
                </c:pt>
                <c:pt idx="62">
                  <c:v>2015. 03</c:v>
                </c:pt>
                <c:pt idx="63">
                  <c:v>2015. 04</c:v>
                </c:pt>
                <c:pt idx="64">
                  <c:v>2015. 05</c:v>
                </c:pt>
                <c:pt idx="65">
                  <c:v>2015. 06</c:v>
                </c:pt>
                <c:pt idx="66">
                  <c:v>2015. 07</c:v>
                </c:pt>
                <c:pt idx="67">
                  <c:v>2015. 08</c:v>
                </c:pt>
                <c:pt idx="68">
                  <c:v>2015. 09</c:v>
                </c:pt>
                <c:pt idx="69">
                  <c:v>2015. 10</c:v>
                </c:pt>
                <c:pt idx="70">
                  <c:v>2015. 11</c:v>
                </c:pt>
                <c:pt idx="71">
                  <c:v>2015. 12</c:v>
                </c:pt>
                <c:pt idx="72">
                  <c:v>2016. 01</c:v>
                </c:pt>
                <c:pt idx="73">
                  <c:v>2016. 02</c:v>
                </c:pt>
                <c:pt idx="74">
                  <c:v>2016. 03</c:v>
                </c:pt>
                <c:pt idx="75">
                  <c:v>2016. 04</c:v>
                </c:pt>
                <c:pt idx="76">
                  <c:v>2016. 05</c:v>
                </c:pt>
                <c:pt idx="77">
                  <c:v>2016. 06</c:v>
                </c:pt>
                <c:pt idx="78">
                  <c:v>2016. 07</c:v>
                </c:pt>
                <c:pt idx="79">
                  <c:v>2016. 08</c:v>
                </c:pt>
                <c:pt idx="80">
                  <c:v>2016. 09</c:v>
                </c:pt>
                <c:pt idx="81">
                  <c:v>2016. 10</c:v>
                </c:pt>
                <c:pt idx="82">
                  <c:v>2016. 11</c:v>
                </c:pt>
                <c:pt idx="83">
                  <c:v>2016. 12</c:v>
                </c:pt>
                <c:pt idx="84">
                  <c:v>2017. 01</c:v>
                </c:pt>
                <c:pt idx="85">
                  <c:v>2017. 02</c:v>
                </c:pt>
                <c:pt idx="86">
                  <c:v>2017. 03</c:v>
                </c:pt>
                <c:pt idx="87">
                  <c:v>2017. 04</c:v>
                </c:pt>
                <c:pt idx="88">
                  <c:v>2017. 05</c:v>
                </c:pt>
                <c:pt idx="89">
                  <c:v>2017. 06</c:v>
                </c:pt>
                <c:pt idx="90">
                  <c:v>2017. 07</c:v>
                </c:pt>
                <c:pt idx="91">
                  <c:v>2017. 08</c:v>
                </c:pt>
                <c:pt idx="92">
                  <c:v>2017. 09</c:v>
                </c:pt>
                <c:pt idx="93">
                  <c:v>2017. 10</c:v>
                </c:pt>
                <c:pt idx="94">
                  <c:v>2017. 11</c:v>
                </c:pt>
                <c:pt idx="95">
                  <c:v>2017. 12</c:v>
                </c:pt>
              </c:strCache>
            </c:strRef>
          </c:cat>
          <c:val>
            <c:numRef>
              <c:f>Sheet1!$B$2:$B$97</c:f>
              <c:numCache>
                <c:formatCode>#,##0.0</c:formatCode>
                <c:ptCount val="96"/>
                <c:pt idx="0">
                  <c:v>5</c:v>
                </c:pt>
                <c:pt idx="1">
                  <c:v>4.8</c:v>
                </c:pt>
                <c:pt idx="2">
                  <c:v>4.0999999999999996</c:v>
                </c:pt>
                <c:pt idx="3">
                  <c:v>3.7</c:v>
                </c:pt>
                <c:pt idx="4">
                  <c:v>3.2</c:v>
                </c:pt>
                <c:pt idx="5">
                  <c:v>3.5</c:v>
                </c:pt>
                <c:pt idx="6">
                  <c:v>3.7</c:v>
                </c:pt>
                <c:pt idx="7">
                  <c:v>3.3</c:v>
                </c:pt>
                <c:pt idx="8">
                  <c:v>3.4</c:v>
                </c:pt>
                <c:pt idx="9">
                  <c:v>3.3</c:v>
                </c:pt>
                <c:pt idx="10">
                  <c:v>3</c:v>
                </c:pt>
                <c:pt idx="11">
                  <c:v>3.5</c:v>
                </c:pt>
                <c:pt idx="12">
                  <c:v>3.8</c:v>
                </c:pt>
                <c:pt idx="13">
                  <c:v>4.5</c:v>
                </c:pt>
                <c:pt idx="14">
                  <c:v>4.3</c:v>
                </c:pt>
                <c:pt idx="15">
                  <c:v>3.7</c:v>
                </c:pt>
                <c:pt idx="16">
                  <c:v>3.2</c:v>
                </c:pt>
                <c:pt idx="17">
                  <c:v>3.3</c:v>
                </c:pt>
                <c:pt idx="18">
                  <c:v>3.3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3.5</c:v>
                </c:pt>
                <c:pt idx="25">
                  <c:v>4.2</c:v>
                </c:pt>
                <c:pt idx="26">
                  <c:v>3.7</c:v>
                </c:pt>
                <c:pt idx="27">
                  <c:v>3.5</c:v>
                </c:pt>
                <c:pt idx="28">
                  <c:v>3.1</c:v>
                </c:pt>
                <c:pt idx="29">
                  <c:v>3.2</c:v>
                </c:pt>
                <c:pt idx="30">
                  <c:v>3.1</c:v>
                </c:pt>
                <c:pt idx="31">
                  <c:v>3</c:v>
                </c:pt>
                <c:pt idx="32">
                  <c:v>2.9</c:v>
                </c:pt>
                <c:pt idx="33">
                  <c:v>2.8</c:v>
                </c:pt>
                <c:pt idx="34">
                  <c:v>2.8</c:v>
                </c:pt>
                <c:pt idx="35">
                  <c:v>2.9</c:v>
                </c:pt>
                <c:pt idx="36">
                  <c:v>3.4</c:v>
                </c:pt>
                <c:pt idx="37">
                  <c:v>3.9</c:v>
                </c:pt>
                <c:pt idx="38">
                  <c:v>3.5</c:v>
                </c:pt>
                <c:pt idx="39">
                  <c:v>3.2</c:v>
                </c:pt>
                <c:pt idx="40">
                  <c:v>3</c:v>
                </c:pt>
                <c:pt idx="41">
                  <c:v>3.1</c:v>
                </c:pt>
                <c:pt idx="42">
                  <c:v>3.1</c:v>
                </c:pt>
                <c:pt idx="43">
                  <c:v>3</c:v>
                </c:pt>
                <c:pt idx="44">
                  <c:v>2.7</c:v>
                </c:pt>
                <c:pt idx="45">
                  <c:v>2.7</c:v>
                </c:pt>
                <c:pt idx="46">
                  <c:v>2.6</c:v>
                </c:pt>
                <c:pt idx="47">
                  <c:v>3</c:v>
                </c:pt>
                <c:pt idx="48">
                  <c:v>3.4</c:v>
                </c:pt>
                <c:pt idx="49">
                  <c:v>4.5</c:v>
                </c:pt>
                <c:pt idx="50">
                  <c:v>3.9</c:v>
                </c:pt>
                <c:pt idx="51">
                  <c:v>3.8</c:v>
                </c:pt>
                <c:pt idx="52">
                  <c:v>3.5</c:v>
                </c:pt>
                <c:pt idx="53">
                  <c:v>3.5</c:v>
                </c:pt>
                <c:pt idx="54">
                  <c:v>3.4</c:v>
                </c:pt>
                <c:pt idx="55">
                  <c:v>3.3</c:v>
                </c:pt>
                <c:pt idx="56">
                  <c:v>3.1</c:v>
                </c:pt>
                <c:pt idx="57">
                  <c:v>3.2</c:v>
                </c:pt>
                <c:pt idx="58">
                  <c:v>3</c:v>
                </c:pt>
                <c:pt idx="59">
                  <c:v>3.3</c:v>
                </c:pt>
                <c:pt idx="60">
                  <c:v>3.7</c:v>
                </c:pt>
                <c:pt idx="61">
                  <c:v>4.5</c:v>
                </c:pt>
                <c:pt idx="62">
                  <c:v>4</c:v>
                </c:pt>
                <c:pt idx="63">
                  <c:v>3.9</c:v>
                </c:pt>
                <c:pt idx="64">
                  <c:v>3.7</c:v>
                </c:pt>
                <c:pt idx="65">
                  <c:v>3.8</c:v>
                </c:pt>
                <c:pt idx="66">
                  <c:v>3.6</c:v>
                </c:pt>
                <c:pt idx="67">
                  <c:v>3.4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3.2</c:v>
                </c:pt>
                <c:pt idx="72">
                  <c:v>3.7</c:v>
                </c:pt>
                <c:pt idx="73">
                  <c:v>4.9000000000000004</c:v>
                </c:pt>
                <c:pt idx="74">
                  <c:v>4.2</c:v>
                </c:pt>
                <c:pt idx="75">
                  <c:v>3.9</c:v>
                </c:pt>
                <c:pt idx="76">
                  <c:v>3.6</c:v>
                </c:pt>
                <c:pt idx="77">
                  <c:v>3.6</c:v>
                </c:pt>
                <c:pt idx="78">
                  <c:v>3.5</c:v>
                </c:pt>
                <c:pt idx="79">
                  <c:v>3.6</c:v>
                </c:pt>
                <c:pt idx="80">
                  <c:v>3.5</c:v>
                </c:pt>
                <c:pt idx="81">
                  <c:v>3.3</c:v>
                </c:pt>
                <c:pt idx="82">
                  <c:v>3.1</c:v>
                </c:pt>
                <c:pt idx="83">
                  <c:v>3.2</c:v>
                </c:pt>
                <c:pt idx="84">
                  <c:v>3.7</c:v>
                </c:pt>
                <c:pt idx="85">
                  <c:v>4.9000000000000004</c:v>
                </c:pt>
                <c:pt idx="86">
                  <c:v>4.0999999999999996</c:v>
                </c:pt>
                <c:pt idx="87">
                  <c:v>4.2</c:v>
                </c:pt>
                <c:pt idx="88">
                  <c:v>3.6</c:v>
                </c:pt>
                <c:pt idx="89">
                  <c:v>3.8</c:v>
                </c:pt>
                <c:pt idx="90">
                  <c:v>3.4</c:v>
                </c:pt>
                <c:pt idx="91">
                  <c:v>3.6</c:v>
                </c:pt>
                <c:pt idx="92">
                  <c:v>3.3</c:v>
                </c:pt>
                <c:pt idx="93">
                  <c:v>3.2</c:v>
                </c:pt>
                <c:pt idx="94">
                  <c:v>3.1</c:v>
                </c:pt>
                <c:pt idx="9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AB5-91F6-8A9E5F14C8E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실업률추정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Sheet1!$R$2:$R$97</c:f>
              <c:numCache>
                <c:formatCode>General</c:formatCode>
                <c:ptCount val="96"/>
                <c:pt idx="0">
                  <c:v>3.7750000000000004</c:v>
                </c:pt>
                <c:pt idx="1">
                  <c:v>4.5250000000000004</c:v>
                </c:pt>
                <c:pt idx="2">
                  <c:v>3.9750000000000005</c:v>
                </c:pt>
                <c:pt idx="3">
                  <c:v>3.7375000000000007</c:v>
                </c:pt>
                <c:pt idx="4">
                  <c:v>3.3625000000000007</c:v>
                </c:pt>
                <c:pt idx="5">
                  <c:v>3.475000000000001</c:v>
                </c:pt>
                <c:pt idx="6">
                  <c:v>3.3875000000000002</c:v>
                </c:pt>
                <c:pt idx="7">
                  <c:v>3.2750000000000008</c:v>
                </c:pt>
                <c:pt idx="8">
                  <c:v>3.1375000000000006</c:v>
                </c:pt>
                <c:pt idx="9">
                  <c:v>3.0625000000000004</c:v>
                </c:pt>
                <c:pt idx="10">
                  <c:v>2.9375</c:v>
                </c:pt>
                <c:pt idx="11">
                  <c:v>3.1750000000000003</c:v>
                </c:pt>
                <c:pt idx="12">
                  <c:v>3.7750000000000004</c:v>
                </c:pt>
                <c:pt idx="13">
                  <c:v>4.5250000000000004</c:v>
                </c:pt>
                <c:pt idx="14">
                  <c:v>3.9750000000000005</c:v>
                </c:pt>
                <c:pt idx="15">
                  <c:v>3.7375000000000007</c:v>
                </c:pt>
                <c:pt idx="16">
                  <c:v>3.3625000000000007</c:v>
                </c:pt>
                <c:pt idx="17">
                  <c:v>3.475000000000001</c:v>
                </c:pt>
                <c:pt idx="18">
                  <c:v>3.3875000000000002</c:v>
                </c:pt>
                <c:pt idx="19">
                  <c:v>3.2750000000000008</c:v>
                </c:pt>
                <c:pt idx="20">
                  <c:v>3.1375000000000006</c:v>
                </c:pt>
                <c:pt idx="21">
                  <c:v>3.0625000000000004</c:v>
                </c:pt>
                <c:pt idx="22">
                  <c:v>2.9375</c:v>
                </c:pt>
                <c:pt idx="23">
                  <c:v>3.1750000000000003</c:v>
                </c:pt>
                <c:pt idx="24">
                  <c:v>3.7750000000000004</c:v>
                </c:pt>
                <c:pt idx="25">
                  <c:v>4.5250000000000004</c:v>
                </c:pt>
                <c:pt idx="26">
                  <c:v>3.9750000000000005</c:v>
                </c:pt>
                <c:pt idx="27">
                  <c:v>3.7375000000000007</c:v>
                </c:pt>
                <c:pt idx="28">
                  <c:v>3.3625000000000007</c:v>
                </c:pt>
                <c:pt idx="29">
                  <c:v>3.475000000000001</c:v>
                </c:pt>
                <c:pt idx="30">
                  <c:v>3.3875000000000002</c:v>
                </c:pt>
                <c:pt idx="31">
                  <c:v>3.2750000000000008</c:v>
                </c:pt>
                <c:pt idx="32">
                  <c:v>3.1375000000000006</c:v>
                </c:pt>
                <c:pt idx="33">
                  <c:v>3.0625000000000004</c:v>
                </c:pt>
                <c:pt idx="34">
                  <c:v>2.9375</c:v>
                </c:pt>
                <c:pt idx="35">
                  <c:v>3.1750000000000003</c:v>
                </c:pt>
                <c:pt idx="36">
                  <c:v>3.7750000000000004</c:v>
                </c:pt>
                <c:pt idx="37">
                  <c:v>4.5250000000000004</c:v>
                </c:pt>
                <c:pt idx="38">
                  <c:v>3.9750000000000005</c:v>
                </c:pt>
                <c:pt idx="39">
                  <c:v>3.7375000000000007</c:v>
                </c:pt>
                <c:pt idx="40">
                  <c:v>3.3625000000000007</c:v>
                </c:pt>
                <c:pt idx="41">
                  <c:v>3.475000000000001</c:v>
                </c:pt>
                <c:pt idx="42">
                  <c:v>3.3875000000000002</c:v>
                </c:pt>
                <c:pt idx="43">
                  <c:v>3.2750000000000008</c:v>
                </c:pt>
                <c:pt idx="44">
                  <c:v>3.1375000000000006</c:v>
                </c:pt>
                <c:pt idx="45">
                  <c:v>3.0625000000000004</c:v>
                </c:pt>
                <c:pt idx="46">
                  <c:v>2.9375</c:v>
                </c:pt>
                <c:pt idx="47">
                  <c:v>3.1750000000000003</c:v>
                </c:pt>
                <c:pt idx="48">
                  <c:v>3.7750000000000004</c:v>
                </c:pt>
                <c:pt idx="49">
                  <c:v>4.5250000000000004</c:v>
                </c:pt>
                <c:pt idx="50">
                  <c:v>3.9750000000000005</c:v>
                </c:pt>
                <c:pt idx="51">
                  <c:v>3.7375000000000007</c:v>
                </c:pt>
                <c:pt idx="52">
                  <c:v>3.3625000000000007</c:v>
                </c:pt>
                <c:pt idx="53">
                  <c:v>3.475000000000001</c:v>
                </c:pt>
                <c:pt idx="54">
                  <c:v>3.3875000000000002</c:v>
                </c:pt>
                <c:pt idx="55">
                  <c:v>3.2750000000000008</c:v>
                </c:pt>
                <c:pt idx="56">
                  <c:v>3.1375000000000006</c:v>
                </c:pt>
                <c:pt idx="57">
                  <c:v>3.0625000000000004</c:v>
                </c:pt>
                <c:pt idx="58">
                  <c:v>2.9375</c:v>
                </c:pt>
                <c:pt idx="59">
                  <c:v>3.1750000000000003</c:v>
                </c:pt>
                <c:pt idx="60">
                  <c:v>3.7750000000000004</c:v>
                </c:pt>
                <c:pt idx="61">
                  <c:v>4.5250000000000004</c:v>
                </c:pt>
                <c:pt idx="62">
                  <c:v>3.9750000000000005</c:v>
                </c:pt>
                <c:pt idx="63">
                  <c:v>3.7375000000000007</c:v>
                </c:pt>
                <c:pt idx="64">
                  <c:v>3.3625000000000007</c:v>
                </c:pt>
                <c:pt idx="65">
                  <c:v>3.475000000000001</c:v>
                </c:pt>
                <c:pt idx="66">
                  <c:v>3.3875000000000002</c:v>
                </c:pt>
                <c:pt idx="67">
                  <c:v>3.2750000000000008</c:v>
                </c:pt>
                <c:pt idx="68">
                  <c:v>3.1375000000000006</c:v>
                </c:pt>
                <c:pt idx="69">
                  <c:v>3.0625000000000004</c:v>
                </c:pt>
                <c:pt idx="70">
                  <c:v>2.9375</c:v>
                </c:pt>
                <c:pt idx="71">
                  <c:v>3.1750000000000003</c:v>
                </c:pt>
                <c:pt idx="72">
                  <c:v>3.7750000000000004</c:v>
                </c:pt>
                <c:pt idx="73">
                  <c:v>4.5250000000000004</c:v>
                </c:pt>
                <c:pt idx="74">
                  <c:v>3.9750000000000005</c:v>
                </c:pt>
                <c:pt idx="75">
                  <c:v>3.7375000000000007</c:v>
                </c:pt>
                <c:pt idx="76">
                  <c:v>3.3625000000000007</c:v>
                </c:pt>
                <c:pt idx="77">
                  <c:v>3.475000000000001</c:v>
                </c:pt>
                <c:pt idx="78">
                  <c:v>3.3875000000000002</c:v>
                </c:pt>
                <c:pt idx="79">
                  <c:v>3.2750000000000008</c:v>
                </c:pt>
                <c:pt idx="80">
                  <c:v>3.1375000000000006</c:v>
                </c:pt>
                <c:pt idx="81">
                  <c:v>3.0625000000000004</c:v>
                </c:pt>
                <c:pt idx="82">
                  <c:v>2.9375</c:v>
                </c:pt>
                <c:pt idx="83">
                  <c:v>3.1750000000000003</c:v>
                </c:pt>
                <c:pt idx="84">
                  <c:v>3.7750000000000004</c:v>
                </c:pt>
                <c:pt idx="85">
                  <c:v>4.5250000000000004</c:v>
                </c:pt>
                <c:pt idx="86">
                  <c:v>3.9750000000000005</c:v>
                </c:pt>
                <c:pt idx="87">
                  <c:v>3.7375000000000007</c:v>
                </c:pt>
                <c:pt idx="88">
                  <c:v>3.3625000000000007</c:v>
                </c:pt>
                <c:pt idx="89">
                  <c:v>3.475000000000001</c:v>
                </c:pt>
                <c:pt idx="90">
                  <c:v>3.3875000000000002</c:v>
                </c:pt>
                <c:pt idx="91">
                  <c:v>3.2750000000000008</c:v>
                </c:pt>
                <c:pt idx="92">
                  <c:v>3.1375000000000006</c:v>
                </c:pt>
                <c:pt idx="93">
                  <c:v>3.0625000000000004</c:v>
                </c:pt>
                <c:pt idx="94">
                  <c:v>2.9375</c:v>
                </c:pt>
                <c:pt idx="95">
                  <c:v>3.1750000000000003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9-4AB5-91F6-8A9E5F14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805392"/>
        <c:axId val="304815560"/>
      </c:lineChart>
      <c:catAx>
        <c:axId val="3048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815560"/>
        <c:crosses val="autoZero"/>
        <c:auto val="1"/>
        <c:lblAlgn val="ctr"/>
        <c:lblOffset val="100"/>
        <c:noMultiLvlLbl val="0"/>
      </c:catAx>
      <c:valAx>
        <c:axId val="30481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8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Sheet3!$A$19:$A$51</c:f>
              <c:strCache>
                <c:ptCount val="33"/>
                <c:pt idx="0">
                  <c:v>2010 1/4</c:v>
                </c:pt>
                <c:pt idx="1">
                  <c:v>2010 2/4</c:v>
                </c:pt>
                <c:pt idx="2">
                  <c:v>2010 3/4</c:v>
                </c:pt>
                <c:pt idx="3">
                  <c:v>2010 4/4</c:v>
                </c:pt>
                <c:pt idx="4">
                  <c:v>2011 1/4</c:v>
                </c:pt>
                <c:pt idx="5">
                  <c:v>2011 2/4</c:v>
                </c:pt>
                <c:pt idx="6">
                  <c:v>2011 3/4</c:v>
                </c:pt>
                <c:pt idx="7">
                  <c:v>2011 4/4</c:v>
                </c:pt>
                <c:pt idx="8">
                  <c:v>2012 1/4</c:v>
                </c:pt>
                <c:pt idx="9">
                  <c:v>2012 2/4</c:v>
                </c:pt>
                <c:pt idx="10">
                  <c:v>2012 3/4</c:v>
                </c:pt>
                <c:pt idx="11">
                  <c:v>2012 4/4</c:v>
                </c:pt>
                <c:pt idx="12">
                  <c:v>2013 1/4</c:v>
                </c:pt>
                <c:pt idx="13">
                  <c:v>2013 2/4</c:v>
                </c:pt>
                <c:pt idx="14">
                  <c:v>2013 3/4</c:v>
                </c:pt>
                <c:pt idx="15">
                  <c:v>2013 4/4</c:v>
                </c:pt>
                <c:pt idx="16">
                  <c:v>2014 1/4</c:v>
                </c:pt>
                <c:pt idx="17">
                  <c:v>2014 2/4</c:v>
                </c:pt>
                <c:pt idx="18">
                  <c:v>2014 3/4</c:v>
                </c:pt>
                <c:pt idx="19">
                  <c:v>2014 4/4</c:v>
                </c:pt>
                <c:pt idx="20">
                  <c:v>2015 1/4</c:v>
                </c:pt>
                <c:pt idx="21">
                  <c:v>2015 2/4</c:v>
                </c:pt>
                <c:pt idx="22">
                  <c:v>2015 3/4</c:v>
                </c:pt>
                <c:pt idx="23">
                  <c:v>2015 4/4</c:v>
                </c:pt>
                <c:pt idx="24">
                  <c:v>2016 1/4</c:v>
                </c:pt>
                <c:pt idx="25">
                  <c:v>2016 2/4</c:v>
                </c:pt>
                <c:pt idx="26">
                  <c:v>2016 3/4</c:v>
                </c:pt>
                <c:pt idx="27">
                  <c:v>2016 4/4</c:v>
                </c:pt>
                <c:pt idx="28">
                  <c:v>2017 1/4</c:v>
                </c:pt>
                <c:pt idx="29">
                  <c:v>2017 2/4</c:v>
                </c:pt>
                <c:pt idx="30">
                  <c:v>2017 3/4</c:v>
                </c:pt>
                <c:pt idx="31">
                  <c:v>2017 4/4</c:v>
                </c:pt>
                <c:pt idx="32">
                  <c:v>2018 1/4</c:v>
                </c:pt>
              </c:strCache>
            </c:strRef>
          </c:cat>
          <c:val>
            <c:numRef>
              <c:f>Sheet3!$B$19:$B$51</c:f>
              <c:numCache>
                <c:formatCode>#,##0.0</c:formatCode>
                <c:ptCount val="33"/>
                <c:pt idx="0">
                  <c:v>2.2000000000000002</c:v>
                </c:pt>
                <c:pt idx="1">
                  <c:v>1.7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0.6</c:v>
                </c:pt>
                <c:pt idx="10">
                  <c:v>0.3</c:v>
                </c:pt>
                <c:pt idx="11">
                  <c:v>0.7</c:v>
                </c:pt>
                <c:pt idx="12">
                  <c:v>0.6</c:v>
                </c:pt>
                <c:pt idx="13">
                  <c:v>1.1000000000000001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0.6</c:v>
                </c:pt>
                <c:pt idx="18">
                  <c:v>0.7</c:v>
                </c:pt>
                <c:pt idx="19">
                  <c:v>0.5</c:v>
                </c:pt>
                <c:pt idx="20">
                  <c:v>0.8</c:v>
                </c:pt>
                <c:pt idx="21">
                  <c:v>0.4</c:v>
                </c:pt>
                <c:pt idx="22">
                  <c:v>1.2</c:v>
                </c:pt>
                <c:pt idx="23">
                  <c:v>0.8</c:v>
                </c:pt>
                <c:pt idx="24">
                  <c:v>0.6</c:v>
                </c:pt>
                <c:pt idx="25">
                  <c:v>0.8</c:v>
                </c:pt>
                <c:pt idx="26">
                  <c:v>0.4</c:v>
                </c:pt>
                <c:pt idx="27">
                  <c:v>0.7</c:v>
                </c:pt>
                <c:pt idx="28">
                  <c:v>1</c:v>
                </c:pt>
                <c:pt idx="29">
                  <c:v>0.6</c:v>
                </c:pt>
                <c:pt idx="30">
                  <c:v>1.4</c:v>
                </c:pt>
                <c:pt idx="31">
                  <c:v>-0.2</c:v>
                </c:pt>
                <c:pt idx="3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9-476B-B392-E77EC7BBC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15896"/>
        <c:axId val="408462672"/>
      </c:lineChart>
      <c:catAx>
        <c:axId val="3249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462672"/>
        <c:crosses val="autoZero"/>
        <c:auto val="1"/>
        <c:lblAlgn val="ctr"/>
        <c:lblOffset val="100"/>
        <c:noMultiLvlLbl val="0"/>
      </c:catAx>
      <c:valAx>
        <c:axId val="4084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491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133350</xdr:rowOff>
    </xdr:from>
    <xdr:to>
      <xdr:col>14</xdr:col>
      <xdr:colOff>371475</xdr:colOff>
      <xdr:row>16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100</xdr:row>
      <xdr:rowOff>114300</xdr:rowOff>
    </xdr:from>
    <xdr:to>
      <xdr:col>19</xdr:col>
      <xdr:colOff>600075</xdr:colOff>
      <xdr:row>113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95250</xdr:rowOff>
    </xdr:from>
    <xdr:to>
      <xdr:col>8</xdr:col>
      <xdr:colOff>457199</xdr:colOff>
      <xdr:row>13</xdr:row>
      <xdr:rowOff>114300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247651</xdr:colOff>
      <xdr:row>37</xdr:row>
      <xdr:rowOff>104776</xdr:rowOff>
    </xdr:from>
    <xdr:to>
      <xdr:col>11</xdr:col>
      <xdr:colOff>228601</xdr:colOff>
      <xdr:row>50</xdr:row>
      <xdr:rowOff>16023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1" y="8839201"/>
          <a:ext cx="3409950" cy="2644922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28575</xdr:rowOff>
    </xdr:from>
    <xdr:to>
      <xdr:col>8</xdr:col>
      <xdr:colOff>264073</xdr:colOff>
      <xdr:row>70</xdr:row>
      <xdr:rowOff>9525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13201650"/>
          <a:ext cx="3150148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C1" sqref="C1:CW2"/>
    </sheetView>
  </sheetViews>
  <sheetFormatPr defaultRowHeight="16.5"/>
  <cols>
    <col min="1" max="1" width="5.875" customWidth="1"/>
    <col min="2" max="2" width="9.75" customWidth="1"/>
    <col min="3" max="101" width="7.875" customWidth="1"/>
  </cols>
  <sheetData>
    <row r="1" spans="1:101" ht="20.100000000000001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1" ht="20.100000000000001" customHeight="1">
      <c r="A2" s="4" t="s">
        <v>101</v>
      </c>
      <c r="B2" s="4" t="s">
        <v>101</v>
      </c>
      <c r="C2" s="3">
        <v>5</v>
      </c>
      <c r="D2" s="3">
        <v>4.8</v>
      </c>
      <c r="E2" s="3">
        <v>4.0999999999999996</v>
      </c>
      <c r="F2" s="3">
        <v>3.7</v>
      </c>
      <c r="G2" s="3">
        <v>3.2</v>
      </c>
      <c r="H2" s="3">
        <v>3.5</v>
      </c>
      <c r="I2" s="3">
        <v>3.7</v>
      </c>
      <c r="J2" s="3">
        <v>3.3</v>
      </c>
      <c r="K2" s="3">
        <v>3.4</v>
      </c>
      <c r="L2" s="3">
        <v>3.3</v>
      </c>
      <c r="M2" s="3">
        <v>3</v>
      </c>
      <c r="N2" s="3">
        <v>3.5</v>
      </c>
      <c r="O2" s="3">
        <v>3.8</v>
      </c>
      <c r="P2" s="3">
        <v>4.5</v>
      </c>
      <c r="Q2" s="3">
        <v>4.3</v>
      </c>
      <c r="R2" s="3">
        <v>3.7</v>
      </c>
      <c r="S2" s="3">
        <v>3.2</v>
      </c>
      <c r="T2" s="3">
        <v>3.3</v>
      </c>
      <c r="U2" s="3">
        <v>3.3</v>
      </c>
      <c r="V2" s="3">
        <v>3</v>
      </c>
      <c r="W2" s="3">
        <v>3</v>
      </c>
      <c r="X2" s="3">
        <v>2.9</v>
      </c>
      <c r="Y2" s="3">
        <v>2.9</v>
      </c>
      <c r="Z2" s="3">
        <v>3</v>
      </c>
      <c r="AA2" s="3">
        <v>3.5</v>
      </c>
      <c r="AB2" s="3">
        <v>4.2</v>
      </c>
      <c r="AC2" s="3">
        <v>3.7</v>
      </c>
      <c r="AD2" s="3">
        <v>3.5</v>
      </c>
      <c r="AE2" s="3">
        <v>3.1</v>
      </c>
      <c r="AF2" s="3">
        <v>3.2</v>
      </c>
      <c r="AG2" s="3">
        <v>3.1</v>
      </c>
      <c r="AH2" s="3">
        <v>3</v>
      </c>
      <c r="AI2" s="3">
        <v>2.9</v>
      </c>
      <c r="AJ2" s="3">
        <v>2.8</v>
      </c>
      <c r="AK2" s="3">
        <v>2.8</v>
      </c>
      <c r="AL2" s="3">
        <v>2.9</v>
      </c>
      <c r="AM2" s="3">
        <v>3.4</v>
      </c>
      <c r="AN2" s="3">
        <v>3.9</v>
      </c>
      <c r="AO2" s="3">
        <v>3.5</v>
      </c>
      <c r="AP2" s="3">
        <v>3.2</v>
      </c>
      <c r="AQ2" s="3">
        <v>3</v>
      </c>
      <c r="AR2" s="3">
        <v>3.1</v>
      </c>
      <c r="AS2" s="3">
        <v>3.1</v>
      </c>
      <c r="AT2" s="3">
        <v>3</v>
      </c>
      <c r="AU2" s="3">
        <v>2.7</v>
      </c>
      <c r="AV2" s="3">
        <v>2.7</v>
      </c>
      <c r="AW2" s="3">
        <v>2.6</v>
      </c>
      <c r="AX2" s="3">
        <v>3</v>
      </c>
      <c r="AY2" s="3">
        <v>3.4</v>
      </c>
      <c r="AZ2" s="3">
        <v>4.5</v>
      </c>
      <c r="BA2" s="3">
        <v>3.9</v>
      </c>
      <c r="BB2" s="3">
        <v>3.8</v>
      </c>
      <c r="BC2" s="3">
        <v>3.5</v>
      </c>
      <c r="BD2" s="3">
        <v>3.5</v>
      </c>
      <c r="BE2" s="3">
        <v>3.4</v>
      </c>
      <c r="BF2" s="3">
        <v>3.3</v>
      </c>
      <c r="BG2" s="3">
        <v>3.1</v>
      </c>
      <c r="BH2" s="3">
        <v>3.2</v>
      </c>
      <c r="BI2" s="3">
        <v>3</v>
      </c>
      <c r="BJ2" s="3">
        <v>3.3</v>
      </c>
      <c r="BK2" s="3">
        <v>3.7</v>
      </c>
      <c r="BL2" s="3">
        <v>4.5</v>
      </c>
      <c r="BM2" s="3">
        <v>4</v>
      </c>
      <c r="BN2" s="3">
        <v>3.9</v>
      </c>
      <c r="BO2" s="3">
        <v>3.7</v>
      </c>
      <c r="BP2" s="3">
        <v>3.8</v>
      </c>
      <c r="BQ2" s="3">
        <v>3.6</v>
      </c>
      <c r="BR2" s="3">
        <v>3.4</v>
      </c>
      <c r="BS2" s="3">
        <v>3.2</v>
      </c>
      <c r="BT2" s="3">
        <v>3.1</v>
      </c>
      <c r="BU2" s="3">
        <v>3</v>
      </c>
      <c r="BV2" s="3">
        <v>3.2</v>
      </c>
      <c r="BW2" s="3">
        <v>3.7</v>
      </c>
      <c r="BX2" s="3">
        <v>4.9000000000000004</v>
      </c>
      <c r="BY2" s="3">
        <v>4.2</v>
      </c>
      <c r="BZ2" s="3">
        <v>3.9</v>
      </c>
      <c r="CA2" s="3">
        <v>3.6</v>
      </c>
      <c r="CB2" s="3">
        <v>3.6</v>
      </c>
      <c r="CC2" s="3">
        <v>3.5</v>
      </c>
      <c r="CD2" s="3">
        <v>3.6</v>
      </c>
      <c r="CE2" s="3">
        <v>3.5</v>
      </c>
      <c r="CF2" s="3">
        <v>3.3</v>
      </c>
      <c r="CG2" s="3">
        <v>3.1</v>
      </c>
      <c r="CH2" s="3">
        <v>3.2</v>
      </c>
      <c r="CI2" s="3">
        <v>3.7</v>
      </c>
      <c r="CJ2" s="3">
        <v>4.9000000000000004</v>
      </c>
      <c r="CK2" s="3">
        <v>4.0999999999999996</v>
      </c>
      <c r="CL2" s="3">
        <v>4.2</v>
      </c>
      <c r="CM2" s="3">
        <v>3.6</v>
      </c>
      <c r="CN2" s="3">
        <v>3.8</v>
      </c>
      <c r="CO2" s="3">
        <v>3.4</v>
      </c>
      <c r="CP2" s="3">
        <v>3.6</v>
      </c>
      <c r="CQ2" s="3">
        <v>3.3</v>
      </c>
      <c r="CR2" s="3">
        <v>3.2</v>
      </c>
      <c r="CS2" s="3">
        <v>3.1</v>
      </c>
      <c r="CT2" s="3">
        <v>3.3</v>
      </c>
      <c r="CU2" s="3">
        <v>3.7</v>
      </c>
      <c r="CV2" s="3">
        <v>4.5999999999999996</v>
      </c>
      <c r="CW2" s="3">
        <v>4.5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6"/>
  <sheetViews>
    <sheetView workbookViewId="0">
      <selection activeCell="B133" sqref="B133"/>
    </sheetView>
  </sheetViews>
  <sheetFormatPr defaultRowHeight="16.5"/>
  <cols>
    <col min="4" max="12" width="3.625" bestFit="1" customWidth="1"/>
    <col min="13" max="14" width="4.625" bestFit="1" customWidth="1"/>
    <col min="16" max="16" width="12.75" bestFit="1" customWidth="1"/>
    <col min="18" max="18" width="11" bestFit="1" customWidth="1"/>
    <col min="21" max="21" width="16" bestFit="1" customWidth="1"/>
    <col min="23" max="23" width="10.125" bestFit="1" customWidth="1"/>
  </cols>
  <sheetData>
    <row r="1" spans="1:24">
      <c r="B1" t="s">
        <v>102</v>
      </c>
      <c r="C1" t="s">
        <v>104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182</v>
      </c>
      <c r="P1" t="s">
        <v>182</v>
      </c>
      <c r="R1" s="11" t="s">
        <v>183</v>
      </c>
      <c r="S1" t="s">
        <v>154</v>
      </c>
      <c r="T1" t="s">
        <v>153</v>
      </c>
      <c r="U1" t="s">
        <v>178</v>
      </c>
      <c r="V1" t="s">
        <v>179</v>
      </c>
      <c r="X1" t="s">
        <v>102</v>
      </c>
    </row>
    <row r="2" spans="1:24">
      <c r="A2" s="5" t="s">
        <v>2</v>
      </c>
      <c r="B2" s="3">
        <v>5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13" si="0">AVERAGE(B2,B14,B26,B38,B50,B62,B74,B86)</f>
        <v>3.7749999999999999</v>
      </c>
      <c r="P2">
        <f t="shared" ref="P2:P14" si="1">O2/$O$14*12</f>
        <v>1.0830842797369993</v>
      </c>
      <c r="Q2">
        <v>1.0830842797369993</v>
      </c>
      <c r="R2">
        <f>AVERAGE($B$2:$B$97)*Q2</f>
        <v>3.7750000000000004</v>
      </c>
      <c r="S2">
        <f t="shared" ref="S2:S33" si="2">B2/$B$98</f>
        <v>1.4345487148834426</v>
      </c>
      <c r="T2">
        <f>AVERAGE(S2,S14,S26,S38,S50,S62,S74,S86)</f>
        <v>1.0830842797369991</v>
      </c>
      <c r="U2">
        <f t="shared" ref="U2:U33" si="3">$Y$125+$Y$126*C2</f>
        <v>3.4414089347079044</v>
      </c>
      <c r="V2">
        <f>$Y$144+$Y$145*C2+$Y$146*D2+$Y$147*E2+$Y$148*F2+$Y$149*G2+$Y$150*H2+$Y$151*I2+$Y$152*J2+$Y$153*K2+$Y$154*L2+$Y$155*M2+$Y$156*N2</f>
        <v>3.6645833333333337</v>
      </c>
    </row>
    <row r="3" spans="1:24">
      <c r="A3" s="5" t="s">
        <v>3</v>
      </c>
      <c r="B3" s="3">
        <v>4.8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6">
        <f t="shared" si="0"/>
        <v>4.5249999999999995</v>
      </c>
      <c r="P3">
        <f t="shared" si="1"/>
        <v>1.2982665869695156</v>
      </c>
      <c r="Q3">
        <v>1.2982665869695156</v>
      </c>
      <c r="R3">
        <f t="shared" ref="R3:R66" si="4">AVERAGE($B$2:$B$97)*Q3</f>
        <v>4.5250000000000004</v>
      </c>
      <c r="S3">
        <f t="shared" si="2"/>
        <v>1.3771667662881049</v>
      </c>
      <c r="T3">
        <f t="shared" ref="T3:T13" si="5">AVERAGE(S3,S15,S27,S39,S51,S63,S75,S87)</f>
        <v>1.2982665869695154</v>
      </c>
      <c r="U3">
        <f t="shared" si="3"/>
        <v>3.4423354132754573</v>
      </c>
      <c r="V3">
        <f t="shared" ref="V3:V66" si="6">$Y$144+$Y$145*C3+$Y$146*D3+$Y$147*E3+$Y$148*F3+$Y$149*G3+$Y$150*H3+$Y$151*I3+$Y$152*J3+$Y$153*K3+$Y$154*L3+$Y$155*M3+$Y$156*N3</f>
        <v>4.4145833333333329</v>
      </c>
    </row>
    <row r="4" spans="1:24">
      <c r="A4" s="5" t="s">
        <v>4</v>
      </c>
      <c r="B4" s="3">
        <v>4.0999999999999996</v>
      </c>
      <c r="C4">
        <v>3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6">
        <f t="shared" si="0"/>
        <v>3.9749999999999996</v>
      </c>
      <c r="P4">
        <f t="shared" si="1"/>
        <v>1.140466228332337</v>
      </c>
      <c r="Q4">
        <v>1.140466228332337</v>
      </c>
      <c r="R4">
        <f t="shared" si="4"/>
        <v>3.9750000000000005</v>
      </c>
      <c r="S4">
        <f t="shared" si="2"/>
        <v>1.1763299462044228</v>
      </c>
      <c r="T4">
        <f t="shared" si="5"/>
        <v>1.1404662283323368</v>
      </c>
      <c r="U4">
        <f t="shared" si="3"/>
        <v>3.4432618918430102</v>
      </c>
      <c r="V4">
        <f t="shared" si="6"/>
        <v>3.8645833333333339</v>
      </c>
    </row>
    <row r="5" spans="1:24">
      <c r="A5" s="5" t="s">
        <v>5</v>
      </c>
      <c r="B5" s="3">
        <v>3.7</v>
      </c>
      <c r="C5">
        <v>4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6">
        <f t="shared" si="0"/>
        <v>3.7374999999999998</v>
      </c>
      <c r="P5">
        <f t="shared" si="1"/>
        <v>1.0723251643753735</v>
      </c>
      <c r="Q5">
        <v>1.0723251643753735</v>
      </c>
      <c r="R5">
        <f t="shared" si="4"/>
        <v>3.7375000000000007</v>
      </c>
      <c r="S5">
        <f t="shared" si="2"/>
        <v>1.0615660490137475</v>
      </c>
      <c r="T5">
        <f t="shared" si="5"/>
        <v>1.0723251643753733</v>
      </c>
      <c r="U5">
        <f t="shared" si="3"/>
        <v>3.4441883704105631</v>
      </c>
      <c r="V5">
        <f t="shared" si="6"/>
        <v>3.6270833333333345</v>
      </c>
    </row>
    <row r="6" spans="1:24">
      <c r="A6" s="5" t="s">
        <v>6</v>
      </c>
      <c r="B6" s="3">
        <v>3.2</v>
      </c>
      <c r="C6">
        <v>5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6">
        <f t="shared" si="0"/>
        <v>3.3625000000000003</v>
      </c>
      <c r="P6">
        <f t="shared" si="1"/>
        <v>0.96473401075911536</v>
      </c>
      <c r="Q6">
        <v>0.96473401075911536</v>
      </c>
      <c r="R6">
        <f t="shared" si="4"/>
        <v>3.3625000000000007</v>
      </c>
      <c r="S6">
        <f t="shared" si="2"/>
        <v>0.91811117752540328</v>
      </c>
      <c r="T6">
        <f t="shared" si="5"/>
        <v>0.96473401075911513</v>
      </c>
      <c r="U6">
        <f t="shared" si="3"/>
        <v>3.445114848978116</v>
      </c>
      <c r="V6">
        <f t="shared" si="6"/>
        <v>3.2520833333333341</v>
      </c>
    </row>
    <row r="7" spans="1:24">
      <c r="A7" s="5" t="s">
        <v>7</v>
      </c>
      <c r="B7" s="3">
        <v>3.5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6">
        <f t="shared" si="0"/>
        <v>3.4750000000000005</v>
      </c>
      <c r="P7">
        <f t="shared" si="1"/>
        <v>0.99701135684399289</v>
      </c>
      <c r="Q7">
        <v>0.99701135684399289</v>
      </c>
      <c r="R7">
        <f t="shared" si="4"/>
        <v>3.475000000000001</v>
      </c>
      <c r="S7">
        <f t="shared" si="2"/>
        <v>1.0041841004184098</v>
      </c>
      <c r="T7">
        <f t="shared" si="5"/>
        <v>0.99701135684399256</v>
      </c>
      <c r="U7">
        <f t="shared" si="3"/>
        <v>3.4460413275456689</v>
      </c>
      <c r="V7">
        <f t="shared" si="6"/>
        <v>3.3645833333333339</v>
      </c>
    </row>
    <row r="8" spans="1:24">
      <c r="A8" s="5" t="s">
        <v>8</v>
      </c>
      <c r="B8" s="3">
        <v>3.7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 s="6">
        <f t="shared" si="0"/>
        <v>3.3874999999999997</v>
      </c>
      <c r="P8">
        <f t="shared" si="1"/>
        <v>0.97190675433353235</v>
      </c>
      <c r="Q8">
        <v>0.97190675433353235</v>
      </c>
      <c r="R8">
        <f t="shared" si="4"/>
        <v>3.3875000000000002</v>
      </c>
      <c r="S8">
        <f t="shared" si="2"/>
        <v>1.0615660490137475</v>
      </c>
      <c r="T8">
        <f t="shared" si="5"/>
        <v>0.97190675433353235</v>
      </c>
      <c r="U8">
        <f t="shared" si="3"/>
        <v>3.4469678061132218</v>
      </c>
      <c r="V8">
        <f t="shared" si="6"/>
        <v>3.2770833333333345</v>
      </c>
    </row>
    <row r="9" spans="1:24">
      <c r="A9" s="5" t="s">
        <v>9</v>
      </c>
      <c r="B9" s="3">
        <v>3.3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 s="6">
        <f t="shared" si="0"/>
        <v>3.2750000000000004</v>
      </c>
      <c r="P9">
        <f t="shared" si="1"/>
        <v>0.93962940824865515</v>
      </c>
      <c r="Q9">
        <v>0.93962940824865515</v>
      </c>
      <c r="R9">
        <f t="shared" si="4"/>
        <v>3.2750000000000008</v>
      </c>
      <c r="S9">
        <f t="shared" si="2"/>
        <v>0.94680215182307204</v>
      </c>
      <c r="T9">
        <f t="shared" si="5"/>
        <v>0.93962940824865482</v>
      </c>
      <c r="U9">
        <f t="shared" si="3"/>
        <v>3.4478942846807747</v>
      </c>
      <c r="V9">
        <f t="shared" si="6"/>
        <v>3.1645833333333337</v>
      </c>
    </row>
    <row r="10" spans="1:24">
      <c r="A10" s="5" t="s">
        <v>10</v>
      </c>
      <c r="B10" s="3">
        <v>3.4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 s="6">
        <f t="shared" si="0"/>
        <v>3.1375000000000002</v>
      </c>
      <c r="P10">
        <f t="shared" si="1"/>
        <v>0.9001793185893604</v>
      </c>
      <c r="Q10">
        <v>0.9001793185893604</v>
      </c>
      <c r="R10">
        <f t="shared" si="4"/>
        <v>3.1375000000000006</v>
      </c>
      <c r="S10">
        <f t="shared" si="2"/>
        <v>0.97549312612074091</v>
      </c>
      <c r="T10">
        <f t="shared" si="5"/>
        <v>0.90017931858936018</v>
      </c>
      <c r="U10">
        <f t="shared" si="3"/>
        <v>3.4488207632483276</v>
      </c>
      <c r="V10">
        <f t="shared" si="6"/>
        <v>3.0270833333333345</v>
      </c>
    </row>
    <row r="11" spans="1:24">
      <c r="A11" s="5" t="s">
        <v>11</v>
      </c>
      <c r="B11" s="3">
        <v>3.3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 s="6">
        <f t="shared" si="0"/>
        <v>3.0625</v>
      </c>
      <c r="P11">
        <f t="shared" si="1"/>
        <v>0.87866108786610875</v>
      </c>
      <c r="Q11">
        <v>0.87866108786610875</v>
      </c>
      <c r="R11">
        <f t="shared" si="4"/>
        <v>3.0625000000000004</v>
      </c>
      <c r="S11">
        <f t="shared" si="2"/>
        <v>0.94680215182307204</v>
      </c>
      <c r="T11">
        <f t="shared" si="5"/>
        <v>0.87866108786610853</v>
      </c>
      <c r="U11">
        <f t="shared" si="3"/>
        <v>3.4497472418158805</v>
      </c>
      <c r="V11">
        <f t="shared" si="6"/>
        <v>2.9520833333333338</v>
      </c>
    </row>
    <row r="12" spans="1:24">
      <c r="A12" s="5" t="s">
        <v>12</v>
      </c>
      <c r="B12" s="3">
        <v>3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 s="6">
        <f t="shared" si="0"/>
        <v>2.9375</v>
      </c>
      <c r="P12">
        <f t="shared" si="1"/>
        <v>0.84279736999402255</v>
      </c>
      <c r="Q12">
        <v>0.84279736999402255</v>
      </c>
      <c r="R12">
        <f t="shared" si="4"/>
        <v>2.9375</v>
      </c>
      <c r="S12">
        <f t="shared" si="2"/>
        <v>0.86072922893006554</v>
      </c>
      <c r="T12">
        <f t="shared" si="5"/>
        <v>0.84279736999402244</v>
      </c>
      <c r="U12">
        <f t="shared" si="3"/>
        <v>3.4506737203834335</v>
      </c>
      <c r="V12">
        <f t="shared" si="6"/>
        <v>2.8270833333333347</v>
      </c>
    </row>
    <row r="13" spans="1:24">
      <c r="A13" s="5" t="s">
        <v>13</v>
      </c>
      <c r="B13" s="3">
        <v>3.5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6">
        <f t="shared" si="0"/>
        <v>3.1749999999999998</v>
      </c>
      <c r="P13">
        <f t="shared" si="1"/>
        <v>0.91093843395098606</v>
      </c>
      <c r="Q13">
        <v>0.91093843395098606</v>
      </c>
      <c r="R13">
        <f t="shared" si="4"/>
        <v>3.1750000000000003</v>
      </c>
      <c r="S13">
        <f t="shared" si="2"/>
        <v>1.0041841004184098</v>
      </c>
      <c r="T13">
        <f t="shared" si="5"/>
        <v>0.91093843395098595</v>
      </c>
      <c r="U13">
        <f t="shared" si="3"/>
        <v>3.4516001989509864</v>
      </c>
      <c r="V13">
        <f t="shared" si="6"/>
        <v>3.064583333333335</v>
      </c>
    </row>
    <row r="14" spans="1:24">
      <c r="A14" s="5" t="s">
        <v>14</v>
      </c>
      <c r="B14" s="3">
        <v>3.8</v>
      </c>
      <c r="C14">
        <v>13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6">
        <f>SUM(O2:O13)</f>
        <v>41.825000000000003</v>
      </c>
      <c r="P14">
        <f t="shared" si="1"/>
        <v>12</v>
      </c>
      <c r="Q14">
        <v>1.0830842797369993</v>
      </c>
      <c r="R14">
        <f t="shared" si="4"/>
        <v>3.7750000000000004</v>
      </c>
      <c r="S14">
        <f t="shared" si="2"/>
        <v>1.0902570233114164</v>
      </c>
      <c r="T14">
        <f>SUM(T2:T13)</f>
        <v>11.999999999999995</v>
      </c>
      <c r="U14">
        <f t="shared" si="3"/>
        <v>3.4525266775185393</v>
      </c>
      <c r="V14">
        <f t="shared" si="6"/>
        <v>3.6961309523809529</v>
      </c>
    </row>
    <row r="15" spans="1:24">
      <c r="A15" s="5" t="s">
        <v>15</v>
      </c>
      <c r="B15" s="3">
        <v>4.5</v>
      </c>
      <c r="C15">
        <v>14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Q15">
        <v>1.2982665869695156</v>
      </c>
      <c r="R15">
        <f t="shared" si="4"/>
        <v>4.5250000000000004</v>
      </c>
      <c r="S15">
        <f t="shared" si="2"/>
        <v>1.2910938433950983</v>
      </c>
      <c r="U15">
        <f t="shared" si="3"/>
        <v>3.4534531560860922</v>
      </c>
      <c r="V15">
        <f t="shared" si="6"/>
        <v>4.446130952380952</v>
      </c>
    </row>
    <row r="16" spans="1:24">
      <c r="A16" s="5" t="s">
        <v>16</v>
      </c>
      <c r="B16" s="3">
        <v>4.3</v>
      </c>
      <c r="C16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1.140466228332337</v>
      </c>
      <c r="R16">
        <f t="shared" si="4"/>
        <v>3.9750000000000005</v>
      </c>
      <c r="S16">
        <f t="shared" si="2"/>
        <v>1.2337118947997605</v>
      </c>
      <c r="U16">
        <f t="shared" si="3"/>
        <v>3.4543796346536451</v>
      </c>
      <c r="V16">
        <f t="shared" si="6"/>
        <v>3.8961309523809531</v>
      </c>
    </row>
    <row r="17" spans="1:22">
      <c r="A17" s="5" t="s">
        <v>17</v>
      </c>
      <c r="B17" s="3">
        <v>3.7</v>
      </c>
      <c r="C17">
        <v>16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1.0723251643753735</v>
      </c>
      <c r="R17">
        <f t="shared" si="4"/>
        <v>3.7375000000000007</v>
      </c>
      <c r="S17">
        <f t="shared" si="2"/>
        <v>1.0615660490137475</v>
      </c>
      <c r="U17">
        <f t="shared" si="3"/>
        <v>3.455306113221198</v>
      </c>
      <c r="V17">
        <f t="shared" si="6"/>
        <v>3.6586309523809533</v>
      </c>
    </row>
    <row r="18" spans="1:22">
      <c r="A18" s="5" t="s">
        <v>18</v>
      </c>
      <c r="B18" s="3">
        <v>3.2</v>
      </c>
      <c r="C18">
        <v>17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0.96473401075911536</v>
      </c>
      <c r="R18">
        <f t="shared" si="4"/>
        <v>3.3625000000000007</v>
      </c>
      <c r="S18">
        <f t="shared" si="2"/>
        <v>0.91811117752540328</v>
      </c>
      <c r="U18">
        <f t="shared" si="3"/>
        <v>3.4562325917887509</v>
      </c>
      <c r="V18">
        <f t="shared" si="6"/>
        <v>3.2836309523809528</v>
      </c>
    </row>
    <row r="19" spans="1:22">
      <c r="A19" s="5" t="s">
        <v>19</v>
      </c>
      <c r="B19" s="3">
        <v>3.3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Q19">
        <v>0.99701135684399289</v>
      </c>
      <c r="R19">
        <f t="shared" si="4"/>
        <v>3.475000000000001</v>
      </c>
      <c r="S19">
        <f t="shared" si="2"/>
        <v>0.94680215182307204</v>
      </c>
      <c r="U19">
        <f t="shared" si="3"/>
        <v>3.4571590703563038</v>
      </c>
      <c r="V19">
        <f t="shared" si="6"/>
        <v>3.3961309523809531</v>
      </c>
    </row>
    <row r="20" spans="1:22">
      <c r="A20" s="5" t="s">
        <v>20</v>
      </c>
      <c r="B20" s="3">
        <v>3.3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Q20">
        <v>0.97190675433353235</v>
      </c>
      <c r="R20">
        <f t="shared" si="4"/>
        <v>3.3875000000000002</v>
      </c>
      <c r="S20">
        <f t="shared" si="2"/>
        <v>0.94680215182307204</v>
      </c>
      <c r="U20">
        <f t="shared" si="3"/>
        <v>3.4580855489238567</v>
      </c>
      <c r="V20">
        <f t="shared" si="6"/>
        <v>3.3086309523809536</v>
      </c>
    </row>
    <row r="21" spans="1:22">
      <c r="A21" s="5" t="s">
        <v>21</v>
      </c>
      <c r="B21" s="3">
        <v>3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Q21">
        <v>0.93962940824865515</v>
      </c>
      <c r="R21">
        <f t="shared" si="4"/>
        <v>3.2750000000000008</v>
      </c>
      <c r="S21">
        <f t="shared" si="2"/>
        <v>0.86072922893006554</v>
      </c>
      <c r="U21">
        <f t="shared" si="3"/>
        <v>3.4590120274914096</v>
      </c>
      <c r="V21">
        <f t="shared" si="6"/>
        <v>3.1961309523809529</v>
      </c>
    </row>
    <row r="22" spans="1:22">
      <c r="A22" s="5" t="s">
        <v>22</v>
      </c>
      <c r="B22" s="3">
        <v>3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Q22">
        <v>0.9001793185893604</v>
      </c>
      <c r="R22">
        <f t="shared" si="4"/>
        <v>3.1375000000000006</v>
      </c>
      <c r="S22">
        <f t="shared" si="2"/>
        <v>0.86072922893006554</v>
      </c>
      <c r="U22">
        <f t="shared" si="3"/>
        <v>3.4599385060589625</v>
      </c>
      <c r="V22">
        <f t="shared" si="6"/>
        <v>3.0586309523809536</v>
      </c>
    </row>
    <row r="23" spans="1:22">
      <c r="A23" s="5" t="s">
        <v>23</v>
      </c>
      <c r="B23" s="3">
        <v>2.9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Q23">
        <v>0.87866108786610875</v>
      </c>
      <c r="R23">
        <f t="shared" si="4"/>
        <v>3.0625000000000004</v>
      </c>
      <c r="S23">
        <f t="shared" si="2"/>
        <v>0.83203825463239667</v>
      </c>
      <c r="U23">
        <f t="shared" si="3"/>
        <v>3.4608649846265154</v>
      </c>
      <c r="V23">
        <f t="shared" si="6"/>
        <v>2.983630952380953</v>
      </c>
    </row>
    <row r="24" spans="1:22">
      <c r="A24" s="5" t="s">
        <v>24</v>
      </c>
      <c r="B24" s="3">
        <v>2.9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Q24">
        <v>0.84279736999402255</v>
      </c>
      <c r="R24">
        <f t="shared" si="4"/>
        <v>2.9375</v>
      </c>
      <c r="S24">
        <f t="shared" si="2"/>
        <v>0.83203825463239667</v>
      </c>
      <c r="U24">
        <f t="shared" si="3"/>
        <v>3.4617914631940683</v>
      </c>
      <c r="V24">
        <f t="shared" si="6"/>
        <v>2.8586309523809534</v>
      </c>
    </row>
    <row r="25" spans="1:22">
      <c r="A25" s="5" t="s">
        <v>25</v>
      </c>
      <c r="B25" s="3">
        <v>3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0.91093843395098606</v>
      </c>
      <c r="R25">
        <f t="shared" si="4"/>
        <v>3.1750000000000003</v>
      </c>
      <c r="S25">
        <f t="shared" si="2"/>
        <v>0.86072922893006554</v>
      </c>
      <c r="U25">
        <f t="shared" si="3"/>
        <v>3.4627179417616212</v>
      </c>
      <c r="V25">
        <f t="shared" si="6"/>
        <v>3.0961309523809537</v>
      </c>
    </row>
    <row r="26" spans="1:22">
      <c r="A26" s="5" t="s">
        <v>26</v>
      </c>
      <c r="B26" s="3">
        <v>3.5</v>
      </c>
      <c r="C26">
        <v>25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Q26">
        <v>1.0830842797369993</v>
      </c>
      <c r="R26">
        <f t="shared" si="4"/>
        <v>3.7750000000000004</v>
      </c>
      <c r="S26">
        <f t="shared" si="2"/>
        <v>1.0041841004184098</v>
      </c>
      <c r="U26">
        <f t="shared" si="3"/>
        <v>3.4636444203291741</v>
      </c>
      <c r="V26">
        <f t="shared" si="6"/>
        <v>3.7276785714285721</v>
      </c>
    </row>
    <row r="27" spans="1:22">
      <c r="A27" s="5" t="s">
        <v>27</v>
      </c>
      <c r="B27" s="3">
        <v>4.2</v>
      </c>
      <c r="C27">
        <v>26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Q27">
        <v>1.2982665869695156</v>
      </c>
      <c r="R27">
        <f t="shared" si="4"/>
        <v>4.5250000000000004</v>
      </c>
      <c r="S27">
        <f t="shared" si="2"/>
        <v>1.2050209205020919</v>
      </c>
      <c r="U27">
        <f t="shared" si="3"/>
        <v>3.464570898896727</v>
      </c>
      <c r="V27">
        <f t="shared" si="6"/>
        <v>4.4776785714285712</v>
      </c>
    </row>
    <row r="28" spans="1:22">
      <c r="A28" s="5" t="s">
        <v>28</v>
      </c>
      <c r="B28" s="3">
        <v>3.7</v>
      </c>
      <c r="C28">
        <v>27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Q28">
        <v>1.140466228332337</v>
      </c>
      <c r="R28">
        <f t="shared" si="4"/>
        <v>3.9750000000000005</v>
      </c>
      <c r="S28">
        <f t="shared" si="2"/>
        <v>1.0615660490137475</v>
      </c>
      <c r="U28">
        <f t="shared" si="3"/>
        <v>3.4654973774642799</v>
      </c>
      <c r="V28">
        <f t="shared" si="6"/>
        <v>3.9276785714285722</v>
      </c>
    </row>
    <row r="29" spans="1:22">
      <c r="A29" s="5" t="s">
        <v>29</v>
      </c>
      <c r="B29" s="3">
        <v>3.5</v>
      </c>
      <c r="C29">
        <v>28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Q29">
        <v>1.0723251643753735</v>
      </c>
      <c r="R29">
        <f t="shared" si="4"/>
        <v>3.7375000000000007</v>
      </c>
      <c r="S29">
        <f t="shared" si="2"/>
        <v>1.0041841004184098</v>
      </c>
      <c r="U29">
        <f t="shared" si="3"/>
        <v>3.4664238560318328</v>
      </c>
      <c r="V29">
        <f t="shared" si="6"/>
        <v>3.6901785714285724</v>
      </c>
    </row>
    <row r="30" spans="1:22">
      <c r="A30" s="5" t="s">
        <v>30</v>
      </c>
      <c r="B30" s="3">
        <v>3.1</v>
      </c>
      <c r="C30">
        <v>29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Q30">
        <v>0.96473401075911536</v>
      </c>
      <c r="R30">
        <f t="shared" si="4"/>
        <v>3.3625000000000007</v>
      </c>
      <c r="S30">
        <f t="shared" si="2"/>
        <v>0.88942020322773441</v>
      </c>
      <c r="U30">
        <f t="shared" si="3"/>
        <v>3.4673503345993857</v>
      </c>
      <c r="V30">
        <f t="shared" si="6"/>
        <v>3.315178571428572</v>
      </c>
    </row>
    <row r="31" spans="1:22">
      <c r="A31" s="5" t="s">
        <v>31</v>
      </c>
      <c r="B31" s="3">
        <v>3.2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Q31">
        <v>0.99701135684399289</v>
      </c>
      <c r="R31">
        <f t="shared" si="4"/>
        <v>3.475000000000001</v>
      </c>
      <c r="S31">
        <f t="shared" si="2"/>
        <v>0.91811117752540328</v>
      </c>
      <c r="U31">
        <f t="shared" si="3"/>
        <v>3.4682768131669386</v>
      </c>
      <c r="V31">
        <f t="shared" si="6"/>
        <v>3.4276785714285718</v>
      </c>
    </row>
    <row r="32" spans="1:22">
      <c r="A32" s="5" t="s">
        <v>32</v>
      </c>
      <c r="B32" s="3">
        <v>3.1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Q32">
        <v>0.97190675433353235</v>
      </c>
      <c r="R32">
        <f t="shared" si="4"/>
        <v>3.3875000000000002</v>
      </c>
      <c r="S32">
        <f t="shared" si="2"/>
        <v>0.88942020322773441</v>
      </c>
      <c r="U32">
        <f t="shared" si="3"/>
        <v>3.4692032917344915</v>
      </c>
      <c r="V32">
        <f t="shared" si="6"/>
        <v>3.3401785714285723</v>
      </c>
    </row>
    <row r="33" spans="1:22">
      <c r="A33" s="5" t="s">
        <v>33</v>
      </c>
      <c r="B33" s="3">
        <v>3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Q33">
        <v>0.93962940824865515</v>
      </c>
      <c r="R33">
        <f t="shared" si="4"/>
        <v>3.2750000000000008</v>
      </c>
      <c r="S33">
        <f t="shared" si="2"/>
        <v>0.86072922893006554</v>
      </c>
      <c r="U33">
        <f t="shared" si="3"/>
        <v>3.4701297703020444</v>
      </c>
      <c r="V33">
        <f t="shared" si="6"/>
        <v>3.2276785714285721</v>
      </c>
    </row>
    <row r="34" spans="1:22">
      <c r="A34" s="5" t="s">
        <v>34</v>
      </c>
      <c r="B34" s="3">
        <v>2.9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Q34">
        <v>0.9001793185893604</v>
      </c>
      <c r="R34">
        <f t="shared" si="4"/>
        <v>3.1375000000000006</v>
      </c>
      <c r="S34">
        <f t="shared" ref="S34:S65" si="7">B34/$B$98</f>
        <v>0.83203825463239667</v>
      </c>
      <c r="U34">
        <f t="shared" ref="U34:U65" si="8">$Y$125+$Y$126*C34</f>
        <v>3.4710562488695973</v>
      </c>
      <c r="V34">
        <f t="shared" si="6"/>
        <v>3.0901785714285728</v>
      </c>
    </row>
    <row r="35" spans="1:22">
      <c r="A35" s="5" t="s">
        <v>35</v>
      </c>
      <c r="B35" s="3">
        <v>2.8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Q35">
        <v>0.87866108786610875</v>
      </c>
      <c r="R35">
        <f t="shared" si="4"/>
        <v>3.0625000000000004</v>
      </c>
      <c r="S35">
        <f t="shared" si="7"/>
        <v>0.8033472803347278</v>
      </c>
      <c r="U35">
        <f t="shared" si="8"/>
        <v>3.4719827274371502</v>
      </c>
      <c r="V35">
        <f t="shared" si="6"/>
        <v>3.0151785714285722</v>
      </c>
    </row>
    <row r="36" spans="1:22">
      <c r="A36" s="5" t="s">
        <v>36</v>
      </c>
      <c r="B36" s="3">
        <v>2.8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Q36">
        <v>0.84279736999402255</v>
      </c>
      <c r="R36">
        <f t="shared" si="4"/>
        <v>2.9375</v>
      </c>
      <c r="S36">
        <f t="shared" si="7"/>
        <v>0.8033472803347278</v>
      </c>
      <c r="U36">
        <f t="shared" si="8"/>
        <v>3.4729092060047031</v>
      </c>
      <c r="V36">
        <f t="shared" si="6"/>
        <v>2.8901785714285726</v>
      </c>
    </row>
    <row r="37" spans="1:22">
      <c r="A37" s="5" t="s">
        <v>37</v>
      </c>
      <c r="B37" s="3">
        <v>2.9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Q37">
        <v>0.91093843395098606</v>
      </c>
      <c r="R37">
        <f t="shared" si="4"/>
        <v>3.1750000000000003</v>
      </c>
      <c r="S37">
        <f t="shared" si="7"/>
        <v>0.83203825463239667</v>
      </c>
      <c r="U37">
        <f t="shared" si="8"/>
        <v>3.473835684572256</v>
      </c>
      <c r="V37">
        <f t="shared" si="6"/>
        <v>3.1276785714285729</v>
      </c>
    </row>
    <row r="38" spans="1:22">
      <c r="A38" s="5" t="s">
        <v>38</v>
      </c>
      <c r="B38" s="3">
        <v>3.4</v>
      </c>
      <c r="C38">
        <v>37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Q38">
        <v>1.0830842797369993</v>
      </c>
      <c r="R38">
        <f t="shared" si="4"/>
        <v>3.7750000000000004</v>
      </c>
      <c r="S38">
        <f t="shared" si="7"/>
        <v>0.97549312612074091</v>
      </c>
      <c r="U38">
        <f t="shared" si="8"/>
        <v>3.4747621631398089</v>
      </c>
      <c r="V38">
        <f t="shared" si="6"/>
        <v>3.7592261904761908</v>
      </c>
    </row>
    <row r="39" spans="1:22">
      <c r="A39" s="5" t="s">
        <v>39</v>
      </c>
      <c r="B39" s="3">
        <v>3.9</v>
      </c>
      <c r="C39">
        <v>38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Q39">
        <v>1.2982665869695156</v>
      </c>
      <c r="R39">
        <f t="shared" si="4"/>
        <v>4.5250000000000004</v>
      </c>
      <c r="S39">
        <f t="shared" si="7"/>
        <v>1.1189479976090853</v>
      </c>
      <c r="U39">
        <f t="shared" si="8"/>
        <v>3.4756886417073618</v>
      </c>
      <c r="V39">
        <f t="shared" si="6"/>
        <v>4.5092261904761903</v>
      </c>
    </row>
    <row r="40" spans="1:22">
      <c r="A40" s="5" t="s">
        <v>40</v>
      </c>
      <c r="B40" s="3">
        <v>3.5</v>
      </c>
      <c r="C40">
        <v>39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Q40">
        <v>1.140466228332337</v>
      </c>
      <c r="R40">
        <f t="shared" si="4"/>
        <v>3.9750000000000005</v>
      </c>
      <c r="S40">
        <f t="shared" si="7"/>
        <v>1.0041841004184098</v>
      </c>
      <c r="U40">
        <f t="shared" si="8"/>
        <v>3.4766151202749147</v>
      </c>
      <c r="V40">
        <f t="shared" si="6"/>
        <v>3.9592261904761914</v>
      </c>
    </row>
    <row r="41" spans="1:22">
      <c r="A41" s="5" t="s">
        <v>41</v>
      </c>
      <c r="B41" s="3">
        <v>3.2</v>
      </c>
      <c r="C41">
        <v>40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Q41">
        <v>1.0723251643753735</v>
      </c>
      <c r="R41">
        <f t="shared" si="4"/>
        <v>3.7375000000000007</v>
      </c>
      <c r="S41">
        <f t="shared" si="7"/>
        <v>0.91811117752540328</v>
      </c>
      <c r="U41">
        <f t="shared" si="8"/>
        <v>3.4775415988424676</v>
      </c>
      <c r="V41">
        <f t="shared" si="6"/>
        <v>3.7217261904761916</v>
      </c>
    </row>
    <row r="42" spans="1:22">
      <c r="A42" s="5" t="s">
        <v>42</v>
      </c>
      <c r="B42" s="3">
        <v>3</v>
      </c>
      <c r="C42">
        <v>41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Q42">
        <v>0.96473401075911536</v>
      </c>
      <c r="R42">
        <f t="shared" si="4"/>
        <v>3.3625000000000007</v>
      </c>
      <c r="S42">
        <f t="shared" si="7"/>
        <v>0.86072922893006554</v>
      </c>
      <c r="U42">
        <f t="shared" si="8"/>
        <v>3.4784680774100205</v>
      </c>
      <c r="V42">
        <f t="shared" si="6"/>
        <v>3.3467261904761911</v>
      </c>
    </row>
    <row r="43" spans="1:22">
      <c r="A43" s="5" t="s">
        <v>43</v>
      </c>
      <c r="B43" s="3">
        <v>3.1</v>
      </c>
      <c r="C43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Q43">
        <v>0.99701135684399289</v>
      </c>
      <c r="R43">
        <f t="shared" si="4"/>
        <v>3.475000000000001</v>
      </c>
      <c r="S43">
        <f t="shared" si="7"/>
        <v>0.88942020322773441</v>
      </c>
      <c r="U43">
        <f t="shared" si="8"/>
        <v>3.4793945559775734</v>
      </c>
      <c r="V43">
        <f t="shared" si="6"/>
        <v>3.459226190476191</v>
      </c>
    </row>
    <row r="44" spans="1:22">
      <c r="A44" s="5" t="s">
        <v>44</v>
      </c>
      <c r="B44" s="3">
        <v>3.1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Q44">
        <v>0.97190675433353235</v>
      </c>
      <c r="R44">
        <f t="shared" si="4"/>
        <v>3.3875000000000002</v>
      </c>
      <c r="S44">
        <f t="shared" si="7"/>
        <v>0.88942020322773441</v>
      </c>
      <c r="U44">
        <f t="shared" si="8"/>
        <v>3.4803210345451263</v>
      </c>
      <c r="V44">
        <f t="shared" si="6"/>
        <v>3.3717261904761915</v>
      </c>
    </row>
    <row r="45" spans="1:22">
      <c r="A45" s="5" t="s">
        <v>45</v>
      </c>
      <c r="B45" s="3">
        <v>3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Q45">
        <v>0.93962940824865515</v>
      </c>
      <c r="R45">
        <f t="shared" si="4"/>
        <v>3.2750000000000008</v>
      </c>
      <c r="S45">
        <f t="shared" si="7"/>
        <v>0.86072922893006554</v>
      </c>
      <c r="U45">
        <f t="shared" si="8"/>
        <v>3.4812475131126792</v>
      </c>
      <c r="V45">
        <f t="shared" si="6"/>
        <v>3.2592261904761908</v>
      </c>
    </row>
    <row r="46" spans="1:22">
      <c r="A46" s="5" t="s">
        <v>46</v>
      </c>
      <c r="B46" s="3">
        <v>2.7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Q46">
        <v>0.9001793185893604</v>
      </c>
      <c r="R46">
        <f t="shared" si="4"/>
        <v>3.1375000000000006</v>
      </c>
      <c r="S46">
        <f t="shared" si="7"/>
        <v>0.77465630603705904</v>
      </c>
      <c r="U46">
        <f t="shared" si="8"/>
        <v>3.4821739916802321</v>
      </c>
      <c r="V46">
        <f t="shared" si="6"/>
        <v>3.1217261904761915</v>
      </c>
    </row>
    <row r="47" spans="1:22">
      <c r="A47" s="5" t="s">
        <v>47</v>
      </c>
      <c r="B47" s="3">
        <v>2.7</v>
      </c>
      <c r="C47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Q47">
        <v>0.87866108786610875</v>
      </c>
      <c r="R47">
        <f t="shared" si="4"/>
        <v>3.0625000000000004</v>
      </c>
      <c r="S47">
        <f t="shared" si="7"/>
        <v>0.77465630603705904</v>
      </c>
      <c r="U47">
        <f t="shared" si="8"/>
        <v>3.483100470247785</v>
      </c>
      <c r="V47">
        <f t="shared" si="6"/>
        <v>3.0467261904761913</v>
      </c>
    </row>
    <row r="48" spans="1:22">
      <c r="A48" s="5" t="s">
        <v>48</v>
      </c>
      <c r="B48" s="3">
        <v>2.6</v>
      </c>
      <c r="C48">
        <v>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Q48">
        <v>0.84279736999402255</v>
      </c>
      <c r="R48">
        <f t="shared" si="4"/>
        <v>2.9375</v>
      </c>
      <c r="S48">
        <f t="shared" si="7"/>
        <v>0.74596533173939017</v>
      </c>
      <c r="U48">
        <f t="shared" si="8"/>
        <v>3.4840269488153379</v>
      </c>
      <c r="V48">
        <f t="shared" si="6"/>
        <v>2.9217261904761918</v>
      </c>
    </row>
    <row r="49" spans="1:22">
      <c r="A49" s="5" t="s">
        <v>49</v>
      </c>
      <c r="B49" s="3">
        <v>3</v>
      </c>
      <c r="C49">
        <v>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0.91093843395098606</v>
      </c>
      <c r="R49">
        <f t="shared" si="4"/>
        <v>3.1750000000000003</v>
      </c>
      <c r="S49">
        <f t="shared" si="7"/>
        <v>0.86072922893006554</v>
      </c>
      <c r="U49">
        <f t="shared" si="8"/>
        <v>3.4849534273828908</v>
      </c>
      <c r="V49">
        <f t="shared" si="6"/>
        <v>3.159226190476192</v>
      </c>
    </row>
    <row r="50" spans="1:22">
      <c r="A50" s="5" t="s">
        <v>50</v>
      </c>
      <c r="B50" s="3">
        <v>3.4</v>
      </c>
      <c r="C50">
        <v>49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1.0830842797369993</v>
      </c>
      <c r="R50">
        <f t="shared" si="4"/>
        <v>3.7750000000000004</v>
      </c>
      <c r="S50">
        <f t="shared" si="7"/>
        <v>0.97549312612074091</v>
      </c>
      <c r="U50">
        <f t="shared" si="8"/>
        <v>3.4858799059504437</v>
      </c>
      <c r="V50">
        <f t="shared" si="6"/>
        <v>3.7907738095238099</v>
      </c>
    </row>
    <row r="51" spans="1:22">
      <c r="A51" s="5" t="s">
        <v>51</v>
      </c>
      <c r="B51" s="3">
        <v>4.5</v>
      </c>
      <c r="C51">
        <v>50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Q51">
        <v>1.2982665869695156</v>
      </c>
      <c r="R51">
        <f t="shared" si="4"/>
        <v>4.5250000000000004</v>
      </c>
      <c r="S51">
        <f t="shared" si="7"/>
        <v>1.2910938433950983</v>
      </c>
      <c r="U51">
        <f t="shared" si="8"/>
        <v>3.4868063845179966</v>
      </c>
      <c r="V51">
        <f t="shared" si="6"/>
        <v>4.5407738095238095</v>
      </c>
    </row>
    <row r="52" spans="1:22">
      <c r="A52" s="5" t="s">
        <v>52</v>
      </c>
      <c r="B52" s="3">
        <v>3.9</v>
      </c>
      <c r="C52">
        <v>51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Q52">
        <v>1.140466228332337</v>
      </c>
      <c r="R52">
        <f t="shared" si="4"/>
        <v>3.9750000000000005</v>
      </c>
      <c r="S52">
        <f t="shared" si="7"/>
        <v>1.1189479976090853</v>
      </c>
      <c r="U52">
        <f t="shared" si="8"/>
        <v>3.4877328630855495</v>
      </c>
      <c r="V52">
        <f t="shared" si="6"/>
        <v>3.9907738095238106</v>
      </c>
    </row>
    <row r="53" spans="1:22">
      <c r="A53" s="5" t="s">
        <v>53</v>
      </c>
      <c r="B53" s="3">
        <v>3.8</v>
      </c>
      <c r="C53">
        <v>52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Q53">
        <v>1.0723251643753735</v>
      </c>
      <c r="R53">
        <f t="shared" si="4"/>
        <v>3.7375000000000007</v>
      </c>
      <c r="S53">
        <f t="shared" si="7"/>
        <v>1.0902570233114164</v>
      </c>
      <c r="U53">
        <f t="shared" si="8"/>
        <v>3.4886593416531024</v>
      </c>
      <c r="V53">
        <f t="shared" si="6"/>
        <v>3.7532738095238103</v>
      </c>
    </row>
    <row r="54" spans="1:22">
      <c r="A54" s="5" t="s">
        <v>54</v>
      </c>
      <c r="B54" s="3">
        <v>3.5</v>
      </c>
      <c r="C54">
        <v>53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Q54">
        <v>0.96473401075911536</v>
      </c>
      <c r="R54">
        <f t="shared" si="4"/>
        <v>3.3625000000000007</v>
      </c>
      <c r="S54">
        <f t="shared" si="7"/>
        <v>1.0041841004184098</v>
      </c>
      <c r="U54">
        <f t="shared" si="8"/>
        <v>3.4895858202206553</v>
      </c>
      <c r="V54">
        <f t="shared" si="6"/>
        <v>3.3782738095238103</v>
      </c>
    </row>
    <row r="55" spans="1:22">
      <c r="A55" s="5" t="s">
        <v>55</v>
      </c>
      <c r="B55" s="3">
        <v>3.5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Q55">
        <v>0.99701135684399289</v>
      </c>
      <c r="R55">
        <f t="shared" si="4"/>
        <v>3.475000000000001</v>
      </c>
      <c r="S55">
        <f t="shared" si="7"/>
        <v>1.0041841004184098</v>
      </c>
      <c r="U55">
        <f t="shared" si="8"/>
        <v>3.4905122987882082</v>
      </c>
      <c r="V55">
        <f t="shared" si="6"/>
        <v>3.4907738095238101</v>
      </c>
    </row>
    <row r="56" spans="1:22">
      <c r="A56" s="5" t="s">
        <v>56</v>
      </c>
      <c r="B56" s="3">
        <v>3.4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Q56">
        <v>0.97190675433353235</v>
      </c>
      <c r="R56">
        <f t="shared" si="4"/>
        <v>3.3875000000000002</v>
      </c>
      <c r="S56">
        <f t="shared" si="7"/>
        <v>0.97549312612074091</v>
      </c>
      <c r="U56">
        <f t="shared" si="8"/>
        <v>3.4914387773557611</v>
      </c>
      <c r="V56">
        <f t="shared" si="6"/>
        <v>3.4032738095238106</v>
      </c>
    </row>
    <row r="57" spans="1:22">
      <c r="A57" s="5" t="s">
        <v>57</v>
      </c>
      <c r="B57" s="3">
        <v>3.3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Q57">
        <v>0.93962940824865515</v>
      </c>
      <c r="R57">
        <f t="shared" si="4"/>
        <v>3.2750000000000008</v>
      </c>
      <c r="S57">
        <f t="shared" si="7"/>
        <v>0.94680215182307204</v>
      </c>
      <c r="U57">
        <f t="shared" si="8"/>
        <v>3.492365255923314</v>
      </c>
      <c r="V57">
        <f t="shared" si="6"/>
        <v>3.2907738095238099</v>
      </c>
    </row>
    <row r="58" spans="1:22">
      <c r="A58" s="5" t="s">
        <v>58</v>
      </c>
      <c r="B58" s="3">
        <v>3.1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Q58">
        <v>0.9001793185893604</v>
      </c>
      <c r="R58">
        <f t="shared" si="4"/>
        <v>3.1375000000000006</v>
      </c>
      <c r="S58">
        <f t="shared" si="7"/>
        <v>0.88942020322773441</v>
      </c>
      <c r="U58">
        <f t="shared" si="8"/>
        <v>3.4932917344908669</v>
      </c>
      <c r="V58">
        <f t="shared" si="6"/>
        <v>3.1532738095238106</v>
      </c>
    </row>
    <row r="59" spans="1:22">
      <c r="A59" s="5" t="s">
        <v>59</v>
      </c>
      <c r="B59" s="3">
        <v>3.2</v>
      </c>
      <c r="C59">
        <v>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Q59">
        <v>0.87866108786610875</v>
      </c>
      <c r="R59">
        <f t="shared" si="4"/>
        <v>3.0625000000000004</v>
      </c>
      <c r="S59">
        <f t="shared" si="7"/>
        <v>0.91811117752540328</v>
      </c>
      <c r="U59">
        <f t="shared" si="8"/>
        <v>3.4942182130584198</v>
      </c>
      <c r="V59">
        <f t="shared" si="6"/>
        <v>3.07827380952381</v>
      </c>
    </row>
    <row r="60" spans="1:22">
      <c r="A60" s="5" t="s">
        <v>60</v>
      </c>
      <c r="B60" s="3">
        <v>3</v>
      </c>
      <c r="C60">
        <v>59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Q60">
        <v>0.84279736999402255</v>
      </c>
      <c r="R60">
        <f t="shared" si="4"/>
        <v>2.9375</v>
      </c>
      <c r="S60">
        <f t="shared" si="7"/>
        <v>0.86072922893006554</v>
      </c>
      <c r="U60">
        <f t="shared" si="8"/>
        <v>3.4951446916259727</v>
      </c>
      <c r="V60">
        <f t="shared" si="6"/>
        <v>2.9532738095238105</v>
      </c>
    </row>
    <row r="61" spans="1:22">
      <c r="A61" s="5" t="s">
        <v>61</v>
      </c>
      <c r="B61" s="3">
        <v>3.3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Q61">
        <v>0.91093843395098606</v>
      </c>
      <c r="R61">
        <f t="shared" si="4"/>
        <v>3.1750000000000003</v>
      </c>
      <c r="S61">
        <f t="shared" si="7"/>
        <v>0.94680215182307204</v>
      </c>
      <c r="U61">
        <f t="shared" si="8"/>
        <v>3.4960711701935256</v>
      </c>
      <c r="V61">
        <f t="shared" si="6"/>
        <v>3.1907738095238112</v>
      </c>
    </row>
    <row r="62" spans="1:22">
      <c r="A62" s="5" t="s">
        <v>62</v>
      </c>
      <c r="B62" s="3">
        <v>3.7</v>
      </c>
      <c r="C62">
        <v>61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Q62">
        <v>1.0830842797369993</v>
      </c>
      <c r="R62">
        <f t="shared" si="4"/>
        <v>3.7750000000000004</v>
      </c>
      <c r="S62">
        <f t="shared" si="7"/>
        <v>1.0615660490137475</v>
      </c>
      <c r="U62">
        <f t="shared" si="8"/>
        <v>3.4969976487610785</v>
      </c>
      <c r="V62">
        <f t="shared" si="6"/>
        <v>3.8223214285714291</v>
      </c>
    </row>
    <row r="63" spans="1:22">
      <c r="A63" s="5" t="s">
        <v>63</v>
      </c>
      <c r="B63" s="3">
        <v>4.5</v>
      </c>
      <c r="C63">
        <v>62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Q63">
        <v>1.2982665869695156</v>
      </c>
      <c r="R63">
        <f t="shared" si="4"/>
        <v>4.5250000000000004</v>
      </c>
      <c r="S63">
        <f t="shared" si="7"/>
        <v>1.2910938433950983</v>
      </c>
      <c r="U63">
        <f t="shared" si="8"/>
        <v>3.4979241273286314</v>
      </c>
      <c r="V63">
        <f t="shared" si="6"/>
        <v>4.5723214285714286</v>
      </c>
    </row>
    <row r="64" spans="1:22">
      <c r="A64" s="5" t="s">
        <v>64</v>
      </c>
      <c r="B64" s="3">
        <v>4</v>
      </c>
      <c r="C64">
        <v>63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Q64">
        <v>1.140466228332337</v>
      </c>
      <c r="R64">
        <f t="shared" si="4"/>
        <v>3.9750000000000005</v>
      </c>
      <c r="S64">
        <f t="shared" si="7"/>
        <v>1.1476389719067541</v>
      </c>
      <c r="U64">
        <f t="shared" si="8"/>
        <v>3.4988506058961844</v>
      </c>
      <c r="V64">
        <f t="shared" si="6"/>
        <v>4.0223214285714297</v>
      </c>
    </row>
    <row r="65" spans="1:22">
      <c r="A65" s="5" t="s">
        <v>65</v>
      </c>
      <c r="B65" s="3">
        <v>3.9</v>
      </c>
      <c r="C65">
        <v>64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Q65">
        <v>1.0723251643753735</v>
      </c>
      <c r="R65">
        <f t="shared" si="4"/>
        <v>3.7375000000000007</v>
      </c>
      <c r="S65">
        <f t="shared" si="7"/>
        <v>1.1189479976090853</v>
      </c>
      <c r="U65">
        <f t="shared" si="8"/>
        <v>3.4997770844637373</v>
      </c>
      <c r="V65">
        <f t="shared" si="6"/>
        <v>3.7848214285714294</v>
      </c>
    </row>
    <row r="66" spans="1:22">
      <c r="A66" s="5" t="s">
        <v>66</v>
      </c>
      <c r="B66" s="3">
        <v>3.7</v>
      </c>
      <c r="C66">
        <v>65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Q66">
        <v>0.96473401075911536</v>
      </c>
      <c r="R66">
        <f t="shared" si="4"/>
        <v>3.3625000000000007</v>
      </c>
      <c r="S66">
        <f t="shared" ref="S66:S97" si="9">B66/$B$98</f>
        <v>1.0615660490137475</v>
      </c>
      <c r="U66">
        <f t="shared" ref="U66:U97" si="10">$Y$125+$Y$126*C66</f>
        <v>3.5007035630312902</v>
      </c>
      <c r="V66">
        <f t="shared" si="6"/>
        <v>3.409821428571429</v>
      </c>
    </row>
    <row r="67" spans="1:22">
      <c r="A67" s="5" t="s">
        <v>67</v>
      </c>
      <c r="B67" s="3">
        <v>3.8</v>
      </c>
      <c r="C67">
        <v>66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Q67">
        <v>0.99701135684399289</v>
      </c>
      <c r="R67">
        <f t="shared" ref="R67:R97" si="11">AVERAGE($B$2:$B$97)*Q67</f>
        <v>3.475000000000001</v>
      </c>
      <c r="S67">
        <f t="shared" si="9"/>
        <v>1.0902570233114164</v>
      </c>
      <c r="U67">
        <f t="shared" si="10"/>
        <v>3.5016300415988431</v>
      </c>
      <c r="V67">
        <f t="shared" ref="V67:V97" si="12">$Y$144+$Y$145*C67+$Y$146*D67+$Y$147*E67+$Y$148*F67+$Y$149*G67+$Y$150*H67+$Y$151*I67+$Y$152*J67+$Y$153*K67+$Y$154*L67+$Y$155*M67+$Y$156*N67</f>
        <v>3.5223214285714293</v>
      </c>
    </row>
    <row r="68" spans="1:22">
      <c r="A68" s="5" t="s">
        <v>68</v>
      </c>
      <c r="B68" s="3">
        <v>3.6</v>
      </c>
      <c r="C68">
        <v>67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Q68">
        <v>0.97190675433353235</v>
      </c>
      <c r="R68">
        <f t="shared" si="11"/>
        <v>3.3875000000000002</v>
      </c>
      <c r="S68">
        <f t="shared" si="9"/>
        <v>1.0328750747160786</v>
      </c>
      <c r="U68">
        <f t="shared" si="10"/>
        <v>3.502556520166396</v>
      </c>
      <c r="V68">
        <f t="shared" si="12"/>
        <v>3.4348214285714298</v>
      </c>
    </row>
    <row r="69" spans="1:22">
      <c r="A69" s="5" t="s">
        <v>69</v>
      </c>
      <c r="B69" s="3">
        <v>3.4</v>
      </c>
      <c r="C69">
        <v>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Q69">
        <v>0.93962940824865515</v>
      </c>
      <c r="R69">
        <f t="shared" si="11"/>
        <v>3.2750000000000008</v>
      </c>
      <c r="S69">
        <f t="shared" si="9"/>
        <v>0.97549312612074091</v>
      </c>
      <c r="U69">
        <f t="shared" si="10"/>
        <v>3.5034829987339489</v>
      </c>
      <c r="V69">
        <f t="shared" si="12"/>
        <v>3.3223214285714291</v>
      </c>
    </row>
    <row r="70" spans="1:22">
      <c r="A70" s="5" t="s">
        <v>70</v>
      </c>
      <c r="B70" s="3">
        <v>3.2</v>
      </c>
      <c r="C70">
        <v>69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Q70">
        <v>0.9001793185893604</v>
      </c>
      <c r="R70">
        <f t="shared" si="11"/>
        <v>3.1375000000000006</v>
      </c>
      <c r="S70">
        <f t="shared" si="9"/>
        <v>0.91811117752540328</v>
      </c>
      <c r="U70">
        <f t="shared" si="10"/>
        <v>3.5044094773015018</v>
      </c>
      <c r="V70">
        <f t="shared" si="12"/>
        <v>3.1848214285714298</v>
      </c>
    </row>
    <row r="71" spans="1:22">
      <c r="A71" s="5" t="s">
        <v>71</v>
      </c>
      <c r="B71" s="3">
        <v>3.1</v>
      </c>
      <c r="C71">
        <v>70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Q71">
        <v>0.87866108786610875</v>
      </c>
      <c r="R71">
        <f t="shared" si="11"/>
        <v>3.0625000000000004</v>
      </c>
      <c r="S71">
        <f t="shared" si="9"/>
        <v>0.88942020322773441</v>
      </c>
      <c r="U71">
        <f t="shared" si="10"/>
        <v>3.5053359558690547</v>
      </c>
      <c r="V71">
        <f t="shared" si="12"/>
        <v>3.1098214285714292</v>
      </c>
    </row>
    <row r="72" spans="1:22">
      <c r="A72" s="5" t="s">
        <v>72</v>
      </c>
      <c r="B72" s="3">
        <v>3</v>
      </c>
      <c r="C72">
        <v>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Q72">
        <v>0.84279736999402255</v>
      </c>
      <c r="R72">
        <f t="shared" si="11"/>
        <v>2.9375</v>
      </c>
      <c r="S72">
        <f t="shared" si="9"/>
        <v>0.86072922893006554</v>
      </c>
      <c r="U72">
        <f t="shared" si="10"/>
        <v>3.5062624344366076</v>
      </c>
      <c r="V72">
        <f t="shared" si="12"/>
        <v>2.9848214285714296</v>
      </c>
    </row>
    <row r="73" spans="1:22">
      <c r="A73" s="5" t="s">
        <v>73</v>
      </c>
      <c r="B73" s="3">
        <v>3.2</v>
      </c>
      <c r="C73">
        <v>72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Q73">
        <v>0.91093843395098606</v>
      </c>
      <c r="R73">
        <f t="shared" si="11"/>
        <v>3.1750000000000003</v>
      </c>
      <c r="S73">
        <f t="shared" si="9"/>
        <v>0.91811117752540328</v>
      </c>
      <c r="U73">
        <f t="shared" si="10"/>
        <v>3.5071889130041605</v>
      </c>
      <c r="V73">
        <f t="shared" si="12"/>
        <v>3.2223214285714299</v>
      </c>
    </row>
    <row r="74" spans="1:22">
      <c r="A74" s="5" t="s">
        <v>74</v>
      </c>
      <c r="B74" s="3">
        <v>3.7</v>
      </c>
      <c r="C74">
        <v>73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Q74">
        <v>1.0830842797369993</v>
      </c>
      <c r="R74">
        <f t="shared" si="11"/>
        <v>3.7750000000000004</v>
      </c>
      <c r="S74">
        <f t="shared" si="9"/>
        <v>1.0615660490137475</v>
      </c>
      <c r="U74">
        <f t="shared" si="10"/>
        <v>3.5081153915717134</v>
      </c>
      <c r="V74">
        <f t="shared" si="12"/>
        <v>3.8538690476190478</v>
      </c>
    </row>
    <row r="75" spans="1:22">
      <c r="A75" s="5" t="s">
        <v>75</v>
      </c>
      <c r="B75" s="3">
        <v>4.9000000000000004</v>
      </c>
      <c r="C75">
        <v>74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Q75">
        <v>1.2982665869695156</v>
      </c>
      <c r="R75">
        <f t="shared" si="11"/>
        <v>4.5250000000000004</v>
      </c>
      <c r="S75">
        <f t="shared" si="9"/>
        <v>1.4058577405857737</v>
      </c>
      <c r="U75">
        <f t="shared" si="10"/>
        <v>3.5090418701392663</v>
      </c>
      <c r="V75">
        <f t="shared" si="12"/>
        <v>4.6038690476190478</v>
      </c>
    </row>
    <row r="76" spans="1:22">
      <c r="A76" s="5" t="s">
        <v>76</v>
      </c>
      <c r="B76" s="3">
        <v>4.2</v>
      </c>
      <c r="C76">
        <v>75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Q76">
        <v>1.140466228332337</v>
      </c>
      <c r="R76">
        <f t="shared" si="11"/>
        <v>3.9750000000000005</v>
      </c>
      <c r="S76">
        <f t="shared" si="9"/>
        <v>1.2050209205020919</v>
      </c>
      <c r="U76">
        <f t="shared" si="10"/>
        <v>3.5099683487068192</v>
      </c>
      <c r="V76">
        <f t="shared" si="12"/>
        <v>4.0538690476190489</v>
      </c>
    </row>
    <row r="77" spans="1:22">
      <c r="A77" s="5" t="s">
        <v>77</v>
      </c>
      <c r="B77" s="3">
        <v>3.9</v>
      </c>
      <c r="C77">
        <v>76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Q77">
        <v>1.0723251643753735</v>
      </c>
      <c r="R77">
        <f t="shared" si="11"/>
        <v>3.7375000000000007</v>
      </c>
      <c r="S77">
        <f t="shared" si="9"/>
        <v>1.1189479976090853</v>
      </c>
      <c r="U77">
        <f t="shared" si="10"/>
        <v>3.5108948272743721</v>
      </c>
      <c r="V77">
        <f t="shared" si="12"/>
        <v>3.8163690476190486</v>
      </c>
    </row>
    <row r="78" spans="1:22">
      <c r="A78" s="5" t="s">
        <v>78</v>
      </c>
      <c r="B78" s="3">
        <v>3.6</v>
      </c>
      <c r="C78">
        <v>77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Q78">
        <v>0.96473401075911536</v>
      </c>
      <c r="R78">
        <f t="shared" si="11"/>
        <v>3.3625000000000007</v>
      </c>
      <c r="S78">
        <f t="shared" si="9"/>
        <v>1.0328750747160786</v>
      </c>
      <c r="U78">
        <f t="shared" si="10"/>
        <v>3.511821305841925</v>
      </c>
      <c r="V78">
        <f t="shared" si="12"/>
        <v>3.4413690476190482</v>
      </c>
    </row>
    <row r="79" spans="1:22">
      <c r="A79" s="5" t="s">
        <v>79</v>
      </c>
      <c r="B79" s="3">
        <v>3.6</v>
      </c>
      <c r="C79">
        <v>78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Q79">
        <v>0.99701135684399289</v>
      </c>
      <c r="R79">
        <f t="shared" si="11"/>
        <v>3.475000000000001</v>
      </c>
      <c r="S79">
        <f t="shared" si="9"/>
        <v>1.0328750747160786</v>
      </c>
      <c r="U79">
        <f t="shared" si="10"/>
        <v>3.5127477844094779</v>
      </c>
      <c r="V79">
        <f t="shared" si="12"/>
        <v>3.553869047619048</v>
      </c>
    </row>
    <row r="80" spans="1:22">
      <c r="A80" s="5" t="s">
        <v>80</v>
      </c>
      <c r="B80" s="3">
        <v>3.5</v>
      </c>
      <c r="C80">
        <v>79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Q80">
        <v>0.97190675433353235</v>
      </c>
      <c r="R80">
        <f t="shared" si="11"/>
        <v>3.3875000000000002</v>
      </c>
      <c r="S80">
        <f t="shared" si="9"/>
        <v>1.0041841004184098</v>
      </c>
      <c r="U80">
        <f t="shared" si="10"/>
        <v>3.5136742629770308</v>
      </c>
      <c r="V80">
        <f t="shared" si="12"/>
        <v>3.4663690476190485</v>
      </c>
    </row>
    <row r="81" spans="1:22">
      <c r="A81" s="5" t="s">
        <v>81</v>
      </c>
      <c r="B81" s="3">
        <v>3.6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Q81">
        <v>0.93962940824865515</v>
      </c>
      <c r="R81">
        <f t="shared" si="11"/>
        <v>3.2750000000000008</v>
      </c>
      <c r="S81">
        <f t="shared" si="9"/>
        <v>1.0328750747160786</v>
      </c>
      <c r="U81">
        <f t="shared" si="10"/>
        <v>3.5146007415445837</v>
      </c>
      <c r="V81">
        <f t="shared" si="12"/>
        <v>3.3538690476190482</v>
      </c>
    </row>
    <row r="82" spans="1:22">
      <c r="A82" s="5" t="s">
        <v>82</v>
      </c>
      <c r="B82" s="3">
        <v>3.5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Q82">
        <v>0.9001793185893604</v>
      </c>
      <c r="R82">
        <f t="shared" si="11"/>
        <v>3.1375000000000006</v>
      </c>
      <c r="S82">
        <f t="shared" si="9"/>
        <v>1.0041841004184098</v>
      </c>
      <c r="U82">
        <f t="shared" si="10"/>
        <v>3.5155272201121366</v>
      </c>
      <c r="V82">
        <f t="shared" si="12"/>
        <v>3.216369047619049</v>
      </c>
    </row>
    <row r="83" spans="1:22">
      <c r="A83" s="5" t="s">
        <v>83</v>
      </c>
      <c r="B83" s="3">
        <v>3.3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Q83">
        <v>0.87866108786610875</v>
      </c>
      <c r="R83">
        <f t="shared" si="11"/>
        <v>3.0625000000000004</v>
      </c>
      <c r="S83">
        <f t="shared" si="9"/>
        <v>0.94680215182307204</v>
      </c>
      <c r="U83">
        <f t="shared" si="10"/>
        <v>3.5164536986796895</v>
      </c>
      <c r="V83">
        <f t="shared" si="12"/>
        <v>3.1413690476190483</v>
      </c>
    </row>
    <row r="84" spans="1:22">
      <c r="A84" s="5" t="s">
        <v>84</v>
      </c>
      <c r="B84" s="3">
        <v>3.1</v>
      </c>
      <c r="C84">
        <v>83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Q84">
        <v>0.84279736999402255</v>
      </c>
      <c r="R84">
        <f t="shared" si="11"/>
        <v>2.9375</v>
      </c>
      <c r="S84">
        <f t="shared" si="9"/>
        <v>0.88942020322773441</v>
      </c>
      <c r="U84">
        <f t="shared" si="10"/>
        <v>3.5173801772472424</v>
      </c>
      <c r="V84">
        <f t="shared" si="12"/>
        <v>3.0163690476190488</v>
      </c>
    </row>
    <row r="85" spans="1:22">
      <c r="A85" s="5" t="s">
        <v>85</v>
      </c>
      <c r="B85" s="3">
        <v>3.2</v>
      </c>
      <c r="C85">
        <v>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Q85">
        <v>0.91093843395098606</v>
      </c>
      <c r="R85">
        <f t="shared" si="11"/>
        <v>3.1750000000000003</v>
      </c>
      <c r="S85">
        <f t="shared" si="9"/>
        <v>0.91811117752540328</v>
      </c>
      <c r="U85">
        <f t="shared" si="10"/>
        <v>3.5183066558147953</v>
      </c>
      <c r="V85">
        <f t="shared" si="12"/>
        <v>3.253869047619049</v>
      </c>
    </row>
    <row r="86" spans="1:22">
      <c r="A86" s="5" t="s">
        <v>86</v>
      </c>
      <c r="B86" s="3">
        <v>3.7</v>
      </c>
      <c r="C86">
        <v>85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Q86">
        <v>1.0830842797369993</v>
      </c>
      <c r="R86">
        <f t="shared" si="11"/>
        <v>3.7750000000000004</v>
      </c>
      <c r="S86">
        <f t="shared" si="9"/>
        <v>1.0615660490137475</v>
      </c>
      <c r="U86">
        <f t="shared" si="10"/>
        <v>3.5192331343823482</v>
      </c>
      <c r="V86">
        <f t="shared" si="12"/>
        <v>3.885416666666667</v>
      </c>
    </row>
    <row r="87" spans="1:22">
      <c r="A87" s="5" t="s">
        <v>87</v>
      </c>
      <c r="B87" s="3">
        <v>4.9000000000000004</v>
      </c>
      <c r="C87">
        <v>86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Q87">
        <v>1.2982665869695156</v>
      </c>
      <c r="R87">
        <f t="shared" si="11"/>
        <v>4.5250000000000004</v>
      </c>
      <c r="S87">
        <f t="shared" si="9"/>
        <v>1.4058577405857737</v>
      </c>
      <c r="U87">
        <f t="shared" si="10"/>
        <v>3.5201596129499011</v>
      </c>
      <c r="V87">
        <f t="shared" si="12"/>
        <v>4.6354166666666661</v>
      </c>
    </row>
    <row r="88" spans="1:22">
      <c r="A88" s="5" t="s">
        <v>88</v>
      </c>
      <c r="B88" s="3">
        <v>4.0999999999999996</v>
      </c>
      <c r="C88">
        <v>87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Q88">
        <v>1.140466228332337</v>
      </c>
      <c r="R88">
        <f t="shared" si="11"/>
        <v>3.9750000000000005</v>
      </c>
      <c r="S88">
        <f t="shared" si="9"/>
        <v>1.1763299462044228</v>
      </c>
      <c r="U88">
        <f t="shared" si="10"/>
        <v>3.521086091517454</v>
      </c>
      <c r="V88">
        <f t="shared" si="12"/>
        <v>4.0854166666666671</v>
      </c>
    </row>
    <row r="89" spans="1:22">
      <c r="A89" s="5" t="s">
        <v>89</v>
      </c>
      <c r="B89" s="3">
        <v>4.2</v>
      </c>
      <c r="C89">
        <v>88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Q89">
        <v>1.0723251643753735</v>
      </c>
      <c r="R89">
        <f t="shared" si="11"/>
        <v>3.7375000000000007</v>
      </c>
      <c r="S89">
        <f t="shared" si="9"/>
        <v>1.2050209205020919</v>
      </c>
      <c r="U89">
        <f t="shared" si="10"/>
        <v>3.5220125700850069</v>
      </c>
      <c r="V89">
        <f t="shared" si="12"/>
        <v>3.8479166666666678</v>
      </c>
    </row>
    <row r="90" spans="1:22">
      <c r="A90" s="5" t="s">
        <v>90</v>
      </c>
      <c r="B90" s="3">
        <v>3.6</v>
      </c>
      <c r="C90">
        <v>89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Q90">
        <v>0.96473401075911536</v>
      </c>
      <c r="R90">
        <f t="shared" si="11"/>
        <v>3.3625000000000007</v>
      </c>
      <c r="S90">
        <f t="shared" si="9"/>
        <v>1.0328750747160786</v>
      </c>
      <c r="U90">
        <f t="shared" si="10"/>
        <v>3.5229390486525598</v>
      </c>
      <c r="V90">
        <f t="shared" si="12"/>
        <v>3.4729166666666673</v>
      </c>
    </row>
    <row r="91" spans="1:22">
      <c r="A91" s="5" t="s">
        <v>91</v>
      </c>
      <c r="B91" s="3">
        <v>3.8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Q91">
        <v>0.99701135684399289</v>
      </c>
      <c r="R91">
        <f t="shared" si="11"/>
        <v>3.475000000000001</v>
      </c>
      <c r="S91">
        <f t="shared" si="9"/>
        <v>1.0902570233114164</v>
      </c>
      <c r="U91">
        <f t="shared" si="10"/>
        <v>3.5238655272201127</v>
      </c>
      <c r="V91">
        <f t="shared" si="12"/>
        <v>3.5854166666666671</v>
      </c>
    </row>
    <row r="92" spans="1:22">
      <c r="A92" s="5" t="s">
        <v>92</v>
      </c>
      <c r="B92" s="3">
        <v>3.4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Q92">
        <v>0.97190675433353235</v>
      </c>
      <c r="R92">
        <f t="shared" si="11"/>
        <v>3.3875000000000002</v>
      </c>
      <c r="S92">
        <f t="shared" si="9"/>
        <v>0.97549312612074091</v>
      </c>
      <c r="U92">
        <f t="shared" si="10"/>
        <v>3.5247920057876656</v>
      </c>
      <c r="V92">
        <f t="shared" si="12"/>
        <v>3.4979166666666677</v>
      </c>
    </row>
    <row r="93" spans="1:22">
      <c r="A93" s="5" t="s">
        <v>93</v>
      </c>
      <c r="B93" s="3">
        <v>3.6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Q93">
        <v>0.93962940824865515</v>
      </c>
      <c r="R93">
        <f t="shared" si="11"/>
        <v>3.2750000000000008</v>
      </c>
      <c r="S93">
        <f t="shared" si="9"/>
        <v>1.0328750747160786</v>
      </c>
      <c r="U93">
        <f t="shared" si="10"/>
        <v>3.5257184843552185</v>
      </c>
      <c r="V93">
        <f t="shared" si="12"/>
        <v>3.385416666666667</v>
      </c>
    </row>
    <row r="94" spans="1:22">
      <c r="A94" s="5" t="s">
        <v>94</v>
      </c>
      <c r="B94" s="3">
        <v>3.3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Q94">
        <v>0.9001793185893604</v>
      </c>
      <c r="R94">
        <f t="shared" si="11"/>
        <v>3.1375000000000006</v>
      </c>
      <c r="S94">
        <f t="shared" si="9"/>
        <v>0.94680215182307204</v>
      </c>
      <c r="U94">
        <f t="shared" si="10"/>
        <v>3.5266449629227714</v>
      </c>
      <c r="V94">
        <f t="shared" si="12"/>
        <v>3.2479166666666677</v>
      </c>
    </row>
    <row r="95" spans="1:22">
      <c r="A95" s="5" t="s">
        <v>95</v>
      </c>
      <c r="B95" s="3">
        <v>3.2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Q95">
        <v>0.87866108786610875</v>
      </c>
      <c r="R95">
        <f t="shared" si="11"/>
        <v>3.0625000000000004</v>
      </c>
      <c r="S95">
        <f t="shared" si="9"/>
        <v>0.91811117752540328</v>
      </c>
      <c r="U95">
        <f t="shared" si="10"/>
        <v>3.5275714414903243</v>
      </c>
      <c r="V95">
        <f t="shared" si="12"/>
        <v>3.1729166666666675</v>
      </c>
    </row>
    <row r="96" spans="1:22">
      <c r="A96" s="5" t="s">
        <v>96</v>
      </c>
      <c r="B96" s="3">
        <v>3.1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Q96">
        <v>0.84279736999402255</v>
      </c>
      <c r="R96">
        <f t="shared" si="11"/>
        <v>2.9375</v>
      </c>
      <c r="S96">
        <f t="shared" si="9"/>
        <v>0.88942020322773441</v>
      </c>
      <c r="U96">
        <f t="shared" si="10"/>
        <v>3.5284979200578772</v>
      </c>
      <c r="V96">
        <f t="shared" si="12"/>
        <v>3.0479166666666679</v>
      </c>
    </row>
    <row r="97" spans="1:25">
      <c r="A97" s="5" t="s">
        <v>97</v>
      </c>
      <c r="B97" s="3">
        <v>3.3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Q97">
        <v>0.91093843395098606</v>
      </c>
      <c r="R97">
        <f t="shared" si="11"/>
        <v>3.1750000000000003</v>
      </c>
      <c r="S97">
        <f t="shared" si="9"/>
        <v>0.94680215182307204</v>
      </c>
      <c r="U97">
        <f t="shared" si="10"/>
        <v>3.5294243986254301</v>
      </c>
      <c r="V97">
        <f t="shared" si="12"/>
        <v>3.2854166666666682</v>
      </c>
    </row>
    <row r="98" spans="1:25">
      <c r="B98" s="6">
        <f>AVERAGE(B2:B97)</f>
        <v>3.4854166666666675</v>
      </c>
    </row>
    <row r="109" spans="1:25">
      <c r="X109" t="s">
        <v>155</v>
      </c>
    </row>
    <row r="110" spans="1:25" ht="17.25" thickBot="1"/>
    <row r="111" spans="1:25">
      <c r="X111" s="10" t="s">
        <v>156</v>
      </c>
      <c r="Y111" s="10"/>
    </row>
    <row r="112" spans="1:25">
      <c r="X112" s="7" t="s">
        <v>157</v>
      </c>
      <c r="Y112" s="7">
        <v>5.0492956111776892E-2</v>
      </c>
    </row>
    <row r="113" spans="2:32">
      <c r="X113" s="7" t="s">
        <v>158</v>
      </c>
      <c r="Y113" s="7">
        <v>2.5495386169058273E-3</v>
      </c>
    </row>
    <row r="114" spans="2:32">
      <c r="X114" s="7" t="s">
        <v>159</v>
      </c>
      <c r="Y114" s="7">
        <v>-8.0616365041909187E-3</v>
      </c>
    </row>
    <row r="115" spans="2:32">
      <c r="X115" s="7" t="s">
        <v>160</v>
      </c>
      <c r="Y115" s="7">
        <v>0.51319094417444089</v>
      </c>
    </row>
    <row r="116" spans="2:32" ht="17.25" thickBot="1">
      <c r="X116" s="8" t="s">
        <v>161</v>
      </c>
      <c r="Y116" s="8">
        <v>96</v>
      </c>
    </row>
    <row r="118" spans="2:32" ht="17.25" thickBot="1">
      <c r="B118" t="s">
        <v>180</v>
      </c>
      <c r="X118" t="s">
        <v>162</v>
      </c>
    </row>
    <row r="119" spans="2:32">
      <c r="B119" t="s">
        <v>181</v>
      </c>
      <c r="X119" s="9"/>
      <c r="Y119" s="9" t="s">
        <v>166</v>
      </c>
      <c r="Z119" s="9" t="s">
        <v>167</v>
      </c>
      <c r="AA119" s="9" t="s">
        <v>168</v>
      </c>
      <c r="AB119" s="9" t="s">
        <v>169</v>
      </c>
      <c r="AC119" s="9" t="s">
        <v>170</v>
      </c>
    </row>
    <row r="120" spans="2:32">
      <c r="X120" s="7" t="s">
        <v>163</v>
      </c>
      <c r="Y120" s="7">
        <v>1</v>
      </c>
      <c r="Z120" s="7">
        <v>6.3278486163845571E-2</v>
      </c>
      <c r="AA120" s="7">
        <v>6.3278486163845571E-2</v>
      </c>
      <c r="AB120" s="7">
        <v>0.24026920560729684</v>
      </c>
      <c r="AC120" s="7">
        <v>0.62515391124571362</v>
      </c>
    </row>
    <row r="121" spans="2:32">
      <c r="B121" t="s">
        <v>117</v>
      </c>
      <c r="X121" s="7" t="s">
        <v>164</v>
      </c>
      <c r="Y121" s="7">
        <v>94</v>
      </c>
      <c r="Z121" s="7">
        <v>24.756304847169481</v>
      </c>
      <c r="AA121" s="7">
        <v>0.26336494518265408</v>
      </c>
      <c r="AB121" s="7"/>
      <c r="AC121" s="7"/>
    </row>
    <row r="122" spans="2:32" ht="17.25" thickBot="1">
      <c r="B122" t="s">
        <v>152</v>
      </c>
      <c r="X122" s="8" t="s">
        <v>101</v>
      </c>
      <c r="Y122" s="8">
        <v>95</v>
      </c>
      <c r="Z122" s="8">
        <v>24.819583333333327</v>
      </c>
      <c r="AA122" s="8"/>
      <c r="AB122" s="8"/>
      <c r="AC122" s="8"/>
    </row>
    <row r="123" spans="2:32" ht="17.25" thickBot="1"/>
    <row r="124" spans="2:32">
      <c r="X124" s="9"/>
      <c r="Y124" s="9" t="s">
        <v>171</v>
      </c>
      <c r="Z124" s="9" t="s">
        <v>160</v>
      </c>
      <c r="AA124" s="9" t="s">
        <v>172</v>
      </c>
      <c r="AB124" s="9" t="s">
        <v>173</v>
      </c>
      <c r="AC124" s="9" t="s">
        <v>174</v>
      </c>
      <c r="AD124" s="9" t="s">
        <v>175</v>
      </c>
      <c r="AE124" s="9" t="s">
        <v>176</v>
      </c>
      <c r="AF124" s="9" t="s">
        <v>177</v>
      </c>
    </row>
    <row r="125" spans="2:32">
      <c r="B125" t="s">
        <v>184</v>
      </c>
      <c r="X125" s="7" t="s">
        <v>165</v>
      </c>
      <c r="Y125" s="7">
        <v>3.4404824561403515</v>
      </c>
      <c r="Z125" s="7">
        <v>0.10557843432214252</v>
      </c>
      <c r="AA125" s="7">
        <v>32.586981216663048</v>
      </c>
      <c r="AB125" s="7">
        <v>5.1498678158586025E-53</v>
      </c>
      <c r="AC125" s="7">
        <v>3.2308539998381636</v>
      </c>
      <c r="AD125" s="7">
        <v>3.6501109124425395</v>
      </c>
      <c r="AE125" s="7">
        <v>3.2308539998381636</v>
      </c>
      <c r="AF125" s="7">
        <v>3.6501109124425395</v>
      </c>
    </row>
    <row r="126" spans="2:32" ht="17.25" thickBot="1">
      <c r="B126" t="s">
        <v>185</v>
      </c>
      <c r="X126" s="8" t="s">
        <v>103</v>
      </c>
      <c r="Y126" s="8">
        <v>9.2647856755290279E-4</v>
      </c>
      <c r="Z126" s="8">
        <v>1.8901066969521738E-3</v>
      </c>
      <c r="AA126" s="8">
        <v>0.49017262837429432</v>
      </c>
      <c r="AB126" s="8">
        <v>0.62515391124566544</v>
      </c>
      <c r="AC126" s="8">
        <v>-2.8263725868746992E-3</v>
      </c>
      <c r="AD126" s="8">
        <v>4.6793297219805043E-3</v>
      </c>
      <c r="AE126" s="8">
        <v>-2.8263725868746992E-3</v>
      </c>
      <c r="AF126" s="8">
        <v>4.6793297219805043E-3</v>
      </c>
    </row>
    <row r="127" spans="2:32">
      <c r="B127" t="s">
        <v>186</v>
      </c>
    </row>
    <row r="128" spans="2:32">
      <c r="B128" t="s">
        <v>187</v>
      </c>
      <c r="X128" t="s">
        <v>155</v>
      </c>
    </row>
    <row r="129" spans="1:32" ht="17.25" thickBot="1">
      <c r="A129" t="s">
        <v>190</v>
      </c>
      <c r="B129" t="s">
        <v>188</v>
      </c>
    </row>
    <row r="130" spans="1:32">
      <c r="B130" t="s">
        <v>189</v>
      </c>
      <c r="X130" s="10" t="s">
        <v>156</v>
      </c>
      <c r="Y130" s="10"/>
    </row>
    <row r="131" spans="1:32">
      <c r="X131" s="7" t="s">
        <v>157</v>
      </c>
      <c r="Y131" s="7">
        <v>0.86028401805325261</v>
      </c>
    </row>
    <row r="132" spans="1:32">
      <c r="A132" t="s">
        <v>191</v>
      </c>
      <c r="B132" s="12" t="s">
        <v>192</v>
      </c>
      <c r="X132" s="7" t="s">
        <v>158</v>
      </c>
      <c r="Y132" s="7">
        <v>0.74008859171784902</v>
      </c>
    </row>
    <row r="133" spans="1:32">
      <c r="X133" s="7" t="s">
        <v>159</v>
      </c>
      <c r="Y133" s="7">
        <v>0.70251103871320064</v>
      </c>
    </row>
    <row r="134" spans="1:32">
      <c r="X134" s="7" t="s">
        <v>160</v>
      </c>
      <c r="Y134" s="7">
        <v>0.27878594062195516</v>
      </c>
    </row>
    <row r="135" spans="1:32" ht="17.25" thickBot="1">
      <c r="X135" s="8" t="s">
        <v>161</v>
      </c>
      <c r="Y135" s="8">
        <v>96</v>
      </c>
    </row>
    <row r="137" spans="1:32" ht="17.25" thickBot="1">
      <c r="X137" t="s">
        <v>162</v>
      </c>
    </row>
    <row r="138" spans="1:32">
      <c r="X138" s="9"/>
      <c r="Y138" s="9" t="s">
        <v>166</v>
      </c>
      <c r="Z138" s="9" t="s">
        <v>167</v>
      </c>
      <c r="AA138" s="9" t="s">
        <v>168</v>
      </c>
      <c r="AB138" s="9" t="s">
        <v>169</v>
      </c>
      <c r="AC138" s="9" t="s">
        <v>170</v>
      </c>
    </row>
    <row r="139" spans="1:32">
      <c r="X139" s="7" t="s">
        <v>163</v>
      </c>
      <c r="Y139" s="7">
        <v>12</v>
      </c>
      <c r="Z139" s="7">
        <v>18.368690476190459</v>
      </c>
      <c r="AA139" s="7">
        <v>1.5307242063492048</v>
      </c>
      <c r="AB139" s="7">
        <v>19.694965013456308</v>
      </c>
      <c r="AC139" s="7">
        <v>1.7431860686191218E-19</v>
      </c>
    </row>
    <row r="140" spans="1:32">
      <c r="X140" s="7" t="s">
        <v>164</v>
      </c>
      <c r="Y140" s="7">
        <v>83</v>
      </c>
      <c r="Z140" s="7">
        <v>6.4508928571428683</v>
      </c>
      <c r="AA140" s="7">
        <v>7.7721600688468298E-2</v>
      </c>
      <c r="AB140" s="7"/>
      <c r="AC140" s="7"/>
    </row>
    <row r="141" spans="1:32" ht="17.25" thickBot="1">
      <c r="X141" s="8" t="s">
        <v>101</v>
      </c>
      <c r="Y141" s="8">
        <v>95</v>
      </c>
      <c r="Z141" s="8">
        <v>24.819583333333327</v>
      </c>
      <c r="AA141" s="8"/>
      <c r="AB141" s="8"/>
      <c r="AC141" s="8"/>
    </row>
    <row r="142" spans="1:32" ht="17.25" thickBot="1"/>
    <row r="143" spans="1:32">
      <c r="X143" s="9"/>
      <c r="Y143" s="9" t="s">
        <v>171</v>
      </c>
      <c r="Z143" s="9" t="s">
        <v>160</v>
      </c>
      <c r="AA143" s="9" t="s">
        <v>172</v>
      </c>
      <c r="AB143" s="9" t="s">
        <v>173</v>
      </c>
      <c r="AC143" s="9" t="s">
        <v>174</v>
      </c>
      <c r="AD143" s="9" t="s">
        <v>175</v>
      </c>
      <c r="AE143" s="9" t="s">
        <v>176</v>
      </c>
      <c r="AF143" s="9" t="s">
        <v>177</v>
      </c>
    </row>
    <row r="144" spans="1:32">
      <c r="X144" s="7" t="s">
        <v>165</v>
      </c>
      <c r="Y144" s="7">
        <v>3.0330357142857158</v>
      </c>
      <c r="Z144" s="7">
        <v>0.11330464673111622</v>
      </c>
      <c r="AA144" s="7">
        <v>26.768855486425256</v>
      </c>
      <c r="AB144" s="7">
        <v>1.3723402514122154E-42</v>
      </c>
      <c r="AC144" s="7">
        <v>2.8076773290305703</v>
      </c>
      <c r="AD144" s="7">
        <v>3.2583940995408613</v>
      </c>
      <c r="AE144" s="7">
        <v>2.8076773290305703</v>
      </c>
      <c r="AF144" s="7">
        <v>3.2583940995408613</v>
      </c>
    </row>
    <row r="145" spans="24:32">
      <c r="X145" s="7" t="s">
        <v>103</v>
      </c>
      <c r="Y145" s="7">
        <v>2.6289682539682529E-3</v>
      </c>
      <c r="Z145" s="7">
        <v>1.0348427321992654E-3</v>
      </c>
      <c r="AA145" s="7">
        <v>2.540451966436605</v>
      </c>
      <c r="AB145" s="7">
        <v>1.2933563768089079E-2</v>
      </c>
      <c r="AC145" s="7">
        <v>5.7070768081733626E-4</v>
      </c>
      <c r="AD145" s="7">
        <v>4.6872288271191699E-3</v>
      </c>
      <c r="AE145" s="7">
        <v>5.7070768081733626E-4</v>
      </c>
      <c r="AF145" s="7">
        <v>4.6872288271191699E-3</v>
      </c>
    </row>
    <row r="146" spans="24:32">
      <c r="X146" s="7" t="s">
        <v>105</v>
      </c>
      <c r="Y146" s="7">
        <v>0.62891865079364973</v>
      </c>
      <c r="Z146" s="7">
        <v>0.13985699485275579</v>
      </c>
      <c r="AA146" s="7">
        <v>4.4968694733916434</v>
      </c>
      <c r="AB146" s="7">
        <v>2.2199922473516406E-5</v>
      </c>
      <c r="AC146" s="7">
        <v>0.3507487130553536</v>
      </c>
      <c r="AD146" s="7">
        <v>0.90708858853194585</v>
      </c>
      <c r="AE146" s="7">
        <v>0.3507487130553536</v>
      </c>
      <c r="AF146" s="7">
        <v>0.90708858853194585</v>
      </c>
    </row>
    <row r="147" spans="24:32">
      <c r="X147" s="7" t="s">
        <v>107</v>
      </c>
      <c r="Y147" s="7">
        <v>1.3762896825396809</v>
      </c>
      <c r="Z147" s="7">
        <v>0.13977657214338757</v>
      </c>
      <c r="AA147" s="7">
        <v>9.8463545173209432</v>
      </c>
      <c r="AB147" s="7">
        <v>1.3304287673214826E-15</v>
      </c>
      <c r="AC147" s="7">
        <v>1.0982797023357309</v>
      </c>
      <c r="AD147" s="7">
        <v>1.6542996627436308</v>
      </c>
      <c r="AE147" s="7">
        <v>1.0982797023357309</v>
      </c>
      <c r="AF147" s="7">
        <v>1.6542996627436308</v>
      </c>
    </row>
    <row r="148" spans="24:32">
      <c r="X148" s="7" t="s">
        <v>108</v>
      </c>
      <c r="Y148" s="7">
        <v>0.82366071428571375</v>
      </c>
      <c r="Z148" s="7">
        <v>0.13970376884690094</v>
      </c>
      <c r="AA148" s="7">
        <v>5.8957658843717375</v>
      </c>
      <c r="AB148" s="7">
        <v>7.7609615717792751E-8</v>
      </c>
      <c r="AC148" s="7">
        <v>0.54579553691033977</v>
      </c>
      <c r="AD148" s="7">
        <v>1.1015258916610877</v>
      </c>
      <c r="AE148" s="7">
        <v>0.54579553691033977</v>
      </c>
      <c r="AF148" s="7">
        <v>1.1015258916610877</v>
      </c>
    </row>
    <row r="149" spans="24:32">
      <c r="X149" s="7" t="s">
        <v>109</v>
      </c>
      <c r="Y149" s="7">
        <v>0.58353174603174551</v>
      </c>
      <c r="Z149" s="7">
        <v>0.13963859688088304</v>
      </c>
      <c r="AA149" s="7">
        <v>4.1788714514907364</v>
      </c>
      <c r="AB149" s="7">
        <v>7.2094693930836802E-5</v>
      </c>
      <c r="AC149" s="7">
        <v>0.30579619307557609</v>
      </c>
      <c r="AD149" s="7">
        <v>0.86126729898791488</v>
      </c>
      <c r="AE149" s="7">
        <v>0.30579619307557609</v>
      </c>
      <c r="AF149" s="7">
        <v>0.86126729898791488</v>
      </c>
    </row>
    <row r="150" spans="24:32">
      <c r="X150" s="7" t="s">
        <v>110</v>
      </c>
      <c r="Y150" s="7">
        <v>0.20590277777777705</v>
      </c>
      <c r="Z150" s="7">
        <v>0.13958106693479588</v>
      </c>
      <c r="AA150" s="7">
        <v>1.4751483299233039</v>
      </c>
      <c r="AB150" s="7">
        <v>0.14395608139358271</v>
      </c>
      <c r="AC150" s="7">
        <v>-7.1718350429469335E-2</v>
      </c>
      <c r="AD150" s="7">
        <v>0.48352390598502343</v>
      </c>
      <c r="AE150" s="7">
        <v>-7.1718350429469335E-2</v>
      </c>
      <c r="AF150" s="7">
        <v>0.48352390598502343</v>
      </c>
    </row>
    <row r="151" spans="24:32">
      <c r="X151" s="7" t="s">
        <v>111</v>
      </c>
      <c r="Y151" s="7">
        <v>0.31577380952380846</v>
      </c>
      <c r="Z151" s="7">
        <v>0.13953118846125742</v>
      </c>
      <c r="AA151" s="7">
        <v>2.2631055680536041</v>
      </c>
      <c r="AB151" s="7">
        <v>2.6239876724586803E-2</v>
      </c>
      <c r="AC151" s="7">
        <v>3.8251887594326572E-2</v>
      </c>
      <c r="AD151" s="7">
        <v>0.59329573145329029</v>
      </c>
      <c r="AE151" s="7">
        <v>3.8251887594326572E-2</v>
      </c>
      <c r="AF151" s="7">
        <v>0.59329573145329029</v>
      </c>
    </row>
    <row r="152" spans="24:32">
      <c r="X152" s="7" t="s">
        <v>112</v>
      </c>
      <c r="Y152" s="7">
        <v>0.22564484126984075</v>
      </c>
      <c r="Z152" s="7">
        <v>0.13948896966831009</v>
      </c>
      <c r="AA152" s="7">
        <v>1.6176536525174725</v>
      </c>
      <c r="AB152" s="7">
        <v>0.10953163007776257</v>
      </c>
      <c r="AC152" s="7">
        <v>-5.1793109178501329E-2</v>
      </c>
      <c r="AD152" s="7">
        <v>0.50308279171818282</v>
      </c>
      <c r="AE152" s="7">
        <v>-5.1793109178501329E-2</v>
      </c>
      <c r="AF152" s="7">
        <v>0.50308279171818282</v>
      </c>
    </row>
    <row r="153" spans="24:32">
      <c r="X153" s="7" t="s">
        <v>113</v>
      </c>
      <c r="Y153" s="7">
        <v>0.1105158730158721</v>
      </c>
      <c r="Z153" s="7">
        <v>0.1394544175126885</v>
      </c>
      <c r="AA153" s="7">
        <v>0.79248743056717164</v>
      </c>
      <c r="AB153" s="7">
        <v>0.43033586596693685</v>
      </c>
      <c r="AC153" s="7">
        <v>-0.16685335458462028</v>
      </c>
      <c r="AD153" s="7">
        <v>0.3878851006163645</v>
      </c>
      <c r="AE153" s="7">
        <v>-0.16685335458462028</v>
      </c>
      <c r="AF153" s="7">
        <v>0.3878851006163645</v>
      </c>
    </row>
    <row r="154" spans="24:32">
      <c r="X154" s="7" t="s">
        <v>114</v>
      </c>
      <c r="Y154" s="7">
        <v>-2.9613095238095657E-2</v>
      </c>
      <c r="Z154" s="7">
        <v>0.1394275376941031</v>
      </c>
      <c r="AA154" s="7">
        <v>-0.21239057741280118</v>
      </c>
      <c r="AB154" s="7">
        <v>0.83232307254747617</v>
      </c>
      <c r="AC154" s="7">
        <v>-0.30692885996052327</v>
      </c>
      <c r="AD154" s="7">
        <v>0.24770266948433198</v>
      </c>
      <c r="AE154" s="7">
        <v>-0.30692885996052327</v>
      </c>
      <c r="AF154" s="7">
        <v>0.24770266948433198</v>
      </c>
    </row>
    <row r="155" spans="24:32">
      <c r="X155" s="7" t="s">
        <v>115</v>
      </c>
      <c r="Y155" s="7">
        <v>-0.1072420634920644</v>
      </c>
      <c r="Z155" s="7">
        <v>0.13940833465054597</v>
      </c>
      <c r="AA155" s="7">
        <v>-0.76926579577101639</v>
      </c>
      <c r="AB155" s="7">
        <v>0.44391919308911376</v>
      </c>
      <c r="AC155" s="7">
        <v>-0.38451963413319995</v>
      </c>
      <c r="AD155" s="7">
        <v>0.17003550714907117</v>
      </c>
      <c r="AE155" s="7">
        <v>-0.38451963413319995</v>
      </c>
      <c r="AF155" s="7">
        <v>0.17003550714907117</v>
      </c>
    </row>
    <row r="156" spans="24:32" ht="17.25" thickBot="1">
      <c r="X156" s="8" t="s">
        <v>116</v>
      </c>
      <c r="Y156" s="8">
        <v>-0.23487103174603197</v>
      </c>
      <c r="Z156" s="8">
        <v>0.13939681155463154</v>
      </c>
      <c r="AA156" s="8">
        <v>-1.6849096412365412</v>
      </c>
      <c r="AB156" s="8">
        <v>9.5762741404613896E-2</v>
      </c>
      <c r="AC156" s="8">
        <v>-0.5121256834128507</v>
      </c>
      <c r="AD156" s="8">
        <v>4.2383619920786708E-2</v>
      </c>
      <c r="AE156" s="8">
        <v>-0.5121256834128507</v>
      </c>
      <c r="AF156" s="8">
        <v>4.2383619920786708E-2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51"/>
  <sheetViews>
    <sheetView topLeftCell="A7" workbookViewId="0">
      <selection activeCell="I3" sqref="I3"/>
    </sheetView>
  </sheetViews>
  <sheetFormatPr defaultRowHeight="16.5"/>
  <sheetData>
    <row r="18" spans="1:2">
      <c r="B18" t="s">
        <v>151</v>
      </c>
    </row>
    <row r="19" spans="1:2">
      <c r="A19" s="5" t="s">
        <v>118</v>
      </c>
      <c r="B19" s="3">
        <v>2.2000000000000002</v>
      </c>
    </row>
    <row r="20" spans="1:2">
      <c r="A20" s="5" t="s">
        <v>119</v>
      </c>
      <c r="B20" s="3">
        <v>1.7</v>
      </c>
    </row>
    <row r="21" spans="1:2">
      <c r="A21" s="5" t="s">
        <v>120</v>
      </c>
      <c r="B21" s="3">
        <v>1</v>
      </c>
    </row>
    <row r="22" spans="1:2">
      <c r="A22" s="5" t="s">
        <v>121</v>
      </c>
      <c r="B22" s="3">
        <v>1</v>
      </c>
    </row>
    <row r="23" spans="1:2">
      <c r="A23" s="5" t="s">
        <v>122</v>
      </c>
      <c r="B23" s="3">
        <v>1</v>
      </c>
    </row>
    <row r="24" spans="1:2">
      <c r="A24" s="5" t="s">
        <v>123</v>
      </c>
      <c r="B24" s="3">
        <v>0.6</v>
      </c>
    </row>
    <row r="25" spans="1:2">
      <c r="A25" s="5" t="s">
        <v>124</v>
      </c>
      <c r="B25" s="3">
        <v>0.7</v>
      </c>
    </row>
    <row r="26" spans="1:2">
      <c r="A26" s="5" t="s">
        <v>125</v>
      </c>
      <c r="B26" s="3">
        <v>0.6</v>
      </c>
    </row>
    <row r="27" spans="1:2">
      <c r="A27" s="5" t="s">
        <v>126</v>
      </c>
      <c r="B27" s="3">
        <v>0.5</v>
      </c>
    </row>
    <row r="28" spans="1:2">
      <c r="A28" s="5" t="s">
        <v>127</v>
      </c>
      <c r="B28" s="3">
        <v>0.6</v>
      </c>
    </row>
    <row r="29" spans="1:2">
      <c r="A29" s="5" t="s">
        <v>128</v>
      </c>
      <c r="B29" s="3">
        <v>0.3</v>
      </c>
    </row>
    <row r="30" spans="1:2">
      <c r="A30" s="5" t="s">
        <v>129</v>
      </c>
      <c r="B30" s="3">
        <v>0.7</v>
      </c>
    </row>
    <row r="31" spans="1:2">
      <c r="A31" s="5" t="s">
        <v>130</v>
      </c>
      <c r="B31" s="3">
        <v>0.6</v>
      </c>
    </row>
    <row r="32" spans="1:2">
      <c r="A32" s="5" t="s">
        <v>131</v>
      </c>
      <c r="B32" s="3">
        <v>1.1000000000000001</v>
      </c>
    </row>
    <row r="33" spans="1:2">
      <c r="A33" s="5" t="s">
        <v>132</v>
      </c>
      <c r="B33" s="3">
        <v>0.8</v>
      </c>
    </row>
    <row r="34" spans="1:2">
      <c r="A34" s="5" t="s">
        <v>133</v>
      </c>
      <c r="B34" s="3">
        <v>0.9</v>
      </c>
    </row>
    <row r="35" spans="1:2">
      <c r="A35" s="5" t="s">
        <v>134</v>
      </c>
      <c r="B35" s="3">
        <v>1</v>
      </c>
    </row>
    <row r="36" spans="1:2">
      <c r="A36" s="5" t="s">
        <v>135</v>
      </c>
      <c r="B36" s="3">
        <v>0.6</v>
      </c>
    </row>
    <row r="37" spans="1:2">
      <c r="A37" s="5" t="s">
        <v>136</v>
      </c>
      <c r="B37" s="3">
        <v>0.7</v>
      </c>
    </row>
    <row r="38" spans="1:2">
      <c r="A38" s="5" t="s">
        <v>137</v>
      </c>
      <c r="B38" s="3">
        <v>0.5</v>
      </c>
    </row>
    <row r="39" spans="1:2">
      <c r="A39" s="5" t="s">
        <v>138</v>
      </c>
      <c r="B39" s="3">
        <v>0.8</v>
      </c>
    </row>
    <row r="40" spans="1:2">
      <c r="A40" s="5" t="s">
        <v>139</v>
      </c>
      <c r="B40" s="3">
        <v>0.4</v>
      </c>
    </row>
    <row r="41" spans="1:2">
      <c r="A41" s="5" t="s">
        <v>140</v>
      </c>
      <c r="B41" s="3">
        <v>1.2</v>
      </c>
    </row>
    <row r="42" spans="1:2">
      <c r="A42" s="5" t="s">
        <v>141</v>
      </c>
      <c r="B42" s="3">
        <v>0.8</v>
      </c>
    </row>
    <row r="43" spans="1:2">
      <c r="A43" s="5" t="s">
        <v>142</v>
      </c>
      <c r="B43" s="3">
        <v>0.6</v>
      </c>
    </row>
    <row r="44" spans="1:2">
      <c r="A44" s="5" t="s">
        <v>143</v>
      </c>
      <c r="B44" s="3">
        <v>0.8</v>
      </c>
    </row>
    <row r="45" spans="1:2">
      <c r="A45" s="5" t="s">
        <v>144</v>
      </c>
      <c r="B45" s="3">
        <v>0.4</v>
      </c>
    </row>
    <row r="46" spans="1:2">
      <c r="A46" s="5" t="s">
        <v>145</v>
      </c>
      <c r="B46" s="3">
        <v>0.7</v>
      </c>
    </row>
    <row r="47" spans="1:2">
      <c r="A47" s="5" t="s">
        <v>146</v>
      </c>
      <c r="B47" s="3">
        <v>1</v>
      </c>
    </row>
    <row r="48" spans="1:2">
      <c r="A48" s="5" t="s">
        <v>147</v>
      </c>
      <c r="B48" s="3">
        <v>0.6</v>
      </c>
    </row>
    <row r="49" spans="1:2">
      <c r="A49" s="5" t="s">
        <v>148</v>
      </c>
      <c r="B49" s="3">
        <v>1.4</v>
      </c>
    </row>
    <row r="50" spans="1:2">
      <c r="A50" s="5" t="s">
        <v>149</v>
      </c>
      <c r="B50" s="3">
        <v>-0.2</v>
      </c>
    </row>
    <row r="51" spans="1:2">
      <c r="A51" s="5" t="s">
        <v>150</v>
      </c>
      <c r="B51" s="3">
        <v>1.1000000000000001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47" zoomScale="75" zoomScaleNormal="75" workbookViewId="0">
      <selection activeCell="L70" sqref="L70:S81"/>
    </sheetView>
  </sheetViews>
  <sheetFormatPr defaultRowHeight="16.5"/>
  <sheetData>
    <row r="1" spans="1:18" ht="17.25" thickBot="1">
      <c r="A1" s="13" t="s">
        <v>193</v>
      </c>
      <c r="B1" s="13"/>
      <c r="C1" s="13"/>
      <c r="D1" s="13"/>
      <c r="E1" s="13"/>
    </row>
    <row r="2" spans="1:18" ht="18" thickTop="1" thickBot="1">
      <c r="A2" s="14" t="s">
        <v>194</v>
      </c>
      <c r="B2" s="15"/>
      <c r="C2" s="16" t="s">
        <v>195</v>
      </c>
      <c r="D2" s="17" t="s">
        <v>196</v>
      </c>
      <c r="E2" s="18" t="s">
        <v>197</v>
      </c>
      <c r="G2" t="s">
        <v>207</v>
      </c>
      <c r="L2" s="13" t="s">
        <v>217</v>
      </c>
      <c r="M2" s="13"/>
      <c r="N2" s="13"/>
      <c r="O2" s="13"/>
      <c r="P2" s="13"/>
      <c r="Q2" s="13"/>
      <c r="R2" s="13"/>
    </row>
    <row r="3" spans="1:18" ht="24" thickTop="1" thickBot="1">
      <c r="A3" s="19" t="s">
        <v>195</v>
      </c>
      <c r="B3" s="20" t="s">
        <v>198</v>
      </c>
      <c r="C3" s="21">
        <v>1</v>
      </c>
      <c r="D3" s="22">
        <v>0.7373461481831266</v>
      </c>
      <c r="E3" s="23" t="s">
        <v>202</v>
      </c>
      <c r="G3" t="s">
        <v>208</v>
      </c>
      <c r="L3" s="14" t="s">
        <v>209</v>
      </c>
      <c r="M3" s="15"/>
      <c r="N3" s="16" t="s">
        <v>167</v>
      </c>
      <c r="O3" s="17" t="s">
        <v>166</v>
      </c>
      <c r="P3" s="17" t="s">
        <v>210</v>
      </c>
      <c r="Q3" s="17" t="s">
        <v>211</v>
      </c>
      <c r="R3" s="18" t="s">
        <v>212</v>
      </c>
    </row>
    <row r="4" spans="1:18" ht="23.25" thickTop="1">
      <c r="A4" s="24"/>
      <c r="B4" s="25" t="s">
        <v>199</v>
      </c>
      <c r="C4" s="26"/>
      <c r="D4" s="27">
        <v>9.4420712149191802E-2</v>
      </c>
      <c r="E4" s="28">
        <v>4.4021070631796342E-5</v>
      </c>
      <c r="L4" s="54" t="s">
        <v>213</v>
      </c>
      <c r="M4" s="20" t="s">
        <v>163</v>
      </c>
      <c r="N4" s="48">
        <v>149965.71428571423</v>
      </c>
      <c r="O4" s="55">
        <v>1</v>
      </c>
      <c r="P4" s="56">
        <v>149965.71428571423</v>
      </c>
      <c r="Q4" s="56">
        <v>365.85501858735483</v>
      </c>
      <c r="R4" s="23" t="s">
        <v>218</v>
      </c>
    </row>
    <row r="5" spans="1:18">
      <c r="A5" s="29"/>
      <c r="B5" s="30" t="s">
        <v>200</v>
      </c>
      <c r="C5" s="31">
        <v>6</v>
      </c>
      <c r="D5" s="32">
        <v>6</v>
      </c>
      <c r="E5" s="33">
        <v>6</v>
      </c>
      <c r="L5" s="24"/>
      <c r="M5" s="25" t="s">
        <v>164</v>
      </c>
      <c r="N5" s="57">
        <v>1639.6190476190693</v>
      </c>
      <c r="O5" s="35">
        <v>4</v>
      </c>
      <c r="P5" s="58">
        <v>409.90476190476733</v>
      </c>
      <c r="Q5" s="36"/>
      <c r="R5" s="39"/>
    </row>
    <row r="6" spans="1:18" ht="23.25" thickBot="1">
      <c r="A6" s="29" t="s">
        <v>196</v>
      </c>
      <c r="B6" s="25" t="s">
        <v>198</v>
      </c>
      <c r="C6" s="34">
        <v>0.7373461481831266</v>
      </c>
      <c r="D6" s="35">
        <v>1</v>
      </c>
      <c r="E6" s="28">
        <v>0.79633021454224395</v>
      </c>
      <c r="L6" s="40"/>
      <c r="M6" s="41" t="s">
        <v>214</v>
      </c>
      <c r="N6" s="59">
        <v>151605.33333333331</v>
      </c>
      <c r="O6" s="43">
        <v>5</v>
      </c>
      <c r="P6" s="60"/>
      <c r="Q6" s="60"/>
      <c r="R6" s="61"/>
    </row>
    <row r="7" spans="1:18" ht="23.25" thickTop="1">
      <c r="A7" s="24"/>
      <c r="B7" s="25" t="s">
        <v>199</v>
      </c>
      <c r="C7" s="34">
        <v>9.4420712149191802E-2</v>
      </c>
      <c r="D7" s="36"/>
      <c r="E7" s="28">
        <v>5.7997820226458101E-2</v>
      </c>
      <c r="L7" s="45" t="s">
        <v>215</v>
      </c>
      <c r="M7" s="45"/>
      <c r="N7" s="45"/>
      <c r="O7" s="45"/>
      <c r="P7" s="45"/>
      <c r="Q7" s="45"/>
      <c r="R7" s="45"/>
    </row>
    <row r="8" spans="1:18">
      <c r="A8" s="29"/>
      <c r="B8" s="30" t="s">
        <v>200</v>
      </c>
      <c r="C8" s="31">
        <v>6</v>
      </c>
      <c r="D8" s="32">
        <v>6</v>
      </c>
      <c r="E8" s="33">
        <v>6</v>
      </c>
      <c r="L8" s="45" t="s">
        <v>216</v>
      </c>
      <c r="M8" s="45"/>
      <c r="N8" s="45"/>
      <c r="O8" s="45"/>
      <c r="P8" s="45"/>
      <c r="Q8" s="45"/>
      <c r="R8" s="45"/>
    </row>
    <row r="9" spans="1:18" ht="22.5">
      <c r="A9" s="29" t="s">
        <v>197</v>
      </c>
      <c r="B9" s="25" t="s">
        <v>198</v>
      </c>
      <c r="C9" s="37" t="s">
        <v>202</v>
      </c>
      <c r="D9" s="27">
        <v>0.79633021454224395</v>
      </c>
      <c r="E9" s="38">
        <v>1</v>
      </c>
    </row>
    <row r="10" spans="1:18" ht="22.5">
      <c r="A10" s="24"/>
      <c r="B10" s="25" t="s">
        <v>199</v>
      </c>
      <c r="C10" s="34">
        <v>4.4021070631796342E-5</v>
      </c>
      <c r="D10" s="27">
        <v>5.7997820226458101E-2</v>
      </c>
      <c r="E10" s="39"/>
    </row>
    <row r="11" spans="1:18" ht="17.25" thickBot="1">
      <c r="A11" s="40"/>
      <c r="B11" s="41" t="s">
        <v>200</v>
      </c>
      <c r="C11" s="42">
        <v>6</v>
      </c>
      <c r="D11" s="43">
        <v>6</v>
      </c>
      <c r="E11" s="44">
        <v>6</v>
      </c>
    </row>
    <row r="12" spans="1:18" ht="17.25" thickTop="1">
      <c r="A12" s="45" t="s">
        <v>201</v>
      </c>
      <c r="B12" s="45"/>
      <c r="C12" s="45"/>
      <c r="D12" s="45"/>
      <c r="E12" s="45"/>
    </row>
    <row r="14" spans="1:18" ht="17.25" thickBot="1">
      <c r="A14" s="13" t="s">
        <v>193</v>
      </c>
      <c r="B14" s="13"/>
      <c r="C14" s="13"/>
      <c r="D14" s="13"/>
      <c r="E14" s="13"/>
    </row>
    <row r="15" spans="1:18" ht="18" thickTop="1" thickBot="1">
      <c r="A15" s="14" t="s">
        <v>203</v>
      </c>
      <c r="B15" s="46"/>
      <c r="C15" s="15"/>
      <c r="D15" s="16" t="s">
        <v>195</v>
      </c>
      <c r="E15" s="18" t="s">
        <v>197</v>
      </c>
      <c r="G15" t="s">
        <v>205</v>
      </c>
    </row>
    <row r="16" spans="1:18" ht="17.25" thickTop="1">
      <c r="A16" s="19" t="s">
        <v>196</v>
      </c>
      <c r="B16" s="47" t="s">
        <v>195</v>
      </c>
      <c r="C16" s="20" t="s">
        <v>193</v>
      </c>
      <c r="D16" s="48">
        <v>1</v>
      </c>
      <c r="E16" s="49">
        <v>0.99709554206177908</v>
      </c>
    </row>
    <row r="17" spans="1:7" ht="22.5">
      <c r="A17" s="24"/>
      <c r="B17" s="45"/>
      <c r="C17" s="25" t="s">
        <v>204</v>
      </c>
      <c r="D17" s="37"/>
      <c r="E17" s="28">
        <v>1.878201555101943E-4</v>
      </c>
      <c r="G17" t="s">
        <v>220</v>
      </c>
    </row>
    <row r="18" spans="1:7">
      <c r="A18" s="24"/>
      <c r="B18" s="50"/>
      <c r="C18" s="30" t="s">
        <v>166</v>
      </c>
      <c r="D18" s="31">
        <v>0</v>
      </c>
      <c r="E18" s="33">
        <v>3</v>
      </c>
    </row>
    <row r="19" spans="1:7">
      <c r="A19" s="24"/>
      <c r="B19" s="50" t="s">
        <v>197</v>
      </c>
      <c r="C19" s="25" t="s">
        <v>193</v>
      </c>
      <c r="D19" s="34">
        <v>0.99709554206177908</v>
      </c>
      <c r="E19" s="51">
        <v>1</v>
      </c>
    </row>
    <row r="20" spans="1:7" ht="22.5">
      <c r="A20" s="24"/>
      <c r="B20" s="45"/>
      <c r="C20" s="25" t="s">
        <v>204</v>
      </c>
      <c r="D20" s="34">
        <v>1.878201555101943E-4</v>
      </c>
      <c r="E20" s="52"/>
    </row>
    <row r="21" spans="1:7" ht="17.25" thickBot="1">
      <c r="A21" s="40"/>
      <c r="B21" s="53"/>
      <c r="C21" s="41" t="s">
        <v>166</v>
      </c>
      <c r="D21" s="42">
        <v>3</v>
      </c>
      <c r="E21" s="44">
        <v>0</v>
      </c>
    </row>
    <row r="24" spans="1:7" ht="17.25" thickBot="1">
      <c r="A24" s="13" t="s">
        <v>193</v>
      </c>
      <c r="B24" s="13"/>
      <c r="C24" s="13"/>
      <c r="D24" s="13"/>
      <c r="E24" s="13"/>
    </row>
    <row r="25" spans="1:7" ht="18" thickTop="1" thickBot="1">
      <c r="A25" s="14" t="s">
        <v>203</v>
      </c>
      <c r="B25" s="46"/>
      <c r="C25" s="15"/>
      <c r="D25" s="16" t="s">
        <v>196</v>
      </c>
      <c r="E25" s="18" t="s">
        <v>197</v>
      </c>
      <c r="G25" t="s">
        <v>206</v>
      </c>
    </row>
    <row r="26" spans="1:7" ht="17.25" thickTop="1">
      <c r="A26" s="19" t="s">
        <v>195</v>
      </c>
      <c r="B26" s="47" t="s">
        <v>196</v>
      </c>
      <c r="C26" s="20" t="s">
        <v>193</v>
      </c>
      <c r="D26" s="48">
        <v>1</v>
      </c>
      <c r="E26" s="49">
        <v>0.89653653324926197</v>
      </c>
    </row>
    <row r="27" spans="1:7" ht="22.5">
      <c r="A27" s="24"/>
      <c r="B27" s="45"/>
      <c r="C27" s="25" t="s">
        <v>204</v>
      </c>
      <c r="D27" s="37"/>
      <c r="E27" s="28">
        <v>3.9323933192327264E-2</v>
      </c>
    </row>
    <row r="28" spans="1:7">
      <c r="A28" s="24"/>
      <c r="B28" s="50"/>
      <c r="C28" s="30" t="s">
        <v>166</v>
      </c>
      <c r="D28" s="31">
        <v>0</v>
      </c>
      <c r="E28" s="33">
        <v>3</v>
      </c>
    </row>
    <row r="29" spans="1:7">
      <c r="A29" s="24"/>
      <c r="B29" s="50" t="s">
        <v>197</v>
      </c>
      <c r="C29" s="25" t="s">
        <v>193</v>
      </c>
      <c r="D29" s="34">
        <v>0.89653653324926197</v>
      </c>
      <c r="E29" s="51">
        <v>1</v>
      </c>
      <c r="G29" t="s">
        <v>219</v>
      </c>
    </row>
    <row r="30" spans="1:7" ht="22.5">
      <c r="A30" s="24"/>
      <c r="B30" s="45"/>
      <c r="C30" s="25" t="s">
        <v>204</v>
      </c>
      <c r="D30" s="34">
        <v>3.9323933192327264E-2</v>
      </c>
      <c r="E30" s="52"/>
    </row>
    <row r="31" spans="1:7" ht="17.25" thickBot="1">
      <c r="A31" s="40"/>
      <c r="B31" s="53"/>
      <c r="C31" s="41" t="s">
        <v>166</v>
      </c>
      <c r="D31" s="42">
        <v>3</v>
      </c>
      <c r="E31" s="44">
        <v>0</v>
      </c>
    </row>
    <row r="34" spans="1:14">
      <c r="A34" s="62" t="s">
        <v>221</v>
      </c>
      <c r="B34" s="62"/>
      <c r="C34" s="62"/>
      <c r="D34" s="62"/>
      <c r="E34" s="62"/>
      <c r="F34" s="62"/>
      <c r="G34" s="63"/>
    </row>
    <row r="35" spans="1:14" ht="17.25" thickBot="1">
      <c r="A35" s="64" t="s">
        <v>222</v>
      </c>
      <c r="B35" s="64" t="s">
        <v>223</v>
      </c>
      <c r="C35" s="65"/>
      <c r="D35" s="65"/>
      <c r="E35" s="65"/>
      <c r="F35" s="65"/>
      <c r="G35" s="63"/>
    </row>
    <row r="36" spans="1:14" ht="17.25" thickTop="1">
      <c r="A36" s="66" t="s">
        <v>224</v>
      </c>
      <c r="B36" s="67" t="s">
        <v>221</v>
      </c>
      <c r="C36" s="68" t="s">
        <v>244</v>
      </c>
      <c r="D36" s="68" t="s">
        <v>225</v>
      </c>
      <c r="E36" s="68"/>
      <c r="F36" s="69"/>
      <c r="G36" s="63"/>
      <c r="H36" t="s">
        <v>246</v>
      </c>
    </row>
    <row r="37" spans="1:14" ht="17.25" thickBot="1">
      <c r="A37" s="70"/>
      <c r="B37" s="71"/>
      <c r="C37" s="72"/>
      <c r="D37" s="73" t="s">
        <v>226</v>
      </c>
      <c r="E37" s="73" t="s">
        <v>166</v>
      </c>
      <c r="F37" s="74" t="s">
        <v>245</v>
      </c>
      <c r="G37" s="63"/>
      <c r="M37" t="s">
        <v>251</v>
      </c>
    </row>
    <row r="38" spans="1:14" ht="17.25" thickTop="1">
      <c r="A38" s="75" t="s">
        <v>213</v>
      </c>
      <c r="B38" s="76">
        <v>0.73407769908329812</v>
      </c>
      <c r="C38" s="77">
        <v>0.20348923188911991</v>
      </c>
      <c r="D38" s="78">
        <v>13.013712149238014</v>
      </c>
      <c r="E38" s="79">
        <v>1</v>
      </c>
      <c r="F38" s="80">
        <v>3.0921835314681246E-4</v>
      </c>
      <c r="G38" s="63"/>
      <c r="M38" t="s">
        <v>249</v>
      </c>
    </row>
    <row r="39" spans="1:14">
      <c r="A39" s="81" t="s">
        <v>227</v>
      </c>
      <c r="B39" s="82">
        <v>0.59012820574970626</v>
      </c>
      <c r="C39" s="83">
        <v>0.19833676946063938</v>
      </c>
      <c r="D39" s="84">
        <v>21.866626755760148</v>
      </c>
      <c r="E39" s="85">
        <v>2</v>
      </c>
      <c r="F39" s="86">
        <v>1.7853457377462706E-5</v>
      </c>
      <c r="G39" s="63"/>
      <c r="M39" t="s">
        <v>250</v>
      </c>
    </row>
    <row r="40" spans="1:14">
      <c r="A40" s="81" t="s">
        <v>228</v>
      </c>
      <c r="B40" s="82">
        <v>0.51728450720611974</v>
      </c>
      <c r="C40" s="83">
        <v>0.19304683562633607</v>
      </c>
      <c r="D40" s="84">
        <v>29.046777603205477</v>
      </c>
      <c r="E40" s="85">
        <v>3</v>
      </c>
      <c r="F40" s="86">
        <v>2.189312298971963E-6</v>
      </c>
      <c r="G40" s="63"/>
    </row>
    <row r="41" spans="1:14">
      <c r="A41" s="81" t="s">
        <v>229</v>
      </c>
      <c r="B41" s="82">
        <v>0.4301235034717677</v>
      </c>
      <c r="C41" s="83">
        <v>0.18760780199821225</v>
      </c>
      <c r="D41" s="84">
        <v>34.303131029049823</v>
      </c>
      <c r="E41" s="85">
        <v>4</v>
      </c>
      <c r="F41" s="86">
        <v>6.4577886675538919E-7</v>
      </c>
      <c r="G41" s="63"/>
      <c r="M41" t="s">
        <v>252</v>
      </c>
      <c r="N41" t="s">
        <v>255</v>
      </c>
    </row>
    <row r="42" spans="1:14">
      <c r="A42" s="81" t="s">
        <v>230</v>
      </c>
      <c r="B42" s="82">
        <v>0.25140583567235303</v>
      </c>
      <c r="C42" s="83">
        <v>0.18200630207731602</v>
      </c>
      <c r="D42" s="84">
        <v>36.211128773017649</v>
      </c>
      <c r="E42" s="85">
        <v>5</v>
      </c>
      <c r="F42" s="86">
        <v>8.6177853946802586E-7</v>
      </c>
      <c r="G42" s="63"/>
      <c r="M42" t="s">
        <v>253</v>
      </c>
      <c r="N42" t="s">
        <v>254</v>
      </c>
    </row>
    <row r="43" spans="1:14">
      <c r="A43" s="81" t="s">
        <v>231</v>
      </c>
      <c r="B43" s="82">
        <v>0.14297389185407103</v>
      </c>
      <c r="C43" s="83">
        <v>0.17622684421256035</v>
      </c>
      <c r="D43" s="84">
        <v>36.869346159828815</v>
      </c>
      <c r="E43" s="85">
        <v>6</v>
      </c>
      <c r="F43" s="86">
        <v>1.8672221460222549E-6</v>
      </c>
      <c r="G43" s="63"/>
    </row>
    <row r="44" spans="1:14">
      <c r="A44" s="81" t="s">
        <v>232</v>
      </c>
      <c r="B44" s="82">
        <v>5.370332665965364E-2</v>
      </c>
      <c r="C44" s="83">
        <v>0.17025130615174972</v>
      </c>
      <c r="D44" s="84">
        <v>36.968845791482629</v>
      </c>
      <c r="E44" s="85">
        <v>7</v>
      </c>
      <c r="F44" s="86">
        <v>4.7548296408235732E-6</v>
      </c>
      <c r="G44" s="63"/>
      <c r="M44" t="s">
        <v>256</v>
      </c>
    </row>
    <row r="45" spans="1:14">
      <c r="A45" s="81" t="s">
        <v>233</v>
      </c>
      <c r="B45" s="82">
        <v>-4.0278403940218047E-2</v>
      </c>
      <c r="C45" s="83">
        <v>0.16405826364933773</v>
      </c>
      <c r="D45" s="84">
        <v>37.029122327250178</v>
      </c>
      <c r="E45" s="85">
        <v>8</v>
      </c>
      <c r="F45" s="86">
        <v>1.1367820032562853E-5</v>
      </c>
      <c r="G45" s="63"/>
      <c r="M45" t="s">
        <v>257</v>
      </c>
    </row>
    <row r="46" spans="1:14">
      <c r="A46" s="81" t="s">
        <v>234</v>
      </c>
      <c r="B46" s="82">
        <v>-0.12250767149983274</v>
      </c>
      <c r="C46" s="83">
        <v>0.15762208124782012</v>
      </c>
      <c r="D46" s="84">
        <v>37.633199542696694</v>
      </c>
      <c r="E46" s="85">
        <v>9</v>
      </c>
      <c r="F46" s="86">
        <v>2.0280191423311327E-5</v>
      </c>
      <c r="G46" s="63"/>
      <c r="M46" t="s">
        <v>258</v>
      </c>
    </row>
    <row r="47" spans="1:14">
      <c r="A47" s="81" t="s">
        <v>235</v>
      </c>
      <c r="B47" s="82">
        <v>-0.20751669631848801</v>
      </c>
      <c r="C47" s="83">
        <v>0.15091165336763496</v>
      </c>
      <c r="D47" s="84">
        <v>39.524064595260676</v>
      </c>
      <c r="E47" s="85">
        <v>10</v>
      </c>
      <c r="F47" s="86">
        <v>2.0546288251379071E-5</v>
      </c>
      <c r="G47" s="63"/>
    </row>
    <row r="48" spans="1:14">
      <c r="A48" s="81" t="s">
        <v>236</v>
      </c>
      <c r="B48" s="82">
        <v>-0.25567626351500927</v>
      </c>
      <c r="C48" s="83">
        <v>0.14388861576723855</v>
      </c>
      <c r="D48" s="84">
        <v>42.681452583578007</v>
      </c>
      <c r="E48" s="85">
        <v>11</v>
      </c>
      <c r="F48" s="86">
        <v>1.2338488936021508E-5</v>
      </c>
      <c r="G48" s="63"/>
      <c r="M48" t="s">
        <v>259</v>
      </c>
    </row>
    <row r="49" spans="1:13">
      <c r="A49" s="81" t="s">
        <v>237</v>
      </c>
      <c r="B49" s="82">
        <v>-0.29462275934840321</v>
      </c>
      <c r="C49" s="83">
        <v>0.13650472655798701</v>
      </c>
      <c r="D49" s="84">
        <v>47.339857191076945</v>
      </c>
      <c r="E49" s="85">
        <v>12</v>
      </c>
      <c r="F49" s="86">
        <v>4.070421879287557E-6</v>
      </c>
      <c r="G49" s="63"/>
      <c r="M49" t="s">
        <v>260</v>
      </c>
    </row>
    <row r="50" spans="1:13">
      <c r="A50" s="81" t="s">
        <v>238</v>
      </c>
      <c r="B50" s="82">
        <v>-0.33803439934458968</v>
      </c>
      <c r="C50" s="83">
        <v>0.12869789041755739</v>
      </c>
      <c r="D50" s="84">
        <v>54.238742720169995</v>
      </c>
      <c r="E50" s="85">
        <v>13</v>
      </c>
      <c r="F50" s="86">
        <v>5.4938374523285306E-7</v>
      </c>
      <c r="G50" s="63"/>
      <c r="M50" t="s">
        <v>261</v>
      </c>
    </row>
    <row r="51" spans="1:13">
      <c r="A51" s="81" t="s">
        <v>239</v>
      </c>
      <c r="B51" s="82">
        <v>-0.36241756874455638</v>
      </c>
      <c r="C51" s="83">
        <v>0.1203858530857692</v>
      </c>
      <c r="D51" s="84">
        <v>63.301650815465344</v>
      </c>
      <c r="E51" s="85">
        <v>14</v>
      </c>
      <c r="F51" s="86">
        <v>3.0680860857487481E-8</v>
      </c>
      <c r="G51" s="63"/>
      <c r="M51" t="s">
        <v>277</v>
      </c>
    </row>
    <row r="52" spans="1:13">
      <c r="A52" s="81" t="s">
        <v>240</v>
      </c>
      <c r="B52" s="82">
        <v>-0.43480315876732445</v>
      </c>
      <c r="C52" s="83">
        <v>0.11145564251507056</v>
      </c>
      <c r="D52" s="84">
        <v>78.520480658825818</v>
      </c>
      <c r="E52" s="85">
        <v>15</v>
      </c>
      <c r="F52" s="86">
        <v>1.3007998272707481E-10</v>
      </c>
      <c r="G52" s="63"/>
      <c r="M52" t="s">
        <v>262</v>
      </c>
    </row>
    <row r="53" spans="1:13" ht="17.25" thickBot="1">
      <c r="A53" s="87" t="s">
        <v>241</v>
      </c>
      <c r="B53" s="88">
        <v>-0.38075928053531632</v>
      </c>
      <c r="C53" s="89">
        <v>0.10174461594455995</v>
      </c>
      <c r="D53" s="90">
        <v>92.525319689176158</v>
      </c>
      <c r="E53" s="91">
        <v>16</v>
      </c>
      <c r="F53" s="92">
        <v>8.549812393462053E-13</v>
      </c>
      <c r="G53" s="63"/>
      <c r="M53" t="s">
        <v>276</v>
      </c>
    </row>
    <row r="54" spans="1:13" ht="17.25" thickTop="1">
      <c r="A54" s="93" t="s">
        <v>242</v>
      </c>
      <c r="B54" s="93"/>
      <c r="C54" s="93"/>
      <c r="D54" s="93"/>
      <c r="E54" s="93"/>
      <c r="F54" s="93"/>
      <c r="G54" s="63"/>
    </row>
    <row r="55" spans="1:13">
      <c r="A55" s="93" t="s">
        <v>243</v>
      </c>
      <c r="B55" s="93"/>
      <c r="C55" s="93"/>
      <c r="D55" s="93"/>
      <c r="E55" s="93"/>
      <c r="F55" s="93"/>
      <c r="G55" s="63"/>
      <c r="M55" t="s">
        <v>263</v>
      </c>
    </row>
    <row r="56" spans="1:13">
      <c r="M56" t="s">
        <v>278</v>
      </c>
    </row>
    <row r="57" spans="1:13">
      <c r="A57" s="62" t="s">
        <v>247</v>
      </c>
      <c r="B57" s="62"/>
      <c r="C57" s="62"/>
      <c r="M57" t="s">
        <v>264</v>
      </c>
    </row>
    <row r="58" spans="1:13" ht="17.25" thickBot="1">
      <c r="A58" s="64" t="s">
        <v>222</v>
      </c>
      <c r="B58" s="64" t="s">
        <v>223</v>
      </c>
      <c r="C58" s="65"/>
      <c r="M58" t="s">
        <v>279</v>
      </c>
    </row>
    <row r="59" spans="1:13" ht="18" thickTop="1" thickBot="1">
      <c r="A59" s="94" t="s">
        <v>224</v>
      </c>
      <c r="B59" s="95" t="s">
        <v>247</v>
      </c>
      <c r="C59" s="96" t="s">
        <v>248</v>
      </c>
    </row>
    <row r="60" spans="1:13" ht="17.25" thickTop="1">
      <c r="A60" s="75" t="s">
        <v>213</v>
      </c>
      <c r="B60" s="76">
        <v>0.73407769908329812</v>
      </c>
      <c r="C60" s="80">
        <v>0.21821789023599239</v>
      </c>
    </row>
    <row r="61" spans="1:13">
      <c r="A61" s="81" t="s">
        <v>227</v>
      </c>
      <c r="B61" s="82">
        <v>0.11115768882830114</v>
      </c>
      <c r="C61" s="86">
        <v>0.21821789023599239</v>
      </c>
      <c r="M61" t="s">
        <v>280</v>
      </c>
    </row>
    <row r="62" spans="1:13">
      <c r="A62" s="81" t="s">
        <v>228</v>
      </c>
      <c r="B62" s="82">
        <v>0.1111903761956656</v>
      </c>
      <c r="C62" s="86">
        <v>0.21821789023599239</v>
      </c>
      <c r="M62" t="s">
        <v>281</v>
      </c>
    </row>
    <row r="63" spans="1:13">
      <c r="A63" s="81" t="s">
        <v>229</v>
      </c>
      <c r="B63" s="82">
        <v>-1.2020143940308415E-2</v>
      </c>
      <c r="C63" s="86">
        <v>0.21821789023599239</v>
      </c>
      <c r="M63" t="s">
        <v>282</v>
      </c>
    </row>
    <row r="64" spans="1:13">
      <c r="A64" s="81" t="s">
        <v>230</v>
      </c>
      <c r="B64" s="82">
        <v>-0.23579261606258259</v>
      </c>
      <c r="C64" s="86">
        <v>0.21821789023599239</v>
      </c>
      <c r="M64" t="s">
        <v>283</v>
      </c>
    </row>
    <row r="65" spans="1:13">
      <c r="A65" s="81" t="s">
        <v>231</v>
      </c>
      <c r="B65" s="82">
        <v>-5.1277692617250202E-2</v>
      </c>
      <c r="C65" s="86">
        <v>0.21821789023599239</v>
      </c>
      <c r="M65" t="s">
        <v>284</v>
      </c>
    </row>
    <row r="66" spans="1:13">
      <c r="A66" s="81" t="s">
        <v>232</v>
      </c>
      <c r="B66" s="82">
        <v>-6.7985561101044825E-2</v>
      </c>
      <c r="C66" s="86">
        <v>0.21821789023599239</v>
      </c>
      <c r="M66" t="s">
        <v>285</v>
      </c>
    </row>
    <row r="67" spans="1:13">
      <c r="A67" s="81" t="s">
        <v>233</v>
      </c>
      <c r="B67" s="82">
        <v>-6.2909172472076086E-2</v>
      </c>
      <c r="C67" s="86">
        <v>0.21821789023599239</v>
      </c>
    </row>
    <row r="68" spans="1:13">
      <c r="A68" s="81" t="s">
        <v>234</v>
      </c>
      <c r="B68" s="82">
        <v>-3.1620424611406114E-2</v>
      </c>
      <c r="C68" s="86">
        <v>0.21821789023599239</v>
      </c>
    </row>
    <row r="69" spans="1:13">
      <c r="A69" s="81" t="s">
        <v>235</v>
      </c>
      <c r="B69" s="82">
        <v>-0.11834846749483496</v>
      </c>
      <c r="C69" s="86">
        <v>0.21821789023599239</v>
      </c>
    </row>
    <row r="70" spans="1:13">
      <c r="A70" s="81" t="s">
        <v>236</v>
      </c>
      <c r="B70" s="82">
        <v>-3.3716289797212987E-2</v>
      </c>
      <c r="C70" s="86">
        <v>0.21821789023599239</v>
      </c>
      <c r="M70" t="s">
        <v>266</v>
      </c>
    </row>
    <row r="71" spans="1:13">
      <c r="A71" s="81" t="s">
        <v>237</v>
      </c>
      <c r="B71" s="82">
        <v>-5.0273007531583307E-2</v>
      </c>
      <c r="C71" s="86">
        <v>0.21821789023599239</v>
      </c>
      <c r="M71" t="s">
        <v>267</v>
      </c>
    </row>
    <row r="72" spans="1:13">
      <c r="A72" s="81" t="s">
        <v>238</v>
      </c>
      <c r="B72" s="82">
        <v>-8.3728846133250573E-2</v>
      </c>
      <c r="C72" s="86">
        <v>0.21821789023599239</v>
      </c>
      <c r="E72" t="s">
        <v>265</v>
      </c>
      <c r="M72" t="s">
        <v>268</v>
      </c>
    </row>
    <row r="73" spans="1:13">
      <c r="A73" s="81" t="s">
        <v>239</v>
      </c>
      <c r="B73" s="82">
        <v>-4.2170799154824398E-2</v>
      </c>
      <c r="C73" s="86">
        <v>0.21821789023599239</v>
      </c>
      <c r="M73" t="s">
        <v>269</v>
      </c>
    </row>
    <row r="74" spans="1:13">
      <c r="A74" s="81" t="s">
        <v>240</v>
      </c>
      <c r="B74" s="82">
        <v>-0.22571439218559905</v>
      </c>
      <c r="C74" s="86">
        <v>0.21821789023599239</v>
      </c>
      <c r="M74" t="s">
        <v>270</v>
      </c>
    </row>
    <row r="75" spans="1:13" ht="17.25" thickBot="1">
      <c r="A75" s="87" t="s">
        <v>241</v>
      </c>
      <c r="B75" s="88">
        <v>0.11666692540298054</v>
      </c>
      <c r="C75" s="92">
        <v>0.21821789023599239</v>
      </c>
      <c r="M75" t="s">
        <v>271</v>
      </c>
    </row>
    <row r="76" spans="1:13" ht="17.25" thickTop="1">
      <c r="M76" t="s">
        <v>272</v>
      </c>
    </row>
    <row r="77" spans="1:13">
      <c r="M77" t="s">
        <v>275</v>
      </c>
    </row>
    <row r="78" spans="1:13">
      <c r="M78" t="s">
        <v>273</v>
      </c>
    </row>
    <row r="79" spans="1:13">
      <c r="M79" t="s">
        <v>274</v>
      </c>
    </row>
  </sheetData>
  <mergeCells count="32">
    <mergeCell ref="A55:F55"/>
    <mergeCell ref="A57:C57"/>
    <mergeCell ref="A58:C58"/>
    <mergeCell ref="A59"/>
    <mergeCell ref="A35:F35"/>
    <mergeCell ref="A36:A37"/>
    <mergeCell ref="B36:B37"/>
    <mergeCell ref="C36:C37"/>
    <mergeCell ref="D36:F36"/>
    <mergeCell ref="A54:F54"/>
    <mergeCell ref="L2:R2"/>
    <mergeCell ref="L3:M3"/>
    <mergeCell ref="L4:L6"/>
    <mergeCell ref="L7:R7"/>
    <mergeCell ref="L8:R8"/>
    <mergeCell ref="A34:F34"/>
    <mergeCell ref="B16:B18"/>
    <mergeCell ref="B19:B21"/>
    <mergeCell ref="A24:E24"/>
    <mergeCell ref="A25:C25"/>
    <mergeCell ref="A26:A31"/>
    <mergeCell ref="B26:B28"/>
    <mergeCell ref="B29:B31"/>
    <mergeCell ref="A9:A11"/>
    <mergeCell ref="A12:E12"/>
    <mergeCell ref="A14:E14"/>
    <mergeCell ref="A15:C15"/>
    <mergeCell ref="A16:A21"/>
    <mergeCell ref="A1:E1"/>
    <mergeCell ref="A2:B2"/>
    <mergeCell ref="A3:A5"/>
    <mergeCell ref="A6:A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</vt:lpstr>
      <vt:lpstr>Sheet1</vt:lpstr>
      <vt:lpstr>Sheet3</vt:lpstr>
      <vt:lpstr>0511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3f26</cp:lastModifiedBy>
  <dcterms:created xsi:type="dcterms:W3CDTF">2018-05-10T10:15:38Z</dcterms:created>
  <dcterms:modified xsi:type="dcterms:W3CDTF">2018-05-11T04:57:38Z</dcterms:modified>
</cp:coreProperties>
</file>