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time series data\중간고사 대비\"/>
    </mc:Choice>
  </mc:AlternateContent>
  <xr:revisionPtr revIDLastSave="0" documentId="12_ncr:500000_{70E56E8D-095B-4929-8D82-B91BA14D409D}" xr6:coauthVersionLast="31" xr6:coauthVersionMax="31" xr10:uidLastSave="{00000000-0000-0000-0000-000000000000}"/>
  <bookViews>
    <workbookView xWindow="0" yWindow="0" windowWidth="23040" windowHeight="8988" xr2:uid="{00000000-000D-0000-FFFF-FFFF00000000}"/>
  </bookViews>
  <sheets>
    <sheet name="집에서연습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2" l="1"/>
  <c r="G18" i="2"/>
  <c r="K19" i="2"/>
  <c r="J19" i="2"/>
  <c r="J18" i="2"/>
  <c r="F19" i="2"/>
  <c r="E19" i="2"/>
  <c r="E18" i="2"/>
  <c r="J21" i="2"/>
  <c r="I19" i="2"/>
  <c r="I18" i="2"/>
  <c r="L6" i="2"/>
  <c r="L7" i="2"/>
  <c r="L8" i="2"/>
  <c r="L9" i="2"/>
  <c r="L10" i="2"/>
  <c r="L11" i="2"/>
  <c r="L12" i="2"/>
  <c r="L13" i="2"/>
  <c r="L14" i="2"/>
  <c r="L15" i="2"/>
  <c r="L16" i="2"/>
  <c r="L5" i="2"/>
  <c r="K6" i="2"/>
  <c r="K7" i="2"/>
  <c r="K8" i="2"/>
  <c r="K9" i="2"/>
  <c r="K10" i="2"/>
  <c r="K11" i="2"/>
  <c r="K12" i="2"/>
  <c r="K13" i="2"/>
  <c r="K14" i="2"/>
  <c r="K15" i="2"/>
  <c r="K16" i="2"/>
  <c r="K5" i="2"/>
  <c r="J6" i="2"/>
  <c r="J7" i="2"/>
  <c r="J8" i="2"/>
  <c r="J9" i="2"/>
  <c r="J10" i="2"/>
  <c r="J11" i="2"/>
  <c r="J12" i="2"/>
  <c r="J13" i="2"/>
  <c r="J14" i="2"/>
  <c r="J15" i="2"/>
  <c r="J16" i="2"/>
  <c r="J5" i="2"/>
  <c r="I6" i="2"/>
  <c r="I7" i="2"/>
  <c r="I8" i="2"/>
  <c r="I9" i="2"/>
  <c r="I10" i="2"/>
  <c r="I11" i="2"/>
  <c r="I12" i="2"/>
  <c r="I13" i="2"/>
  <c r="I14" i="2"/>
  <c r="I15" i="2"/>
  <c r="I16" i="2"/>
  <c r="I5" i="2"/>
  <c r="G5" i="2"/>
  <c r="G6" i="2"/>
  <c r="G7" i="2"/>
  <c r="G8" i="2"/>
  <c r="G9" i="2"/>
  <c r="G10" i="2"/>
  <c r="G11" i="2"/>
  <c r="G12" i="2"/>
  <c r="G13" i="2"/>
  <c r="G14" i="2"/>
  <c r="G15" i="2"/>
  <c r="G16" i="2"/>
  <c r="F5" i="2"/>
  <c r="F6" i="2"/>
  <c r="F7" i="2"/>
  <c r="F8" i="2"/>
  <c r="F9" i="2"/>
  <c r="F10" i="2"/>
  <c r="F11" i="2"/>
  <c r="F12" i="2"/>
  <c r="F13" i="2"/>
  <c r="F14" i="2"/>
  <c r="F15" i="2"/>
  <c r="F16" i="2"/>
  <c r="G4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4" i="2"/>
  <c r="E21" i="2"/>
  <c r="D19" i="2"/>
  <c r="D18" i="2"/>
  <c r="D5" i="2"/>
  <c r="D6" i="2"/>
  <c r="D7" i="2"/>
  <c r="D8" i="2"/>
  <c r="D9" i="2"/>
  <c r="D10" i="2"/>
  <c r="D11" i="2"/>
  <c r="D12" i="2"/>
  <c r="D13" i="2"/>
  <c r="D14" i="2"/>
  <c r="D15" i="2"/>
  <c r="D16" i="2"/>
  <c r="D4" i="2"/>
  <c r="H6" i="2"/>
  <c r="H7" i="2"/>
  <c r="H8" i="2"/>
  <c r="H9" i="2"/>
  <c r="H10" i="2"/>
  <c r="H11" i="2"/>
  <c r="H12" i="2"/>
  <c r="H13" i="2"/>
  <c r="H14" i="2"/>
  <c r="H15" i="2"/>
  <c r="H16" i="2"/>
  <c r="H5" i="2"/>
  <c r="C5" i="2"/>
  <c r="C6" i="2"/>
  <c r="C7" i="2"/>
  <c r="C8" i="2"/>
  <c r="C9" i="2"/>
  <c r="C10" i="2"/>
  <c r="C11" i="2"/>
  <c r="C12" i="2"/>
  <c r="C13" i="2"/>
  <c r="C14" i="2"/>
  <c r="C15" i="2"/>
  <c r="C16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C1" authorId="0" shapeId="0" xr:uid="{9155FD2E-0680-43FA-BF30-B33221B27D3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MA(2)</t>
        </r>
        <r>
          <rPr>
            <sz val="9"/>
            <color indexed="81"/>
            <rFont val="돋움"/>
            <family val="3"/>
            <charset val="129"/>
          </rPr>
          <t>모형에서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예측값</t>
        </r>
      </text>
    </comment>
    <comment ref="D3" authorId="0" shapeId="0" xr:uid="{255473C5-5566-4149-A77F-3556345D4B8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잔차제곱합</t>
        </r>
      </text>
    </comment>
    <comment ref="E3" authorId="0" shapeId="0" xr:uid="{FFCA5616-7970-4D75-920F-0EBC2A4EC91D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=abs(</t>
        </r>
        <r>
          <rPr>
            <sz val="9"/>
            <color indexed="81"/>
            <rFont val="돋움"/>
            <family val="3"/>
            <charset val="129"/>
          </rPr>
          <t>실제값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예측값</t>
        </r>
        <r>
          <rPr>
            <sz val="9"/>
            <color indexed="81"/>
            <rFont val="Tahoma"/>
            <family val="2"/>
          </rPr>
          <t>)</t>
        </r>
      </text>
    </comment>
    <comment ref="F3" authorId="0" shapeId="0" xr:uid="{F76767A6-91B9-4301-8BF0-B91300E25679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</text>
    </comment>
    <comment ref="G3" authorId="0" shapeId="0" xr:uid="{A4F8CC59-373A-48E3-BDFE-C73E54328E5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실제값과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</text>
    </comment>
    <comment ref="D21" authorId="0" shapeId="0" xr:uid="{C8AC2E1C-D05D-4EDE-86C3-BEC7511EABA7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정확도</t>
        </r>
        <r>
          <rPr>
            <sz val="9"/>
            <color indexed="81"/>
            <rFont val="Tahoma"/>
            <family val="2"/>
          </rPr>
          <t>(1)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루트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씌운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sharedStrings.xml><?xml version="1.0" encoding="utf-8"?>
<sst xmlns="http://schemas.openxmlformats.org/spreadsheetml/2006/main" count="35" uniqueCount="26">
  <si>
    <t>매출액</t>
    <phoneticPr fontId="1" type="noConversion"/>
  </si>
  <si>
    <t>1. 매출액의 트렌드를 보자</t>
    <phoneticPr fontId="1" type="noConversion"/>
  </si>
  <si>
    <t>MA(2)</t>
    <phoneticPr fontId="1" type="noConversion"/>
  </si>
  <si>
    <t>MA(3)</t>
    <phoneticPr fontId="1" type="noConversion"/>
  </si>
  <si>
    <t>합계</t>
    <phoneticPr fontId="1" type="noConversion"/>
  </si>
  <si>
    <t>평균</t>
    <phoneticPr fontId="1" type="noConversion"/>
  </si>
  <si>
    <t>정확도(1)</t>
    <phoneticPr fontId="1" type="noConversion"/>
  </si>
  <si>
    <t>정확도(1-1)</t>
    <phoneticPr fontId="1" type="noConversion"/>
  </si>
  <si>
    <t>정확도(2)</t>
    <phoneticPr fontId="1" type="noConversion"/>
  </si>
  <si>
    <t>정확도(3)</t>
    <phoneticPr fontId="1" type="noConversion"/>
  </si>
  <si>
    <t>정확도(4)</t>
    <phoneticPr fontId="1" type="noConversion"/>
  </si>
  <si>
    <t>* 단순차이를 보면 _정확도(4)</t>
    <phoneticPr fontId="1" type="noConversion"/>
  </si>
  <si>
    <t>단순한 차이도 정확도를 판단하는 기준이 가능함</t>
    <phoneticPr fontId="1" type="noConversion"/>
  </si>
  <si>
    <t>일단 회귀분석해보면 하나의 패턴을 가지고 그려지니까, 단순차이들의 합이 항상 0이되진 않아.</t>
    <phoneticPr fontId="1" type="noConversion"/>
  </si>
  <si>
    <t>* 정확도(3)</t>
    <phoneticPr fontId="1" type="noConversion"/>
  </si>
  <si>
    <t>실제보다 약 몇퍼센트 더 높은지 알 수 있다</t>
    <phoneticPr fontId="1" type="noConversion"/>
  </si>
  <si>
    <t>; 실제보다 몇 퍼센트 더 높게 추정했는지 보려면 비를 보는 것이 더 좋을 것 같다</t>
    <phoneticPr fontId="1" type="noConversion"/>
  </si>
  <si>
    <t>정확도(1)은 비고 (2)는 몇 퍼센트 더 높은가</t>
    <phoneticPr fontId="1" type="noConversion"/>
  </si>
  <si>
    <t>* M(3) 루트 씌운거나 절대값이랑 값은 같지</t>
    <phoneticPr fontId="1" type="noConversion"/>
  </si>
  <si>
    <t>실질적으로 비교할 수 있는건 3가지이고</t>
    <phoneticPr fontId="1" type="noConversion"/>
  </si>
  <si>
    <t>세가지의 크기는 유사할 거지만 차이가 생길 수도 있고,</t>
    <phoneticPr fontId="1" type="noConversion"/>
  </si>
  <si>
    <t>제일 마지막의 3번 숫자를 보면,</t>
    <phoneticPr fontId="1" type="noConversion"/>
  </si>
  <si>
    <t>MA(2)의 경우 비가 1.4정도가 나옴   -&gt; 예측값이 실제보다 약 40%point 정도 높다고 볼 수 있을 것이다</t>
    <phoneticPr fontId="1" type="noConversion"/>
  </si>
  <si>
    <t>MA(3)의 경우 비가 1.6정도가 나옴   -&gt; 예측값이 실제보다 약 60%point 정도 높다고 볼 수 있을 것이다</t>
    <phoneticPr fontId="1" type="noConversion"/>
  </si>
  <si>
    <t>*** 이 비율이 작을 수록 실제값과 굉장히 유사하게 예측했다고 볼 수 있을 것이다</t>
    <phoneticPr fontId="1" type="noConversion"/>
  </si>
  <si>
    <t>MA(2)가 좀 더 좋은 예측력을 가진 모델이 아닐까 생각이 든다*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</si>
</sst>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6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집에서연습!$B$1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집에서연습!$A$2:$A$16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집에서연습!$B$2:$B$16</c:f>
              <c:numCache>
                <c:formatCode>General</c:formatCode>
                <c:ptCount val="15"/>
                <c:pt idx="0">
                  <c:v>39.520000000000003</c:v>
                </c:pt>
                <c:pt idx="1">
                  <c:v>39.92</c:v>
                </c:pt>
                <c:pt idx="2">
                  <c:v>43.65</c:v>
                </c:pt>
                <c:pt idx="3">
                  <c:v>42.78</c:v>
                </c:pt>
                <c:pt idx="4">
                  <c:v>54.79</c:v>
                </c:pt>
                <c:pt idx="5">
                  <c:v>69.040000000000006</c:v>
                </c:pt>
                <c:pt idx="6">
                  <c:v>79.959999999999994</c:v>
                </c:pt>
                <c:pt idx="7">
                  <c:v>106.01</c:v>
                </c:pt>
                <c:pt idx="8">
                  <c:v>142.44</c:v>
                </c:pt>
                <c:pt idx="9">
                  <c:v>206.64</c:v>
                </c:pt>
                <c:pt idx="10">
                  <c:v>269.55</c:v>
                </c:pt>
                <c:pt idx="11">
                  <c:v>402.29</c:v>
                </c:pt>
                <c:pt idx="12">
                  <c:v>553.92999999999995</c:v>
                </c:pt>
                <c:pt idx="13">
                  <c:v>696.04</c:v>
                </c:pt>
                <c:pt idx="14">
                  <c:v>569.9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6-495E-B983-FCBE017A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431024"/>
        <c:axId val="584436272"/>
      </c:lineChart>
      <c:catAx>
        <c:axId val="5844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436272"/>
        <c:crosses val="autoZero"/>
        <c:auto val="1"/>
        <c:lblAlgn val="ctr"/>
        <c:lblOffset val="100"/>
        <c:noMultiLvlLbl val="0"/>
      </c:catAx>
      <c:valAx>
        <c:axId val="5844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4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</xdr:colOff>
      <xdr:row>2</xdr:row>
      <xdr:rowOff>3810</xdr:rowOff>
    </xdr:from>
    <xdr:to>
      <xdr:col>20</xdr:col>
      <xdr:colOff>0</xdr:colOff>
      <xdr:row>14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CC34078-66C0-4F56-96A2-7BDA9BC78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F96A-94AD-4FB4-B496-DB9A8BA8C437}">
  <dimension ref="A1:T40"/>
  <sheetViews>
    <sheetView tabSelected="1" workbookViewId="0">
      <selection activeCell="M21" sqref="M21"/>
    </sheetView>
  </sheetViews>
  <sheetFormatPr defaultRowHeight="17.399999999999999" x14ac:dyDescent="0.4"/>
  <sheetData>
    <row r="1" spans="1:20" ht="18" thickBot="1" x14ac:dyDescent="0.45">
      <c r="A1" s="1"/>
      <c r="B1" s="2" t="s">
        <v>0</v>
      </c>
      <c r="C1" t="s">
        <v>2</v>
      </c>
      <c r="D1" s="5" t="s">
        <v>2</v>
      </c>
      <c r="E1" s="5"/>
      <c r="F1" s="5"/>
      <c r="G1" s="5"/>
      <c r="H1" t="s">
        <v>3</v>
      </c>
      <c r="I1" s="5" t="s">
        <v>3</v>
      </c>
      <c r="J1" s="5"/>
      <c r="K1" s="5"/>
      <c r="L1" s="5"/>
    </row>
    <row r="2" spans="1:20" ht="18" thickBot="1" x14ac:dyDescent="0.45">
      <c r="A2" s="3">
        <v>2002</v>
      </c>
      <c r="B2" s="4">
        <v>39.520000000000003</v>
      </c>
      <c r="D2" s="5"/>
      <c r="E2" s="5"/>
      <c r="F2" s="5"/>
      <c r="G2" s="5"/>
      <c r="I2" s="5"/>
      <c r="J2" s="5"/>
      <c r="K2" s="5"/>
      <c r="L2" s="5"/>
      <c r="N2" s="9" t="s">
        <v>1</v>
      </c>
      <c r="O2" s="10"/>
      <c r="P2" s="10"/>
      <c r="Q2" s="10"/>
      <c r="R2" s="10"/>
      <c r="S2" s="10"/>
      <c r="T2" s="11"/>
    </row>
    <row r="3" spans="1:20" x14ac:dyDescent="0.4">
      <c r="A3" s="3">
        <v>2003</v>
      </c>
      <c r="B3" s="4">
        <v>39.92</v>
      </c>
      <c r="D3" t="s">
        <v>6</v>
      </c>
      <c r="E3" t="s">
        <v>8</v>
      </c>
      <c r="F3" t="s">
        <v>9</v>
      </c>
      <c r="G3" t="s">
        <v>10</v>
      </c>
      <c r="I3" t="s">
        <v>6</v>
      </c>
      <c r="J3" t="s">
        <v>8</v>
      </c>
      <c r="K3" t="s">
        <v>9</v>
      </c>
      <c r="L3" t="s">
        <v>10</v>
      </c>
    </row>
    <row r="4" spans="1:20" x14ac:dyDescent="0.4">
      <c r="A4" s="3">
        <v>2004</v>
      </c>
      <c r="B4" s="4">
        <v>43.65</v>
      </c>
      <c r="C4">
        <f>AVERAGE(B2:B3)</f>
        <v>39.72</v>
      </c>
      <c r="D4">
        <f>($B4-C4)^2</f>
        <v>15.444899999999997</v>
      </c>
      <c r="E4">
        <f>ABS($B4-C4)</f>
        <v>3.9299999999999997</v>
      </c>
      <c r="F4">
        <f>B4/C4</f>
        <v>1.0989425981873111</v>
      </c>
      <c r="G4">
        <f>B4-C4</f>
        <v>3.9299999999999997</v>
      </c>
    </row>
    <row r="5" spans="1:20" x14ac:dyDescent="0.4">
      <c r="A5" s="3">
        <v>2005</v>
      </c>
      <c r="B5" s="4">
        <v>42.78</v>
      </c>
      <c r="C5">
        <f t="shared" ref="C5:C16" si="0">AVERAGE(B3:B4)</f>
        <v>41.784999999999997</v>
      </c>
      <c r="D5">
        <f t="shared" ref="D5:D16" si="1">($B5-C5)^2</f>
        <v>0.99002500000000904</v>
      </c>
      <c r="E5">
        <f t="shared" ref="E5:E16" si="2">ABS($B5-C5)</f>
        <v>0.99500000000000455</v>
      </c>
      <c r="F5">
        <f t="shared" ref="F5:F16" si="3">B5/C5</f>
        <v>1.0238123728610746</v>
      </c>
      <c r="G5">
        <f t="shared" ref="G5:G16" si="4">B5-C5</f>
        <v>0.99500000000000455</v>
      </c>
      <c r="H5">
        <f>AVERAGE(B2:B4)</f>
        <v>41.03</v>
      </c>
      <c r="I5">
        <f>(B5-H5)^2</f>
        <v>3.0625</v>
      </c>
      <c r="J5">
        <f>ABS(B5-H5)</f>
        <v>1.75</v>
      </c>
      <c r="K5">
        <f>B5/H5</f>
        <v>1.0426517182549355</v>
      </c>
      <c r="L5">
        <f>B5-H5</f>
        <v>1.75</v>
      </c>
    </row>
    <row r="6" spans="1:20" x14ac:dyDescent="0.4">
      <c r="A6" s="3">
        <v>2006</v>
      </c>
      <c r="B6" s="4">
        <v>54.79</v>
      </c>
      <c r="C6">
        <f t="shared" si="0"/>
        <v>43.215000000000003</v>
      </c>
      <c r="D6">
        <f t="shared" si="1"/>
        <v>133.98062499999989</v>
      </c>
      <c r="E6">
        <f t="shared" si="2"/>
        <v>11.574999999999996</v>
      </c>
      <c r="F6">
        <f t="shared" si="3"/>
        <v>1.2678468124493809</v>
      </c>
      <c r="G6">
        <f t="shared" si="4"/>
        <v>11.574999999999996</v>
      </c>
      <c r="H6">
        <f t="shared" ref="H6:H16" si="5">AVERAGE(B3:B5)</f>
        <v>42.116666666666667</v>
      </c>
      <c r="I6">
        <f t="shared" ref="I6:I16" si="6">(B6-H6)^2</f>
        <v>160.61337777777774</v>
      </c>
      <c r="J6">
        <f t="shared" ref="J6:J16" si="7">ABS(B6-H6)</f>
        <v>12.673333333333332</v>
      </c>
      <c r="K6">
        <f t="shared" ref="K6:K16" si="8">B6/H6</f>
        <v>1.3009101701622476</v>
      </c>
      <c r="L6">
        <f t="shared" ref="L6:L16" si="9">B6-H6</f>
        <v>12.673333333333332</v>
      </c>
    </row>
    <row r="7" spans="1:20" x14ac:dyDescent="0.4">
      <c r="A7" s="3">
        <v>2007</v>
      </c>
      <c r="B7" s="4">
        <v>69.040000000000006</v>
      </c>
      <c r="C7">
        <f t="shared" si="0"/>
        <v>48.784999999999997</v>
      </c>
      <c r="D7">
        <f t="shared" si="1"/>
        <v>410.26502500000038</v>
      </c>
      <c r="E7">
        <f t="shared" si="2"/>
        <v>20.25500000000001</v>
      </c>
      <c r="F7">
        <f t="shared" si="3"/>
        <v>1.4151890950087118</v>
      </c>
      <c r="G7">
        <f t="shared" si="4"/>
        <v>20.25500000000001</v>
      </c>
      <c r="H7">
        <f t="shared" si="5"/>
        <v>47.073333333333331</v>
      </c>
      <c r="I7">
        <f t="shared" si="6"/>
        <v>482.53444444444483</v>
      </c>
      <c r="J7">
        <f t="shared" si="7"/>
        <v>21.966666666666676</v>
      </c>
      <c r="K7">
        <f t="shared" si="8"/>
        <v>1.4666477836000569</v>
      </c>
      <c r="L7">
        <f t="shared" si="9"/>
        <v>21.966666666666676</v>
      </c>
    </row>
    <row r="8" spans="1:20" x14ac:dyDescent="0.4">
      <c r="A8" s="3">
        <v>2008</v>
      </c>
      <c r="B8" s="4">
        <v>79.959999999999994</v>
      </c>
      <c r="C8">
        <f t="shared" si="0"/>
        <v>61.915000000000006</v>
      </c>
      <c r="D8">
        <f t="shared" si="1"/>
        <v>325.62202499999955</v>
      </c>
      <c r="E8">
        <f t="shared" si="2"/>
        <v>18.044999999999987</v>
      </c>
      <c r="F8">
        <f t="shared" si="3"/>
        <v>1.2914479528385687</v>
      </c>
      <c r="G8">
        <f t="shared" si="4"/>
        <v>18.044999999999987</v>
      </c>
      <c r="H8">
        <f t="shared" si="5"/>
        <v>55.536666666666669</v>
      </c>
      <c r="I8">
        <f t="shared" si="6"/>
        <v>596.49921111111075</v>
      </c>
      <c r="J8">
        <f t="shared" si="7"/>
        <v>24.423333333333325</v>
      </c>
      <c r="K8">
        <f t="shared" si="8"/>
        <v>1.4397695216373565</v>
      </c>
      <c r="L8">
        <f t="shared" si="9"/>
        <v>24.423333333333325</v>
      </c>
    </row>
    <row r="9" spans="1:20" x14ac:dyDescent="0.4">
      <c r="A9" s="3">
        <v>2009</v>
      </c>
      <c r="B9" s="4">
        <v>106.01</v>
      </c>
      <c r="C9">
        <f t="shared" si="0"/>
        <v>74.5</v>
      </c>
      <c r="D9">
        <f t="shared" si="1"/>
        <v>992.88010000000031</v>
      </c>
      <c r="E9">
        <f t="shared" si="2"/>
        <v>31.510000000000005</v>
      </c>
      <c r="F9">
        <f t="shared" si="3"/>
        <v>1.4229530201342282</v>
      </c>
      <c r="G9">
        <f t="shared" si="4"/>
        <v>31.510000000000005</v>
      </c>
      <c r="H9">
        <f t="shared" si="5"/>
        <v>67.930000000000007</v>
      </c>
      <c r="I9">
        <f t="shared" si="6"/>
        <v>1450.0863999999999</v>
      </c>
      <c r="J9">
        <f t="shared" si="7"/>
        <v>38.08</v>
      </c>
      <c r="K9">
        <f t="shared" si="8"/>
        <v>1.5605770646253496</v>
      </c>
      <c r="L9">
        <f t="shared" si="9"/>
        <v>38.08</v>
      </c>
    </row>
    <row r="10" spans="1:20" x14ac:dyDescent="0.4">
      <c r="A10" s="3">
        <v>2010</v>
      </c>
      <c r="B10" s="4">
        <v>142.44</v>
      </c>
      <c r="C10">
        <f t="shared" si="0"/>
        <v>92.984999999999999</v>
      </c>
      <c r="D10">
        <f t="shared" si="1"/>
        <v>2445.7970249999998</v>
      </c>
      <c r="E10">
        <f t="shared" si="2"/>
        <v>49.454999999999998</v>
      </c>
      <c r="F10">
        <f t="shared" si="3"/>
        <v>1.5318599774157122</v>
      </c>
      <c r="G10">
        <f t="shared" si="4"/>
        <v>49.454999999999998</v>
      </c>
      <c r="H10">
        <f t="shared" si="5"/>
        <v>85.00333333333333</v>
      </c>
      <c r="I10">
        <f t="shared" si="6"/>
        <v>3298.9706777777778</v>
      </c>
      <c r="J10">
        <f t="shared" si="7"/>
        <v>57.436666666666667</v>
      </c>
      <c r="K10">
        <f t="shared" si="8"/>
        <v>1.6756989921963845</v>
      </c>
      <c r="L10">
        <f t="shared" si="9"/>
        <v>57.436666666666667</v>
      </c>
    </row>
    <row r="11" spans="1:20" x14ac:dyDescent="0.4">
      <c r="A11" s="3">
        <v>2011</v>
      </c>
      <c r="B11" s="4">
        <v>206.64</v>
      </c>
      <c r="C11">
        <f t="shared" si="0"/>
        <v>124.22499999999999</v>
      </c>
      <c r="D11">
        <f t="shared" si="1"/>
        <v>6792.2322249999988</v>
      </c>
      <c r="E11">
        <f t="shared" si="2"/>
        <v>82.414999999999992</v>
      </c>
      <c r="F11">
        <f t="shared" si="3"/>
        <v>1.6634332863755283</v>
      </c>
      <c r="G11">
        <f t="shared" si="4"/>
        <v>82.414999999999992</v>
      </c>
      <c r="H11">
        <f t="shared" si="5"/>
        <v>109.46999999999998</v>
      </c>
      <c r="I11">
        <f t="shared" si="6"/>
        <v>9442.0089000000007</v>
      </c>
      <c r="J11">
        <f t="shared" si="7"/>
        <v>97.17</v>
      </c>
      <c r="K11">
        <f t="shared" si="8"/>
        <v>1.8876404494382024</v>
      </c>
      <c r="L11">
        <f t="shared" si="9"/>
        <v>97.17</v>
      </c>
    </row>
    <row r="12" spans="1:20" x14ac:dyDescent="0.4">
      <c r="A12" s="3">
        <v>2012</v>
      </c>
      <c r="B12" s="4">
        <v>269.55</v>
      </c>
      <c r="C12">
        <f t="shared" si="0"/>
        <v>174.54</v>
      </c>
      <c r="D12">
        <f t="shared" si="1"/>
        <v>9026.9001000000044</v>
      </c>
      <c r="E12">
        <f t="shared" si="2"/>
        <v>95.010000000000019</v>
      </c>
      <c r="F12">
        <f t="shared" si="3"/>
        <v>1.5443451357854934</v>
      </c>
      <c r="G12">
        <f t="shared" si="4"/>
        <v>95.010000000000019</v>
      </c>
      <c r="H12">
        <f t="shared" si="5"/>
        <v>151.69666666666666</v>
      </c>
      <c r="I12">
        <f t="shared" si="6"/>
        <v>13889.408177777783</v>
      </c>
      <c r="J12">
        <f t="shared" si="7"/>
        <v>117.85333333333335</v>
      </c>
      <c r="K12">
        <f t="shared" si="8"/>
        <v>1.7769012722758137</v>
      </c>
      <c r="L12">
        <f t="shared" si="9"/>
        <v>117.85333333333335</v>
      </c>
    </row>
    <row r="13" spans="1:20" x14ac:dyDescent="0.4">
      <c r="A13" s="3">
        <v>2013</v>
      </c>
      <c r="B13" s="4">
        <v>402.29</v>
      </c>
      <c r="C13">
        <f t="shared" si="0"/>
        <v>238.095</v>
      </c>
      <c r="D13">
        <f t="shared" si="1"/>
        <v>26959.998025000008</v>
      </c>
      <c r="E13">
        <f t="shared" si="2"/>
        <v>164.19500000000002</v>
      </c>
      <c r="F13">
        <f t="shared" si="3"/>
        <v>1.6896196896196898</v>
      </c>
      <c r="G13">
        <f t="shared" si="4"/>
        <v>164.19500000000002</v>
      </c>
      <c r="H13">
        <f t="shared" si="5"/>
        <v>206.21</v>
      </c>
      <c r="I13">
        <f t="shared" si="6"/>
        <v>38447.366400000006</v>
      </c>
      <c r="J13">
        <f t="shared" si="7"/>
        <v>196.08</v>
      </c>
      <c r="K13">
        <f t="shared" si="8"/>
        <v>1.950875321274429</v>
      </c>
      <c r="L13">
        <f t="shared" si="9"/>
        <v>196.08</v>
      </c>
    </row>
    <row r="14" spans="1:20" x14ac:dyDescent="0.4">
      <c r="A14" s="3">
        <v>2014</v>
      </c>
      <c r="B14" s="4">
        <v>553.92999999999995</v>
      </c>
      <c r="C14">
        <f t="shared" si="0"/>
        <v>335.92</v>
      </c>
      <c r="D14">
        <f t="shared" si="1"/>
        <v>47528.360099999969</v>
      </c>
      <c r="E14">
        <f t="shared" si="2"/>
        <v>218.00999999999993</v>
      </c>
      <c r="F14">
        <f t="shared" si="3"/>
        <v>1.6489938080495354</v>
      </c>
      <c r="G14">
        <f t="shared" si="4"/>
        <v>218.00999999999993</v>
      </c>
      <c r="H14">
        <f t="shared" si="5"/>
        <v>292.82666666666665</v>
      </c>
      <c r="I14">
        <f t="shared" si="6"/>
        <v>68174.950677777757</v>
      </c>
      <c r="J14">
        <f t="shared" si="7"/>
        <v>261.1033333333333</v>
      </c>
      <c r="K14">
        <f t="shared" si="8"/>
        <v>1.8916651488935432</v>
      </c>
      <c r="L14">
        <f t="shared" si="9"/>
        <v>261.1033333333333</v>
      </c>
    </row>
    <row r="15" spans="1:20" x14ac:dyDescent="0.4">
      <c r="A15" s="3">
        <v>2015</v>
      </c>
      <c r="B15" s="4">
        <v>696.04</v>
      </c>
      <c r="C15">
        <f t="shared" si="0"/>
        <v>478.11</v>
      </c>
      <c r="D15">
        <f t="shared" si="1"/>
        <v>47493.484899999981</v>
      </c>
      <c r="E15">
        <f t="shared" si="2"/>
        <v>217.92999999999995</v>
      </c>
      <c r="F15">
        <f t="shared" si="3"/>
        <v>1.4558156072870259</v>
      </c>
      <c r="G15">
        <f t="shared" si="4"/>
        <v>217.92999999999995</v>
      </c>
      <c r="H15">
        <f t="shared" si="5"/>
        <v>408.59</v>
      </c>
      <c r="I15">
        <f t="shared" si="6"/>
        <v>82627.502499999988</v>
      </c>
      <c r="J15">
        <f t="shared" si="7"/>
        <v>287.45</v>
      </c>
      <c r="K15">
        <f t="shared" si="8"/>
        <v>1.7035169730047235</v>
      </c>
      <c r="L15">
        <f t="shared" si="9"/>
        <v>287.45</v>
      </c>
    </row>
    <row r="16" spans="1:20" x14ac:dyDescent="0.4">
      <c r="A16" s="3">
        <v>2016</v>
      </c>
      <c r="B16" s="4">
        <v>569.9</v>
      </c>
      <c r="C16">
        <f t="shared" si="0"/>
        <v>624.9849999999999</v>
      </c>
      <c r="D16">
        <f t="shared" si="1"/>
        <v>3034.3572249999916</v>
      </c>
      <c r="E16">
        <f t="shared" si="2"/>
        <v>55.084999999999923</v>
      </c>
      <c r="F16">
        <f t="shared" si="3"/>
        <v>0.91186188468523255</v>
      </c>
      <c r="G16">
        <f t="shared" si="4"/>
        <v>-55.084999999999923</v>
      </c>
      <c r="H16">
        <f t="shared" si="5"/>
        <v>550.75333333333333</v>
      </c>
      <c r="I16">
        <f t="shared" si="6"/>
        <v>366.59484444444371</v>
      </c>
      <c r="J16">
        <f t="shared" si="7"/>
        <v>19.146666666666647</v>
      </c>
      <c r="K16">
        <f t="shared" si="8"/>
        <v>1.0347645043758247</v>
      </c>
      <c r="L16">
        <f t="shared" si="9"/>
        <v>19.146666666666647</v>
      </c>
    </row>
    <row r="17" spans="1:14" ht="18" thickBot="1" x14ac:dyDescent="0.45">
      <c r="A17" s="6"/>
      <c r="B17" s="6"/>
      <c r="N17" t="s">
        <v>25</v>
      </c>
    </row>
    <row r="18" spans="1:14" x14ac:dyDescent="0.4">
      <c r="C18" s="7" t="s">
        <v>4</v>
      </c>
      <c r="D18">
        <f>SUM(D4:D16)</f>
        <v>145160.31229999993</v>
      </c>
      <c r="E18">
        <f>SUM(E4:E16)</f>
        <v>968.40999999999985</v>
      </c>
      <c r="G18">
        <f>SUM(G4:G16)</f>
        <v>858.24</v>
      </c>
      <c r="H18" s="7" t="s">
        <v>4</v>
      </c>
      <c r="I18">
        <f>SUM(I5:I16)</f>
        <v>218939.59811111112</v>
      </c>
      <c r="J18">
        <f>SUM(J5:J16)</f>
        <v>1135.1333333333332</v>
      </c>
      <c r="L18">
        <f>SUM(L5:L16)</f>
        <v>1135.1333333333332</v>
      </c>
    </row>
    <row r="19" spans="1:14" ht="18" thickBot="1" x14ac:dyDescent="0.45">
      <c r="C19" s="8" t="s">
        <v>5</v>
      </c>
      <c r="D19" s="12">
        <f>AVERAGE(D4:D16)</f>
        <v>11166.177869230763</v>
      </c>
      <c r="E19">
        <f>AVERAGE(E4:E16)</f>
        <v>74.493076923076913</v>
      </c>
      <c r="F19">
        <f>AVERAGE(F4:F16)</f>
        <v>1.3820093262074995</v>
      </c>
      <c r="H19" s="8" t="s">
        <v>5</v>
      </c>
      <c r="I19" s="12">
        <f>AVERAGE(I5:I16)</f>
        <v>18244.966509259259</v>
      </c>
      <c r="J19">
        <f>AVERAGE(J5:J16)</f>
        <v>94.594444444444434</v>
      </c>
      <c r="K19">
        <f>AVERAGE(K5:K16)</f>
        <v>1.5609682433115724</v>
      </c>
    </row>
    <row r="21" spans="1:14" x14ac:dyDescent="0.4">
      <c r="D21" t="s">
        <v>7</v>
      </c>
      <c r="E21" s="12">
        <f>SQRT(D19)</f>
        <v>105.670137073966</v>
      </c>
      <c r="I21" t="s">
        <v>7</v>
      </c>
      <c r="J21" s="12">
        <f>SQRT(I19)</f>
        <v>135.0739297912786</v>
      </c>
    </row>
    <row r="23" spans="1:14" x14ac:dyDescent="0.4">
      <c r="A23" s="13" t="s">
        <v>11</v>
      </c>
    </row>
    <row r="24" spans="1:14" x14ac:dyDescent="0.4">
      <c r="A24" t="s">
        <v>13</v>
      </c>
    </row>
    <row r="25" spans="1:14" x14ac:dyDescent="0.4">
      <c r="A25" t="s">
        <v>12</v>
      </c>
    </row>
    <row r="28" spans="1:14" x14ac:dyDescent="0.4">
      <c r="A28" s="13" t="s">
        <v>14</v>
      </c>
    </row>
    <row r="29" spans="1:14" x14ac:dyDescent="0.4">
      <c r="A29" t="s">
        <v>15</v>
      </c>
    </row>
    <row r="30" spans="1:14" x14ac:dyDescent="0.4">
      <c r="A30" t="s">
        <v>16</v>
      </c>
    </row>
    <row r="31" spans="1:14" x14ac:dyDescent="0.4">
      <c r="A31" t="s">
        <v>17</v>
      </c>
    </row>
    <row r="33" spans="1:8" x14ac:dyDescent="0.4">
      <c r="A33" s="13" t="s">
        <v>18</v>
      </c>
    </row>
    <row r="34" spans="1:8" x14ac:dyDescent="0.4">
      <c r="A34" t="s">
        <v>19</v>
      </c>
    </row>
    <row r="35" spans="1:8" x14ac:dyDescent="0.4">
      <c r="A35" t="s">
        <v>20</v>
      </c>
    </row>
    <row r="36" spans="1:8" x14ac:dyDescent="0.4">
      <c r="A36" t="s">
        <v>21</v>
      </c>
    </row>
    <row r="38" spans="1:8" x14ac:dyDescent="0.4">
      <c r="A38" t="s">
        <v>22</v>
      </c>
    </row>
    <row r="39" spans="1:8" x14ac:dyDescent="0.4">
      <c r="A39" t="s">
        <v>23</v>
      </c>
    </row>
    <row r="40" spans="1:8" x14ac:dyDescent="0.4">
      <c r="A40" s="14" t="s">
        <v>24</v>
      </c>
      <c r="B40" s="14"/>
      <c r="C40" s="14"/>
      <c r="D40" s="14"/>
      <c r="E40" s="14"/>
      <c r="F40" s="14"/>
      <c r="G40" s="14"/>
      <c r="H40" s="14"/>
    </row>
  </sheetData>
  <mergeCells count="4">
    <mergeCell ref="I1:L2"/>
    <mergeCell ref="D1:G2"/>
    <mergeCell ref="N2:T2"/>
    <mergeCell ref="A40:H40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집에서연습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3f25</dc:creator>
  <cp:lastModifiedBy>parkjeongah</cp:lastModifiedBy>
  <dcterms:created xsi:type="dcterms:W3CDTF">2018-04-19T01:05:39Z</dcterms:created>
  <dcterms:modified xsi:type="dcterms:W3CDTF">2018-04-24T02:21:38Z</dcterms:modified>
</cp:coreProperties>
</file>