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time series data\중간고사 대비\"/>
    </mc:Choice>
  </mc:AlternateContent>
  <xr:revisionPtr revIDLastSave="0" documentId="12_ncr:500000_{5587554E-E300-4BAB-8DBF-D1432FA10114}" xr6:coauthVersionLast="31" xr6:coauthVersionMax="31" xr10:uidLastSave="{00000000-0000-0000-0000-000000000000}"/>
  <bookViews>
    <workbookView xWindow="0" yWindow="0" windowWidth="23040" windowHeight="8988" activeTab="4" xr2:uid="{006BA124-4349-4178-AE69-B1A525AD0351}"/>
  </bookViews>
  <sheets>
    <sheet name="MA" sheetId="2" r:id="rId1"/>
    <sheet name="중MA" sheetId="1" r:id="rId2"/>
    <sheet name="어려워서한번더보기" sheetId="3" r:id="rId3"/>
    <sheet name="절대잔차" sheetId="4" r:id="rId4"/>
    <sheet name="이중이동평균법(한번더보기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8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H20" i="4" l="1"/>
  <c r="I20" i="4"/>
  <c r="J20" i="4"/>
  <c r="G21" i="4"/>
  <c r="G20" i="4"/>
  <c r="H21" i="4"/>
  <c r="I21" i="4"/>
  <c r="J21" i="4"/>
  <c r="G3" i="4"/>
  <c r="J7" i="4"/>
  <c r="J8" i="4"/>
  <c r="J9" i="4"/>
  <c r="J10" i="4"/>
  <c r="J11" i="4"/>
  <c r="J12" i="4"/>
  <c r="J13" i="4"/>
  <c r="J14" i="4"/>
  <c r="J15" i="4"/>
  <c r="J16" i="4"/>
  <c r="J17" i="4"/>
  <c r="J18" i="4"/>
  <c r="J6" i="4"/>
  <c r="H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E5" i="4"/>
  <c r="I5" i="4" s="1"/>
  <c r="E6" i="4"/>
  <c r="E7" i="4"/>
  <c r="E8" i="4"/>
  <c r="E9" i="4"/>
  <c r="I9" i="4" s="1"/>
  <c r="E10" i="4"/>
  <c r="I10" i="4" s="1"/>
  <c r="E11" i="4"/>
  <c r="E12" i="4"/>
  <c r="E13" i="4"/>
  <c r="I13" i="4" s="1"/>
  <c r="E14" i="4"/>
  <c r="I14" i="4" s="1"/>
  <c r="E15" i="4"/>
  <c r="E16" i="4"/>
  <c r="E17" i="4"/>
  <c r="I17" i="4" s="1"/>
  <c r="E18" i="4"/>
  <c r="I18" i="4" s="1"/>
  <c r="D4" i="4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18" i="4"/>
  <c r="H18" i="4" s="1"/>
  <c r="C3" i="4"/>
  <c r="C4" i="4"/>
  <c r="G4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M6" i="3"/>
  <c r="M7" i="3"/>
  <c r="M8" i="3"/>
  <c r="M9" i="3"/>
  <c r="O9" i="3" s="1"/>
  <c r="M10" i="3"/>
  <c r="M11" i="3"/>
  <c r="M12" i="3"/>
  <c r="M13" i="3"/>
  <c r="O13" i="3" s="1"/>
  <c r="M14" i="3"/>
  <c r="M15" i="3"/>
  <c r="M16" i="3"/>
  <c r="M17" i="3"/>
  <c r="O17" i="3" s="1"/>
  <c r="M18" i="3"/>
  <c r="M5" i="3"/>
  <c r="N11" i="3"/>
  <c r="O11" i="3" s="1"/>
  <c r="N15" i="3"/>
  <c r="P15" i="3" s="1"/>
  <c r="L9" i="3"/>
  <c r="L13" i="3"/>
  <c r="L17" i="3"/>
  <c r="J8" i="3"/>
  <c r="J9" i="3"/>
  <c r="J12" i="3"/>
  <c r="J13" i="3"/>
  <c r="J16" i="3"/>
  <c r="J17" i="3"/>
  <c r="I7" i="3"/>
  <c r="I8" i="3"/>
  <c r="I11" i="3"/>
  <c r="I12" i="3"/>
  <c r="I15" i="3"/>
  <c r="I16" i="3"/>
  <c r="I6" i="3"/>
  <c r="I21" i="3" s="1"/>
  <c r="H6" i="3"/>
  <c r="H9" i="3"/>
  <c r="H10" i="3"/>
  <c r="H13" i="3"/>
  <c r="H14" i="3"/>
  <c r="H17" i="3"/>
  <c r="H18" i="3"/>
  <c r="G6" i="3"/>
  <c r="G7" i="3"/>
  <c r="G10" i="3"/>
  <c r="G11" i="3"/>
  <c r="G14" i="3"/>
  <c r="G15" i="3"/>
  <c r="G18" i="3"/>
  <c r="F7" i="3"/>
  <c r="J7" i="3" s="1"/>
  <c r="F8" i="3"/>
  <c r="F9" i="3"/>
  <c r="F10" i="3"/>
  <c r="J10" i="3" s="1"/>
  <c r="F11" i="3"/>
  <c r="J11" i="3" s="1"/>
  <c r="F12" i="3"/>
  <c r="F13" i="3"/>
  <c r="F14" i="3"/>
  <c r="J14" i="3" s="1"/>
  <c r="F15" i="3"/>
  <c r="J15" i="3" s="1"/>
  <c r="F16" i="3"/>
  <c r="F17" i="3"/>
  <c r="F18" i="3"/>
  <c r="J18" i="3" s="1"/>
  <c r="E6" i="3"/>
  <c r="E7" i="3"/>
  <c r="E8" i="3"/>
  <c r="E9" i="3"/>
  <c r="I9" i="3" s="1"/>
  <c r="E10" i="3"/>
  <c r="I10" i="3" s="1"/>
  <c r="E11" i="3"/>
  <c r="E12" i="3"/>
  <c r="E13" i="3"/>
  <c r="I13" i="3" s="1"/>
  <c r="E14" i="3"/>
  <c r="I14" i="3" s="1"/>
  <c r="E15" i="3"/>
  <c r="E16" i="3"/>
  <c r="E17" i="3"/>
  <c r="I17" i="3" s="1"/>
  <c r="E18" i="3"/>
  <c r="I18" i="3" s="1"/>
  <c r="D5" i="3"/>
  <c r="L6" i="3" s="1"/>
  <c r="D6" i="3"/>
  <c r="N9" i="3" s="1"/>
  <c r="D7" i="3"/>
  <c r="H7" i="3" s="1"/>
  <c r="D8" i="3"/>
  <c r="H8" i="3" s="1"/>
  <c r="D9" i="3"/>
  <c r="N12" i="3" s="1"/>
  <c r="O12" i="3" s="1"/>
  <c r="D10" i="3"/>
  <c r="N13" i="3" s="1"/>
  <c r="D11" i="3"/>
  <c r="H11" i="3" s="1"/>
  <c r="D12" i="3"/>
  <c r="H12" i="3" s="1"/>
  <c r="D13" i="3"/>
  <c r="N16" i="3" s="1"/>
  <c r="O16" i="3" s="1"/>
  <c r="D14" i="3"/>
  <c r="N17" i="3" s="1"/>
  <c r="D15" i="3"/>
  <c r="H15" i="3" s="1"/>
  <c r="D16" i="3"/>
  <c r="H16" i="3" s="1"/>
  <c r="D17" i="3"/>
  <c r="L18" i="3" s="1"/>
  <c r="D18" i="3"/>
  <c r="C4" i="3"/>
  <c r="G4" i="3" s="1"/>
  <c r="C5" i="3"/>
  <c r="G5" i="3" s="1"/>
  <c r="C6" i="3"/>
  <c r="C7" i="3"/>
  <c r="C8" i="3"/>
  <c r="G8" i="3" s="1"/>
  <c r="C9" i="3"/>
  <c r="G9" i="3" s="1"/>
  <c r="C10" i="3"/>
  <c r="C11" i="3"/>
  <c r="C12" i="3"/>
  <c r="G12" i="3" s="1"/>
  <c r="C13" i="3"/>
  <c r="G13" i="3" s="1"/>
  <c r="C14" i="3"/>
  <c r="C15" i="3"/>
  <c r="C16" i="3"/>
  <c r="G16" i="3" s="1"/>
  <c r="C17" i="3"/>
  <c r="G17" i="3" s="1"/>
  <c r="C18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G8" i="2"/>
  <c r="G9" i="2"/>
  <c r="G10" i="2"/>
  <c r="G11" i="2"/>
  <c r="G12" i="2"/>
  <c r="G13" i="2"/>
  <c r="G14" i="2"/>
  <c r="G15" i="2"/>
  <c r="G16" i="2"/>
  <c r="G17" i="2"/>
  <c r="G18" i="2"/>
  <c r="G19" i="2"/>
  <c r="G7" i="2"/>
  <c r="F6" i="2"/>
  <c r="C5" i="2"/>
  <c r="F19" i="2"/>
  <c r="D19" i="2"/>
  <c r="F18" i="2"/>
  <c r="D18" i="2"/>
  <c r="E19" i="2" s="1"/>
  <c r="F17" i="2"/>
  <c r="D17" i="2"/>
  <c r="E18" i="2" s="1"/>
  <c r="F16" i="2"/>
  <c r="D16" i="2"/>
  <c r="E17" i="2" s="1"/>
  <c r="F15" i="2"/>
  <c r="D15" i="2"/>
  <c r="F14" i="2"/>
  <c r="D14" i="2"/>
  <c r="F13" i="2"/>
  <c r="D13" i="2"/>
  <c r="F12" i="2"/>
  <c r="D12" i="2"/>
  <c r="E13" i="2" s="1"/>
  <c r="F11" i="2"/>
  <c r="D11" i="2"/>
  <c r="F10" i="2"/>
  <c r="D10" i="2"/>
  <c r="F9" i="2"/>
  <c r="D9" i="2"/>
  <c r="F8" i="2"/>
  <c r="D8" i="2"/>
  <c r="E9" i="2" s="1"/>
  <c r="F7" i="2"/>
  <c r="D7" i="2"/>
  <c r="D6" i="2"/>
  <c r="D5" i="2"/>
  <c r="E6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G19" i="1"/>
  <c r="F19" i="1"/>
  <c r="E19" i="1"/>
  <c r="D19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I16" i="4" l="1"/>
  <c r="I12" i="4"/>
  <c r="I8" i="4"/>
  <c r="I15" i="4"/>
  <c r="I11" i="4"/>
  <c r="I7" i="4"/>
  <c r="I6" i="4"/>
  <c r="J20" i="3"/>
  <c r="J21" i="3"/>
  <c r="I20" i="3"/>
  <c r="P16" i="3"/>
  <c r="P12" i="3"/>
  <c r="Q12" i="3" s="1"/>
  <c r="R12" i="3" s="1"/>
  <c r="G21" i="3"/>
  <c r="G20" i="3"/>
  <c r="Q16" i="3"/>
  <c r="R16" i="3" s="1"/>
  <c r="O10" i="3"/>
  <c r="P11" i="3"/>
  <c r="Q11" i="3" s="1"/>
  <c r="R11" i="3" s="1"/>
  <c r="L16" i="3"/>
  <c r="L8" i="3"/>
  <c r="N14" i="3"/>
  <c r="P14" i="3" s="1"/>
  <c r="O15" i="3"/>
  <c r="Q15" i="3" s="1"/>
  <c r="R15" i="3" s="1"/>
  <c r="L5" i="3"/>
  <c r="L15" i="3"/>
  <c r="L11" i="3"/>
  <c r="L7" i="3"/>
  <c r="O14" i="3"/>
  <c r="P17" i="3"/>
  <c r="Q17" i="3" s="1"/>
  <c r="R17" i="3" s="1"/>
  <c r="P13" i="3"/>
  <c r="Q13" i="3" s="1"/>
  <c r="R13" i="3" s="1"/>
  <c r="P9" i="3"/>
  <c r="Q9" i="3" s="1"/>
  <c r="R9" i="3" s="1"/>
  <c r="N8" i="3"/>
  <c r="L12" i="3"/>
  <c r="N18" i="3"/>
  <c r="O18" i="3" s="1"/>
  <c r="N10" i="3"/>
  <c r="P10" i="3" s="1"/>
  <c r="H5" i="3"/>
  <c r="L14" i="3"/>
  <c r="L10" i="3"/>
  <c r="E8" i="2"/>
  <c r="E14" i="2"/>
  <c r="E16" i="2"/>
  <c r="E12" i="2"/>
  <c r="E11" i="2"/>
  <c r="E15" i="2"/>
  <c r="E7" i="2"/>
  <c r="E10" i="2"/>
  <c r="Q14" i="3" l="1"/>
  <c r="R14" i="3" s="1"/>
  <c r="Q10" i="3"/>
  <c r="R10" i="3" s="1"/>
  <c r="H21" i="3"/>
  <c r="H20" i="3"/>
  <c r="P18" i="3"/>
  <c r="Q18" i="3" s="1"/>
  <c r="O8" i="3"/>
  <c r="Q8" i="3" s="1"/>
  <c r="R8" i="3" s="1"/>
  <c r="R20" i="3" s="1"/>
  <c r="P8" i="3"/>
  <c r="G8" i="1" l="1"/>
  <c r="G9" i="1"/>
  <c r="G10" i="1"/>
  <c r="G11" i="1"/>
  <c r="G12" i="1"/>
  <c r="G13" i="1"/>
  <c r="G14" i="1"/>
  <c r="G15" i="1"/>
  <c r="G16" i="1"/>
  <c r="G17" i="1"/>
  <c r="G18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C2" authorId="0" shapeId="0" xr:uid="{6000FB5C-8CCE-4E0A-B770-2CDBB41236B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[ </t>
        </r>
        <r>
          <rPr>
            <sz val="9"/>
            <color indexed="81"/>
            <rFont val="돋움"/>
            <family val="3"/>
            <charset val="129"/>
          </rPr>
          <t>데이터분석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이동평균법</t>
        </r>
        <r>
          <rPr>
            <sz val="9"/>
            <color indexed="81"/>
            <rFont val="Tahoma"/>
            <family val="2"/>
          </rPr>
          <t xml:space="preserve"> ]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; </t>
        </r>
        <r>
          <rPr>
            <sz val="9"/>
            <color indexed="81"/>
            <rFont val="돋움"/>
            <family val="3"/>
            <charset val="129"/>
          </rPr>
          <t>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나온것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C3" authorId="0" shapeId="0" xr:uid="{109F44A5-E1A6-4D9D-8F2D-29C2F37B5C2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[ </t>
        </r>
        <r>
          <rPr>
            <sz val="9"/>
            <color indexed="81"/>
            <rFont val="돋움"/>
            <family val="3"/>
            <charset val="129"/>
          </rPr>
          <t>데이터분석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이동평균법</t>
        </r>
        <r>
          <rPr>
            <sz val="9"/>
            <color indexed="81"/>
            <rFont val="Tahoma"/>
            <family val="2"/>
          </rPr>
          <t xml:space="preserve"> ]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; </t>
        </r>
        <r>
          <rPr>
            <sz val="9"/>
            <color indexed="81"/>
            <rFont val="돋움"/>
            <family val="3"/>
            <charset val="129"/>
          </rPr>
          <t>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나온것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 xr:uid="{8DC5FB4A-EF29-437B-87CD-EE415A7D08D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이중이동평균법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L3" authorId="0" shapeId="0" xr:uid="{EB154BBF-F892-4D9D-9981-F561D901167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중심화가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MA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
시계열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찾아나가는거야</t>
        </r>
        <r>
          <rPr>
            <sz val="9"/>
            <color indexed="81"/>
            <rFont val="Tahoma"/>
            <family val="2"/>
          </rPr>
          <t>….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C2" authorId="0" shapeId="0" xr:uid="{D9444D7A-A122-4D23-A24E-8DB4CD03A0D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얘내들가지고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예측값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>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여섯개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최종적으로는</t>
        </r>
        <r>
          <rPr>
            <sz val="9"/>
            <color indexed="81"/>
            <rFont val="Tahoma"/>
            <family val="2"/>
          </rPr>
          <t xml:space="preserve"> 552 434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(2002)</t>
        </r>
        <r>
          <rPr>
            <sz val="9"/>
            <color indexed="81"/>
            <rFont val="돋움"/>
            <family val="3"/>
            <charset val="129"/>
          </rPr>
          <t>년도부터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</text>
    </comment>
    <comment ref="F2" authorId="0" shapeId="0" xr:uid="{CD340BD0-F84E-40CB-A186-2444530156E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(2/(n-1))*(</t>
        </r>
        <r>
          <rPr>
            <sz val="9"/>
            <color indexed="81"/>
            <rFont val="돋움"/>
            <family val="3"/>
            <charset val="129"/>
          </rPr>
          <t>첫번째꺼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두번째꺼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<sst xmlns="http://schemas.openxmlformats.org/spreadsheetml/2006/main" count="59" uniqueCount="40">
  <si>
    <t>Time</t>
    <phoneticPr fontId="1" type="noConversion"/>
  </si>
  <si>
    <t>면세점 매출</t>
    <phoneticPr fontId="1" type="noConversion"/>
  </si>
  <si>
    <t>MA(3)</t>
    <phoneticPr fontId="1" type="noConversion"/>
  </si>
  <si>
    <t>MA(2)</t>
    <phoneticPr fontId="1" type="noConversion"/>
  </si>
  <si>
    <t>중MA(3)</t>
    <phoneticPr fontId="1" type="noConversion"/>
  </si>
  <si>
    <t>중MA(2)</t>
    <phoneticPr fontId="1" type="noConversion"/>
  </si>
  <si>
    <t>예측값</t>
    <phoneticPr fontId="1" type="noConversion"/>
  </si>
  <si>
    <t>이동평균법</t>
    <phoneticPr fontId="1" type="noConversion"/>
  </si>
  <si>
    <t>Prediction</t>
    <phoneticPr fontId="1" type="noConversion"/>
  </si>
  <si>
    <t>이동평균법 - Moving Average(MA 모형)</t>
    <phoneticPr fontId="1" type="noConversion"/>
  </si>
  <si>
    <t>이중이동 평균법</t>
    <phoneticPr fontId="1" type="noConversion"/>
  </si>
  <si>
    <t>MA(4)</t>
  </si>
  <si>
    <t>MA(4)</t>
    <phoneticPr fontId="1" type="noConversion"/>
  </si>
  <si>
    <t>MA(5)</t>
    <phoneticPr fontId="1" type="noConversion"/>
  </si>
  <si>
    <t>잔차</t>
    <phoneticPr fontId="1" type="noConversion"/>
  </si>
  <si>
    <t>잔차2</t>
    <phoneticPr fontId="1" type="noConversion"/>
  </si>
  <si>
    <t>잔차3</t>
    <phoneticPr fontId="1" type="noConversion"/>
  </si>
  <si>
    <t>잔차4</t>
    <phoneticPr fontId="1" type="noConversion"/>
  </si>
  <si>
    <t>잔차5</t>
    <phoneticPr fontId="1" type="noConversion"/>
  </si>
  <si>
    <t>잔차합계</t>
    <phoneticPr fontId="1" type="noConversion"/>
  </si>
  <si>
    <t>잔차평균</t>
    <phoneticPr fontId="1" type="noConversion"/>
  </si>
  <si>
    <r>
      <t>예측값</t>
    </r>
    <r>
      <rPr>
        <sz val="11"/>
        <color theme="1"/>
        <rFont val="맑은 고딕"/>
        <family val="3"/>
        <charset val="129"/>
        <scheme val="minor"/>
      </rPr>
      <t>(이동평균법)</t>
    </r>
    <phoneticPr fontId="1" type="noConversion"/>
  </si>
  <si>
    <t>중심화MA(3)</t>
    <phoneticPr fontId="1" type="noConversion"/>
  </si>
  <si>
    <t>MA(3)'</t>
    <phoneticPr fontId="1" type="noConversion"/>
  </si>
  <si>
    <t>a</t>
    <phoneticPr fontId="1" type="noConversion"/>
  </si>
  <si>
    <t>b</t>
    <phoneticPr fontId="1" type="noConversion"/>
  </si>
  <si>
    <t>a+b</t>
    <phoneticPr fontId="1" type="noConversion"/>
  </si>
  <si>
    <t>Total</t>
    <phoneticPr fontId="1" type="noConversion"/>
  </si>
  <si>
    <t>&lt;-중간부분의 가중치가 커져서, 뚝떨어지는게 아니라 완만하게 떨어지는 형태로 됨</t>
  </si>
  <si>
    <t>평균이동법-&gt;가중치를 지금으로부터 앞에 차시들 중의 중심부의 가중치가 높은 상태가 되겟지</t>
  </si>
  <si>
    <t>절대잔차1</t>
    <phoneticPr fontId="1" type="noConversion"/>
  </si>
  <si>
    <t>절대잔차2</t>
    <phoneticPr fontId="1" type="noConversion"/>
  </si>
  <si>
    <t>절대잔차3</t>
  </si>
  <si>
    <t>절대잔차4</t>
  </si>
  <si>
    <t>합계</t>
    <phoneticPr fontId="1" type="noConversion"/>
  </si>
  <si>
    <t>평균</t>
    <phoneticPr fontId="1" type="noConversion"/>
  </si>
  <si>
    <t>순이익</t>
  </si>
  <si>
    <t>이중이동평균법</t>
    <phoneticPr fontId="1" type="noConversion"/>
  </si>
  <si>
    <t>이중이동평균법(Double Moving Average)</t>
    <phoneticPr fontId="1" type="noConversion"/>
  </si>
  <si>
    <t>a+b(예측치)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</si>
</sst>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이동 평균법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MA!$B$2</c:f>
              <c:strCache>
                <c:ptCount val="1"/>
                <c:pt idx="0">
                  <c:v>면세점 매출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MA!$B$3:$B$19</c:f>
              <c:numCache>
                <c:formatCode>General</c:formatCode>
                <c:ptCount val="17"/>
                <c:pt idx="0">
                  <c:v>1780</c:v>
                </c:pt>
                <c:pt idx="1">
                  <c:v>1923</c:v>
                </c:pt>
                <c:pt idx="2">
                  <c:v>2040</c:v>
                </c:pt>
                <c:pt idx="3">
                  <c:v>4435</c:v>
                </c:pt>
                <c:pt idx="4">
                  <c:v>2130</c:v>
                </c:pt>
                <c:pt idx="5">
                  <c:v>4900</c:v>
                </c:pt>
                <c:pt idx="6">
                  <c:v>2450</c:v>
                </c:pt>
                <c:pt idx="7">
                  <c:v>2590</c:v>
                </c:pt>
                <c:pt idx="8">
                  <c:v>5921</c:v>
                </c:pt>
                <c:pt idx="9">
                  <c:v>4245</c:v>
                </c:pt>
                <c:pt idx="10">
                  <c:v>4923</c:v>
                </c:pt>
                <c:pt idx="11">
                  <c:v>8737</c:v>
                </c:pt>
                <c:pt idx="12">
                  <c:v>5623</c:v>
                </c:pt>
                <c:pt idx="13">
                  <c:v>5423</c:v>
                </c:pt>
                <c:pt idx="14">
                  <c:v>5723</c:v>
                </c:pt>
                <c:pt idx="15">
                  <c:v>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E-4344-9B09-D7175183A4C4}"/>
            </c:ext>
          </c:extLst>
        </c:ser>
        <c:ser>
          <c:idx val="1"/>
          <c:order val="1"/>
          <c:tx>
            <c:strRef>
              <c:f>MA!$C$2</c:f>
              <c:strCache>
                <c:ptCount val="1"/>
                <c:pt idx="0">
                  <c:v>이동평균법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MA!$C$3:$C$19</c:f>
              <c:numCache>
                <c:formatCode>General</c:formatCode>
                <c:ptCount val="17"/>
                <c:pt idx="2">
                  <c:v>1851.5</c:v>
                </c:pt>
                <c:pt idx="3">
                  <c:v>1981.5</c:v>
                </c:pt>
                <c:pt idx="4">
                  <c:v>3237.5</c:v>
                </c:pt>
                <c:pt idx="5">
                  <c:v>3282.5</c:v>
                </c:pt>
                <c:pt idx="6">
                  <c:v>3515</c:v>
                </c:pt>
                <c:pt idx="7">
                  <c:v>3675</c:v>
                </c:pt>
                <c:pt idx="8">
                  <c:v>2520</c:v>
                </c:pt>
                <c:pt idx="9">
                  <c:v>4255.5</c:v>
                </c:pt>
                <c:pt idx="10">
                  <c:v>5083</c:v>
                </c:pt>
                <c:pt idx="11">
                  <c:v>4584</c:v>
                </c:pt>
                <c:pt idx="12">
                  <c:v>6830</c:v>
                </c:pt>
                <c:pt idx="13">
                  <c:v>7180</c:v>
                </c:pt>
                <c:pt idx="14">
                  <c:v>5523</c:v>
                </c:pt>
                <c:pt idx="15">
                  <c:v>5573</c:v>
                </c:pt>
                <c:pt idx="16">
                  <c:v>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E-4344-9B09-D7175183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55256"/>
        <c:axId val="615456568"/>
      </c:lineChart>
      <c:catAx>
        <c:axId val="61545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456568"/>
        <c:crosses val="autoZero"/>
        <c:auto val="1"/>
        <c:lblAlgn val="ctr"/>
        <c:lblOffset val="100"/>
        <c:noMultiLvlLbl val="0"/>
      </c:catAx>
      <c:valAx>
        <c:axId val="6154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4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어려워서한번더보기!$K$3</c:f>
              <c:strCache>
                <c:ptCount val="1"/>
                <c:pt idx="0">
                  <c:v>MA(4)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어려워서한번더보기!$K$4:$K$18</c:f>
              <c:numCache>
                <c:formatCode>General</c:formatCode>
                <c:ptCount val="15"/>
                <c:pt idx="2">
                  <c:v>2544.5</c:v>
                </c:pt>
                <c:pt idx="3">
                  <c:v>2632</c:v>
                </c:pt>
                <c:pt idx="4">
                  <c:v>3376.25</c:v>
                </c:pt>
                <c:pt idx="5">
                  <c:v>3478.75</c:v>
                </c:pt>
                <c:pt idx="6">
                  <c:v>3017.5</c:v>
                </c:pt>
                <c:pt idx="7">
                  <c:v>3965.25</c:v>
                </c:pt>
                <c:pt idx="8">
                  <c:v>3801.5</c:v>
                </c:pt>
                <c:pt idx="9">
                  <c:v>4419.75</c:v>
                </c:pt>
                <c:pt idx="10">
                  <c:v>5956.5</c:v>
                </c:pt>
                <c:pt idx="11">
                  <c:v>5882</c:v>
                </c:pt>
                <c:pt idx="12">
                  <c:v>6176.5</c:v>
                </c:pt>
                <c:pt idx="13">
                  <c:v>6376.5</c:v>
                </c:pt>
                <c:pt idx="14">
                  <c:v>5783.5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798-AFF7-5CFD8C881726}"/>
            </c:ext>
          </c:extLst>
        </c:ser>
        <c:ser>
          <c:idx val="1"/>
          <c:order val="1"/>
          <c:tx>
            <c:strRef>
              <c:f>어려워서한번더보기!$M$3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어려워서한번더보기!$M$4:$M$18</c:f>
              <c:numCache>
                <c:formatCode>General</c:formatCode>
                <c:ptCount val="15"/>
                <c:pt idx="1">
                  <c:v>1914.3333333333333</c:v>
                </c:pt>
                <c:pt idx="2">
                  <c:v>2799.3333333333335</c:v>
                </c:pt>
                <c:pt idx="3">
                  <c:v>2868.3333333333335</c:v>
                </c:pt>
                <c:pt idx="4">
                  <c:v>3821.6666666666665</c:v>
                </c:pt>
                <c:pt idx="5">
                  <c:v>3160</c:v>
                </c:pt>
                <c:pt idx="6">
                  <c:v>3313.3333333333335</c:v>
                </c:pt>
                <c:pt idx="7">
                  <c:v>3653.6666666666665</c:v>
                </c:pt>
                <c:pt idx="8">
                  <c:v>4252</c:v>
                </c:pt>
                <c:pt idx="9">
                  <c:v>5029.666666666667</c:v>
                </c:pt>
                <c:pt idx="10">
                  <c:v>5968.333333333333</c:v>
                </c:pt>
                <c:pt idx="11">
                  <c:v>6427.666666666667</c:v>
                </c:pt>
                <c:pt idx="12">
                  <c:v>6594.333333333333</c:v>
                </c:pt>
                <c:pt idx="13">
                  <c:v>5589.666666666667</c:v>
                </c:pt>
                <c:pt idx="14">
                  <c:v>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5-4798-AFF7-5CFD8C881726}"/>
            </c:ext>
          </c:extLst>
        </c:ser>
        <c:ser>
          <c:idx val="2"/>
          <c:order val="2"/>
          <c:tx>
            <c:strRef>
              <c:f>어려워서한번더보기!$Q$3</c:f>
              <c:strCache>
                <c:ptCount val="1"/>
                <c:pt idx="0">
                  <c:v>a+b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어려워서한번더보기!$Q$4:$Q$18</c:f>
              <c:numCache>
                <c:formatCode>General</c:formatCode>
                <c:ptCount val="15"/>
                <c:pt idx="4">
                  <c:v>6410.333333333333</c:v>
                </c:pt>
                <c:pt idx="5">
                  <c:v>3153.7777777777774</c:v>
                </c:pt>
                <c:pt idx="6">
                  <c:v>3373.3333333333335</c:v>
                </c:pt>
                <c:pt idx="7">
                  <c:v>4097.6666666666661</c:v>
                </c:pt>
                <c:pt idx="8">
                  <c:v>6004.6666666666679</c:v>
                </c:pt>
                <c:pt idx="9">
                  <c:v>7609.6666666666679</c:v>
                </c:pt>
                <c:pt idx="10">
                  <c:v>9281.4444444444453</c:v>
                </c:pt>
                <c:pt idx="11">
                  <c:v>9116.3333333333358</c:v>
                </c:pt>
                <c:pt idx="12">
                  <c:v>8165.8888888888878</c:v>
                </c:pt>
                <c:pt idx="13">
                  <c:v>4108.7777777777801</c:v>
                </c:pt>
                <c:pt idx="14">
                  <c:v>5103.2222222222208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5-4798-AFF7-5CFD8C881726}"/>
            </c:ext>
          </c:extLst>
        </c:ser>
        <c:ser>
          <c:idx val="3"/>
          <c:order val="3"/>
          <c:tx>
            <c:strRef>
              <c:f>어려워서한번더보기!$B$1</c:f>
              <c:strCache>
                <c:ptCount val="1"/>
                <c:pt idx="0">
                  <c:v>면세점 매출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어려워서한번더보기!$B$2:$B$18</c:f>
              <c:numCache>
                <c:formatCode>General</c:formatCode>
                <c:ptCount val="17"/>
                <c:pt idx="0">
                  <c:v>1780</c:v>
                </c:pt>
                <c:pt idx="1">
                  <c:v>1923</c:v>
                </c:pt>
                <c:pt idx="2">
                  <c:v>2040</c:v>
                </c:pt>
                <c:pt idx="3">
                  <c:v>4435</c:v>
                </c:pt>
                <c:pt idx="4">
                  <c:v>2130</c:v>
                </c:pt>
                <c:pt idx="5">
                  <c:v>4900</c:v>
                </c:pt>
                <c:pt idx="6">
                  <c:v>2450</c:v>
                </c:pt>
                <c:pt idx="7">
                  <c:v>2590</c:v>
                </c:pt>
                <c:pt idx="8">
                  <c:v>5921</c:v>
                </c:pt>
                <c:pt idx="9">
                  <c:v>4245</c:v>
                </c:pt>
                <c:pt idx="10">
                  <c:v>4923</c:v>
                </c:pt>
                <c:pt idx="11">
                  <c:v>8737</c:v>
                </c:pt>
                <c:pt idx="12">
                  <c:v>5623</c:v>
                </c:pt>
                <c:pt idx="13">
                  <c:v>5423</c:v>
                </c:pt>
                <c:pt idx="14">
                  <c:v>5723</c:v>
                </c:pt>
                <c:pt idx="15">
                  <c:v>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5-4798-AFF7-5CFD8C88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54544"/>
        <c:axId val="614059464"/>
      </c:lineChart>
      <c:catAx>
        <c:axId val="61405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059464"/>
        <c:crosses val="autoZero"/>
        <c:auto val="1"/>
        <c:lblAlgn val="ctr"/>
        <c:lblOffset val="100"/>
        <c:noMultiLvlLbl val="0"/>
      </c:catAx>
      <c:valAx>
        <c:axId val="6140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0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'이중이동평균법(한번더보기)'!$B$2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'이중이동평균법(한번더보기)'!$B$3:$B$24</c:f>
              <c:numCache>
                <c:formatCode>General</c:formatCode>
                <c:ptCount val="22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4-42E5-BB9D-69F5410FC9EC}"/>
            </c:ext>
          </c:extLst>
        </c:ser>
        <c:ser>
          <c:idx val="1"/>
          <c:order val="1"/>
          <c:tx>
            <c:strRef>
              <c:f>'이중이동평균법(한번더보기)'!$C$2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'이중이동평균법(한번더보기)'!$C$3:$C$24</c:f>
              <c:numCache>
                <c:formatCode>General</c:formatCode>
                <c:ptCount val="22"/>
                <c:pt idx="2">
                  <c:v>376</c:v>
                </c:pt>
                <c:pt idx="3">
                  <c:v>408</c:v>
                </c:pt>
                <c:pt idx="4">
                  <c:v>520</c:v>
                </c:pt>
                <c:pt idx="5">
                  <c:v>552</c:v>
                </c:pt>
                <c:pt idx="6">
                  <c:v>586.66666666666663</c:v>
                </c:pt>
                <c:pt idx="7">
                  <c:v>626.66666666666663</c:v>
                </c:pt>
                <c:pt idx="8">
                  <c:v>704</c:v>
                </c:pt>
                <c:pt idx="9">
                  <c:v>789.33333333333337</c:v>
                </c:pt>
                <c:pt idx="10">
                  <c:v>893.33333333333337</c:v>
                </c:pt>
                <c:pt idx="11">
                  <c:v>978.66666666666663</c:v>
                </c:pt>
                <c:pt idx="12">
                  <c:v>1002.6666666666666</c:v>
                </c:pt>
                <c:pt idx="13">
                  <c:v>1024</c:v>
                </c:pt>
                <c:pt idx="14">
                  <c:v>994.66666666666663</c:v>
                </c:pt>
                <c:pt idx="15">
                  <c:v>1056</c:v>
                </c:pt>
                <c:pt idx="16">
                  <c:v>1322.6666666666667</c:v>
                </c:pt>
                <c:pt idx="17">
                  <c:v>1400</c:v>
                </c:pt>
                <c:pt idx="18">
                  <c:v>1458.6666666666667</c:v>
                </c:pt>
                <c:pt idx="19">
                  <c:v>1304</c:v>
                </c:pt>
                <c:pt idx="20">
                  <c:v>1394.6666666666667</c:v>
                </c:pt>
                <c:pt idx="2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4-42E5-BB9D-69F5410FC9EC}"/>
            </c:ext>
          </c:extLst>
        </c:ser>
        <c:ser>
          <c:idx val="2"/>
          <c:order val="2"/>
          <c:tx>
            <c:strRef>
              <c:f>'이중이동평균법(한번더보기)'!$D$2</c:f>
              <c:strCache>
                <c:ptCount val="1"/>
                <c:pt idx="0">
                  <c:v>MA(3)'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'이중이동평균법(한번더보기)'!$D$3:$D$24</c:f>
              <c:numCache>
                <c:formatCode>General</c:formatCode>
                <c:ptCount val="22"/>
                <c:pt idx="5">
                  <c:v>434.66666666666669</c:v>
                </c:pt>
                <c:pt idx="6">
                  <c:v>493.33333333333331</c:v>
                </c:pt>
                <c:pt idx="7">
                  <c:v>552.8888888888888</c:v>
                </c:pt>
                <c:pt idx="8">
                  <c:v>588.44444444444434</c:v>
                </c:pt>
                <c:pt idx="9">
                  <c:v>639.11111111111109</c:v>
                </c:pt>
                <c:pt idx="10">
                  <c:v>706.66666666666663</c:v>
                </c:pt>
                <c:pt idx="11">
                  <c:v>795.55555555555566</c:v>
                </c:pt>
                <c:pt idx="12">
                  <c:v>887.1111111111112</c:v>
                </c:pt>
                <c:pt idx="13">
                  <c:v>958.22222222222217</c:v>
                </c:pt>
                <c:pt idx="14">
                  <c:v>1001.7777777777777</c:v>
                </c:pt>
                <c:pt idx="15">
                  <c:v>1007.111111111111</c:v>
                </c:pt>
                <c:pt idx="16">
                  <c:v>1024.8888888888889</c:v>
                </c:pt>
                <c:pt idx="17">
                  <c:v>1124.4444444444443</c:v>
                </c:pt>
                <c:pt idx="18">
                  <c:v>1259.5555555555557</c:v>
                </c:pt>
                <c:pt idx="19">
                  <c:v>1393.7777777777781</c:v>
                </c:pt>
                <c:pt idx="20">
                  <c:v>1387.5555555555557</c:v>
                </c:pt>
                <c:pt idx="21">
                  <c:v>1385.7777777777781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4-42E5-BB9D-69F5410FC9EC}"/>
            </c:ext>
          </c:extLst>
        </c:ser>
        <c:ser>
          <c:idx val="3"/>
          <c:order val="3"/>
          <c:tx>
            <c:strRef>
              <c:f>'이중이동평균법(한번더보기)'!$E$2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'이중이동평균법(한번더보기)'!$E$3:$E$24</c:f>
              <c:numCache>
                <c:formatCode>General</c:formatCode>
                <c:ptCount val="22"/>
                <c:pt idx="5">
                  <c:v>669.33333333333326</c:v>
                </c:pt>
                <c:pt idx="6">
                  <c:v>680</c:v>
                </c:pt>
                <c:pt idx="7">
                  <c:v>700.44444444444446</c:v>
                </c:pt>
                <c:pt idx="8">
                  <c:v>819.55555555555566</c:v>
                </c:pt>
                <c:pt idx="9">
                  <c:v>939.55555555555566</c:v>
                </c:pt>
                <c:pt idx="10">
                  <c:v>1080</c:v>
                </c:pt>
                <c:pt idx="11">
                  <c:v>1161.7777777777776</c:v>
                </c:pt>
                <c:pt idx="12">
                  <c:v>1118.2222222222222</c:v>
                </c:pt>
                <c:pt idx="13">
                  <c:v>1089.7777777777778</c:v>
                </c:pt>
                <c:pt idx="14">
                  <c:v>987.55555555555554</c:v>
                </c:pt>
                <c:pt idx="15">
                  <c:v>1104.8888888888891</c:v>
                </c:pt>
                <c:pt idx="16">
                  <c:v>1620.4444444444446</c:v>
                </c:pt>
                <c:pt idx="17">
                  <c:v>1675.5555555555557</c:v>
                </c:pt>
                <c:pt idx="18">
                  <c:v>1657.7777777777778</c:v>
                </c:pt>
                <c:pt idx="19">
                  <c:v>1214.2222222222219</c:v>
                </c:pt>
                <c:pt idx="20">
                  <c:v>1401.7777777777778</c:v>
                </c:pt>
                <c:pt idx="21">
                  <c:v>1486.2222222222219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4-42E5-BB9D-69F5410FC9EC}"/>
            </c:ext>
          </c:extLst>
        </c:ser>
        <c:ser>
          <c:idx val="4"/>
          <c:order val="4"/>
          <c:tx>
            <c:strRef>
              <c:f>'이중이동평균법(한번더보기)'!$F$2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'이중이동평균법(한번더보기)'!$F$3:$F$24</c:f>
              <c:numCache>
                <c:formatCode>General</c:formatCode>
                <c:ptCount val="22"/>
                <c:pt idx="5">
                  <c:v>117.33333333333331</c:v>
                </c:pt>
                <c:pt idx="6">
                  <c:v>93.333333333333314</c:v>
                </c:pt>
                <c:pt idx="7">
                  <c:v>73.777777777777828</c:v>
                </c:pt>
                <c:pt idx="8">
                  <c:v>115.55555555555566</c:v>
                </c:pt>
                <c:pt idx="9">
                  <c:v>150.22222222222229</c:v>
                </c:pt>
                <c:pt idx="10">
                  <c:v>186.66666666666674</c:v>
                </c:pt>
                <c:pt idx="11">
                  <c:v>183.11111111111097</c:v>
                </c:pt>
                <c:pt idx="12">
                  <c:v>115.55555555555543</c:v>
                </c:pt>
                <c:pt idx="13">
                  <c:v>65.777777777777828</c:v>
                </c:pt>
                <c:pt idx="14">
                  <c:v>-7.1111111111110858</c:v>
                </c:pt>
                <c:pt idx="15">
                  <c:v>48.888888888889028</c:v>
                </c:pt>
                <c:pt idx="16">
                  <c:v>297.77777777777783</c:v>
                </c:pt>
                <c:pt idx="17">
                  <c:v>275.55555555555566</c:v>
                </c:pt>
                <c:pt idx="18">
                  <c:v>199.11111111111109</c:v>
                </c:pt>
                <c:pt idx="19">
                  <c:v>-89.777777777778056</c:v>
                </c:pt>
                <c:pt idx="20">
                  <c:v>7.1111111111110858</c:v>
                </c:pt>
                <c:pt idx="21">
                  <c:v>50.222222222221944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4-42E5-BB9D-69F5410FC9EC}"/>
            </c:ext>
          </c:extLst>
        </c:ser>
        <c:ser>
          <c:idx val="5"/>
          <c:order val="5"/>
          <c:tx>
            <c:strRef>
              <c:f>'이중이동평균법(한번더보기)'!$G$2</c:f>
              <c:strCache>
                <c:ptCount val="1"/>
                <c:pt idx="0">
                  <c:v>a+b(예측치)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'이중이동평균법(한번더보기)'!$A$3:$A$24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'이중이동평균법(한번더보기)'!$G$3:$G$24</c:f>
              <c:numCache>
                <c:formatCode>General</c:formatCode>
                <c:ptCount val="22"/>
                <c:pt idx="5">
                  <c:v>786.66666666666652</c:v>
                </c:pt>
                <c:pt idx="6">
                  <c:v>773.33333333333326</c:v>
                </c:pt>
                <c:pt idx="7">
                  <c:v>774.22222222222229</c:v>
                </c:pt>
                <c:pt idx="8">
                  <c:v>935.11111111111131</c:v>
                </c:pt>
                <c:pt idx="9">
                  <c:v>1089.7777777777778</c:v>
                </c:pt>
                <c:pt idx="10">
                  <c:v>1266.6666666666667</c:v>
                </c:pt>
                <c:pt idx="11">
                  <c:v>1344.8888888888887</c:v>
                </c:pt>
                <c:pt idx="12">
                  <c:v>1233.7777777777776</c:v>
                </c:pt>
                <c:pt idx="13">
                  <c:v>1155.5555555555557</c:v>
                </c:pt>
                <c:pt idx="14">
                  <c:v>980.44444444444446</c:v>
                </c:pt>
                <c:pt idx="15">
                  <c:v>1153.7777777777783</c:v>
                </c:pt>
                <c:pt idx="16">
                  <c:v>1918.2222222222224</c:v>
                </c:pt>
                <c:pt idx="17">
                  <c:v>1951.1111111111113</c:v>
                </c:pt>
                <c:pt idx="18">
                  <c:v>1856.8888888888889</c:v>
                </c:pt>
                <c:pt idx="19">
                  <c:v>1124.4444444444439</c:v>
                </c:pt>
                <c:pt idx="20">
                  <c:v>1408.8888888888889</c:v>
                </c:pt>
                <c:pt idx="21">
                  <c:v>1536.4444444444439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4-42E5-BB9D-69F5410F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15888"/>
        <c:axId val="548909328"/>
      </c:lineChart>
      <c:catAx>
        <c:axId val="548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09328"/>
        <c:crosses val="autoZero"/>
        <c:auto val="1"/>
        <c:lblAlgn val="ctr"/>
        <c:lblOffset val="100"/>
        <c:noMultiLvlLbl val="0"/>
      </c:catAx>
      <c:valAx>
        <c:axId val="5489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19897</xdr:rowOff>
    </xdr:from>
    <xdr:to>
      <xdr:col>14</xdr:col>
      <xdr:colOff>8467</xdr:colOff>
      <xdr:row>11</xdr:row>
      <xdr:rowOff>211667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EC38D78-AA37-48A9-9956-C07B1EC8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21</xdr:row>
      <xdr:rowOff>219074</xdr:rowOff>
    </xdr:from>
    <xdr:to>
      <xdr:col>11</xdr:col>
      <xdr:colOff>19049</xdr:colOff>
      <xdr:row>38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EAB3883-EE0B-4ED1-9B14-46BD1091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213360</xdr:rowOff>
    </xdr:from>
    <xdr:to>
      <xdr:col>17</xdr:col>
      <xdr:colOff>662940</xdr:colOff>
      <xdr:row>15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0E8041-2A8E-4F49-9EF0-C7712E7A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907A-BBB7-4166-A964-49B1070E3A70}">
  <dimension ref="A1:G19"/>
  <sheetViews>
    <sheetView zoomScale="90" zoomScaleNormal="90" workbookViewId="0">
      <selection activeCell="H21" sqref="H21"/>
    </sheetView>
  </sheetViews>
  <sheetFormatPr defaultRowHeight="17.399999999999999" x14ac:dyDescent="0.4"/>
  <cols>
    <col min="2" max="2" width="11.3984375" customWidth="1"/>
    <col min="3" max="3" width="12.5" customWidth="1"/>
  </cols>
  <sheetData>
    <row r="1" spans="1:7" ht="19.2" x14ac:dyDescent="0.4">
      <c r="A1" s="4" t="s">
        <v>9</v>
      </c>
      <c r="B1" s="4"/>
      <c r="C1" s="4"/>
      <c r="D1" s="4"/>
      <c r="E1" s="4"/>
      <c r="F1" s="4"/>
      <c r="G1" s="4"/>
    </row>
    <row r="2" spans="1:7" x14ac:dyDescent="0.4">
      <c r="A2" s="1"/>
      <c r="B2" s="1" t="s">
        <v>1</v>
      </c>
      <c r="C2" s="1" t="s">
        <v>7</v>
      </c>
      <c r="D2" s="3"/>
      <c r="E2" s="3" t="s">
        <v>8</v>
      </c>
      <c r="F2" s="3"/>
    </row>
    <row r="3" spans="1:7" x14ac:dyDescent="0.4">
      <c r="A3" s="1">
        <v>1</v>
      </c>
      <c r="B3" s="1">
        <v>1780</v>
      </c>
      <c r="D3" s="3"/>
      <c r="E3" s="3"/>
      <c r="F3" s="3"/>
    </row>
    <row r="4" spans="1:7" x14ac:dyDescent="0.4">
      <c r="A4" s="1">
        <v>2</v>
      </c>
      <c r="B4" s="1">
        <v>1923</v>
      </c>
      <c r="D4" s="1" t="s">
        <v>3</v>
      </c>
      <c r="E4" s="1"/>
      <c r="F4" t="s">
        <v>2</v>
      </c>
    </row>
    <row r="5" spans="1:7" x14ac:dyDescent="0.4">
      <c r="A5" s="1">
        <v>3</v>
      </c>
      <c r="B5" s="1">
        <v>2040</v>
      </c>
      <c r="C5">
        <f>AVERAGE(B3:B4)</f>
        <v>1851.5</v>
      </c>
      <c r="D5" s="1">
        <f>AVERAGE(B3:B4)</f>
        <v>1851.5</v>
      </c>
    </row>
    <row r="6" spans="1:7" x14ac:dyDescent="0.4">
      <c r="A6" s="1">
        <v>4</v>
      </c>
      <c r="B6" s="1">
        <v>4435</v>
      </c>
      <c r="C6">
        <f>AVERAGE(B4:B5)</f>
        <v>1981.5</v>
      </c>
      <c r="D6" s="1">
        <f t="shared" ref="D6:E19" si="0">AVERAGE(B4:B5)</f>
        <v>1981.5</v>
      </c>
      <c r="E6" s="1">
        <f>SQRT(SUMXMY2(B4:B5,D5:D6)/2)</f>
        <v>65.324191537285785</v>
      </c>
      <c r="F6">
        <f>AVERAGE(B3:B5)</f>
        <v>1914.3333333333333</v>
      </c>
    </row>
    <row r="7" spans="1:7" x14ac:dyDescent="0.4">
      <c r="A7" s="1">
        <v>5</v>
      </c>
      <c r="B7" s="1">
        <v>2130</v>
      </c>
      <c r="C7">
        <f>AVERAGE(B5:B6)</f>
        <v>3237.5</v>
      </c>
      <c r="D7" s="1">
        <f t="shared" si="0"/>
        <v>3237.5</v>
      </c>
      <c r="E7" s="1">
        <f t="shared" ref="E7:E19" si="1">SQRT(SUMXMY2(B5:B6,D6:D7)/2)</f>
        <v>847.77016342874435</v>
      </c>
      <c r="F7">
        <f t="shared" ref="F7:F19" si="2">AVERAGE(B4:B6)</f>
        <v>2799.3333333333335</v>
      </c>
      <c r="G7">
        <f>SQRT(SUMXMY2(F5:F6,B6:B7)/2)</f>
        <v>152.49936247589881</v>
      </c>
    </row>
    <row r="8" spans="1:7" x14ac:dyDescent="0.4">
      <c r="A8" s="1">
        <v>6</v>
      </c>
      <c r="B8" s="1">
        <v>4900</v>
      </c>
      <c r="C8">
        <f>AVERAGE(B6:B7)</f>
        <v>3282.5</v>
      </c>
      <c r="D8" s="1">
        <f t="shared" si="0"/>
        <v>3282.5</v>
      </c>
      <c r="E8" s="1">
        <f t="shared" si="1"/>
        <v>1175.2154057873815</v>
      </c>
      <c r="F8">
        <f t="shared" si="2"/>
        <v>2868.3333333333335</v>
      </c>
      <c r="G8">
        <f t="shared" ref="G8:G19" si="3">SQRT(SUMXMY2(F6:F7,B7:B8)/2)</f>
        <v>1493.2033611594161</v>
      </c>
    </row>
    <row r="9" spans="1:7" x14ac:dyDescent="0.4">
      <c r="A9" s="1">
        <v>7</v>
      </c>
      <c r="B9" s="1">
        <v>2450</v>
      </c>
      <c r="C9">
        <f>AVERAGE(B7:B8)</f>
        <v>3515</v>
      </c>
      <c r="D9" s="1">
        <f t="shared" si="0"/>
        <v>3515</v>
      </c>
      <c r="E9" s="1">
        <f t="shared" si="1"/>
        <v>1274.0646078594289</v>
      </c>
      <c r="F9">
        <f t="shared" si="2"/>
        <v>3821.6666666666665</v>
      </c>
      <c r="G9">
        <f t="shared" si="3"/>
        <v>1514.5631750148657</v>
      </c>
    </row>
    <row r="10" spans="1:7" x14ac:dyDescent="0.4">
      <c r="A10" s="1">
        <v>8</v>
      </c>
      <c r="B10" s="1">
        <v>2590</v>
      </c>
      <c r="C10">
        <f>AVERAGE(B8:B9)</f>
        <v>3675</v>
      </c>
      <c r="D10" s="1">
        <f t="shared" si="0"/>
        <v>3675</v>
      </c>
      <c r="E10" s="1">
        <f t="shared" si="1"/>
        <v>1307.4498078320253</v>
      </c>
      <c r="F10">
        <f t="shared" si="2"/>
        <v>3160</v>
      </c>
      <c r="G10">
        <f t="shared" si="3"/>
        <v>919.78409302280158</v>
      </c>
    </row>
    <row r="11" spans="1:7" x14ac:dyDescent="0.4">
      <c r="A11" s="1">
        <v>9</v>
      </c>
      <c r="B11" s="1">
        <v>5921</v>
      </c>
      <c r="C11">
        <f>AVERAGE(B9:B10)</f>
        <v>2520</v>
      </c>
      <c r="D11" s="1">
        <f t="shared" si="0"/>
        <v>2520</v>
      </c>
      <c r="E11" s="1">
        <f t="shared" si="1"/>
        <v>867.61886793683777</v>
      </c>
      <c r="F11">
        <f t="shared" si="2"/>
        <v>3313.3333333333335</v>
      </c>
      <c r="G11">
        <f t="shared" si="3"/>
        <v>2137.7703077947567</v>
      </c>
    </row>
    <row r="12" spans="1:7" x14ac:dyDescent="0.4">
      <c r="A12" s="1">
        <v>10</v>
      </c>
      <c r="B12" s="1">
        <v>4245</v>
      </c>
      <c r="C12">
        <f>AVERAGE(B10:B11)</f>
        <v>4255.5</v>
      </c>
      <c r="D12" s="1">
        <f t="shared" si="0"/>
        <v>4255.5</v>
      </c>
      <c r="E12" s="1">
        <f t="shared" si="1"/>
        <v>1178.7260602022848</v>
      </c>
      <c r="F12">
        <f t="shared" si="2"/>
        <v>3653.6666666666665</v>
      </c>
      <c r="G12">
        <f t="shared" si="3"/>
        <v>2060.4761315989294</v>
      </c>
    </row>
    <row r="13" spans="1:7" x14ac:dyDescent="0.4">
      <c r="A13" s="1">
        <v>11</v>
      </c>
      <c r="B13" s="1">
        <v>4923</v>
      </c>
      <c r="C13">
        <f>AVERAGE(B11:B12)</f>
        <v>5083</v>
      </c>
      <c r="D13" s="1">
        <f t="shared" si="0"/>
        <v>5083</v>
      </c>
      <c r="E13" s="1">
        <f t="shared" si="1"/>
        <v>1318.357737869354</v>
      </c>
      <c r="F13">
        <f t="shared" si="2"/>
        <v>4252</v>
      </c>
      <c r="G13">
        <f t="shared" si="3"/>
        <v>1113.3754732543935</v>
      </c>
    </row>
    <row r="14" spans="1:7" x14ac:dyDescent="0.4">
      <c r="A14" s="1">
        <v>12</v>
      </c>
      <c r="B14" s="1">
        <v>8737</v>
      </c>
      <c r="C14">
        <f>AVERAGE(B12:B13)</f>
        <v>4584</v>
      </c>
      <c r="D14" s="1">
        <f t="shared" si="0"/>
        <v>4584</v>
      </c>
      <c r="E14" s="1">
        <f t="shared" si="1"/>
        <v>639.20458383838263</v>
      </c>
      <c r="F14">
        <f t="shared" si="2"/>
        <v>5029.666666666667</v>
      </c>
      <c r="G14">
        <f t="shared" si="3"/>
        <v>3295.9393282576602</v>
      </c>
    </row>
    <row r="15" spans="1:7" x14ac:dyDescent="0.4">
      <c r="A15" s="1">
        <v>13</v>
      </c>
      <c r="B15" s="1">
        <v>5623</v>
      </c>
      <c r="C15">
        <f>AVERAGE(B13:B14)</f>
        <v>6830</v>
      </c>
      <c r="D15" s="1">
        <f t="shared" si="0"/>
        <v>6830</v>
      </c>
      <c r="E15" s="1">
        <f t="shared" si="1"/>
        <v>1369.5930052391477</v>
      </c>
      <c r="F15">
        <f t="shared" si="2"/>
        <v>5968.333333333333</v>
      </c>
      <c r="G15">
        <f t="shared" si="3"/>
        <v>3199.0052707399877</v>
      </c>
    </row>
    <row r="16" spans="1:7" x14ac:dyDescent="0.4">
      <c r="A16" s="1">
        <v>14</v>
      </c>
      <c r="B16" s="1">
        <v>5423</v>
      </c>
      <c r="C16">
        <f>AVERAGE(B14:B15)</f>
        <v>7180</v>
      </c>
      <c r="D16" s="1">
        <f t="shared" si="0"/>
        <v>7180</v>
      </c>
      <c r="E16" s="1">
        <f t="shared" si="1"/>
        <v>1740.8184856555263</v>
      </c>
      <c r="F16">
        <f t="shared" si="2"/>
        <v>6427.666666666667</v>
      </c>
      <c r="G16">
        <f t="shared" si="3"/>
        <v>569.83896360677556</v>
      </c>
    </row>
    <row r="17" spans="1:7" x14ac:dyDescent="0.4">
      <c r="A17" s="1">
        <v>15</v>
      </c>
      <c r="B17" s="1">
        <v>5723</v>
      </c>
      <c r="C17">
        <f>AVERAGE(B15:B16)</f>
        <v>5523</v>
      </c>
      <c r="D17" s="1">
        <f t="shared" si="0"/>
        <v>5523</v>
      </c>
      <c r="E17" s="1">
        <f t="shared" si="1"/>
        <v>1103.2336561218572</v>
      </c>
      <c r="F17">
        <f t="shared" si="2"/>
        <v>6594.333333333333</v>
      </c>
      <c r="G17">
        <f t="shared" si="3"/>
        <v>630.05696391499225</v>
      </c>
    </row>
    <row r="18" spans="1:7" x14ac:dyDescent="0.4">
      <c r="A18" s="1">
        <v>16</v>
      </c>
      <c r="B18" s="1">
        <v>6365</v>
      </c>
      <c r="C18">
        <f>AVERAGE(B16:B17)</f>
        <v>5573</v>
      </c>
      <c r="D18" s="1">
        <f t="shared" si="0"/>
        <v>5573</v>
      </c>
      <c r="E18" s="1">
        <f t="shared" si="1"/>
        <v>127.47548783981962</v>
      </c>
      <c r="F18">
        <f t="shared" si="2"/>
        <v>5589.666666666667</v>
      </c>
      <c r="G18">
        <f t="shared" si="3"/>
        <v>523.99851568916165</v>
      </c>
    </row>
    <row r="19" spans="1:7" x14ac:dyDescent="0.4">
      <c r="A19" s="1">
        <v>17</v>
      </c>
      <c r="C19">
        <f>AVERAGE(B17:B18)</f>
        <v>6044</v>
      </c>
      <c r="D19" s="1">
        <f t="shared" si="0"/>
        <v>6044</v>
      </c>
      <c r="E19" s="1">
        <f t="shared" si="1"/>
        <v>250.54041590130723</v>
      </c>
      <c r="F19">
        <f t="shared" si="2"/>
        <v>5837</v>
      </c>
      <c r="G19">
        <f t="shared" si="3"/>
        <v>162.16315515211468</v>
      </c>
    </row>
  </sheetData>
  <mergeCells count="1">
    <mergeCell ref="A1:G1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78B2-A266-4CCF-8DEC-CD8226FF9D68}">
  <dimension ref="A1:G19"/>
  <sheetViews>
    <sheetView workbookViewId="0">
      <selection activeCell="F4" sqref="F4:F19"/>
    </sheetView>
  </sheetViews>
  <sheetFormatPr defaultRowHeight="17.399999999999999" x14ac:dyDescent="0.4"/>
  <cols>
    <col min="2" max="5" width="10.69921875" customWidth="1"/>
  </cols>
  <sheetData>
    <row r="1" spans="1:7" ht="19.2" x14ac:dyDescent="0.4">
      <c r="A1" s="4" t="s">
        <v>10</v>
      </c>
      <c r="B1" s="4"/>
      <c r="C1" s="4"/>
      <c r="D1" s="4"/>
      <c r="E1" s="4"/>
      <c r="F1" s="4"/>
      <c r="G1" s="4"/>
    </row>
    <row r="2" spans="1:7" x14ac:dyDescent="0.4">
      <c r="A2" s="1" t="s">
        <v>0</v>
      </c>
      <c r="B2" s="1" t="s">
        <v>1</v>
      </c>
      <c r="D2" s="2" t="s">
        <v>6</v>
      </c>
      <c r="E2" s="2"/>
      <c r="F2" s="2"/>
      <c r="G2" s="2"/>
    </row>
    <row r="3" spans="1:7" x14ac:dyDescent="0.4">
      <c r="A3" s="1">
        <v>1</v>
      </c>
      <c r="B3" s="1">
        <v>1780</v>
      </c>
      <c r="C3" t="e">
        <v>#N/A</v>
      </c>
      <c r="D3" s="2"/>
      <c r="E3" s="2"/>
      <c r="F3" s="2"/>
      <c r="G3" s="2"/>
    </row>
    <row r="4" spans="1:7" x14ac:dyDescent="0.4">
      <c r="A4" s="1">
        <v>2</v>
      </c>
      <c r="B4" s="1">
        <v>1923</v>
      </c>
      <c r="C4">
        <f>AVERAGE(B3:B4)</f>
        <v>1851.5</v>
      </c>
      <c r="D4" s="1" t="s">
        <v>3</v>
      </c>
      <c r="E4" s="1" t="s">
        <v>5</v>
      </c>
      <c r="F4" t="s">
        <v>2</v>
      </c>
      <c r="G4" t="s">
        <v>4</v>
      </c>
    </row>
    <row r="5" spans="1:7" x14ac:dyDescent="0.4">
      <c r="A5" s="1">
        <v>3</v>
      </c>
      <c r="B5" s="1">
        <v>2040</v>
      </c>
      <c r="C5">
        <f>AVERAGE(B4:B5)</f>
        <v>1981.5</v>
      </c>
      <c r="D5" s="1">
        <f>AVERAGE(B3:B4)</f>
        <v>1851.5</v>
      </c>
      <c r="E5" s="1"/>
    </row>
    <row r="6" spans="1:7" x14ac:dyDescent="0.4">
      <c r="A6" s="1">
        <v>4</v>
      </c>
      <c r="B6" s="1">
        <v>4435</v>
      </c>
      <c r="C6">
        <f>AVERAGE(B5:B6)</f>
        <v>3237.5</v>
      </c>
      <c r="D6" s="1">
        <f t="shared" ref="D6:D19" si="0">AVERAGE(B4:B5)</f>
        <v>1981.5</v>
      </c>
      <c r="E6" s="1">
        <f>AVERAGE(D5:D6)</f>
        <v>1916.5</v>
      </c>
      <c r="F6">
        <f>AVERAGE(B3:B5)</f>
        <v>1914.3333333333333</v>
      </c>
    </row>
    <row r="7" spans="1:7" x14ac:dyDescent="0.4">
      <c r="A7" s="1">
        <v>5</v>
      </c>
      <c r="B7" s="1">
        <v>2130</v>
      </c>
      <c r="C7">
        <f>AVERAGE(B6:B7)</f>
        <v>3282.5</v>
      </c>
      <c r="D7" s="1">
        <f t="shared" si="0"/>
        <v>3237.5</v>
      </c>
      <c r="E7" s="1">
        <f t="shared" ref="E7:E19" si="1">AVERAGE(D6:D7)</f>
        <v>2609.5</v>
      </c>
      <c r="F7">
        <f t="shared" ref="F7:F19" si="2">AVERAGE(B4:B6)</f>
        <v>2799.3333333333335</v>
      </c>
      <c r="G7">
        <f>AVERAGE(F6:F7)</f>
        <v>2356.8333333333335</v>
      </c>
    </row>
    <row r="8" spans="1:7" x14ac:dyDescent="0.4">
      <c r="A8" s="1">
        <v>6</v>
      </c>
      <c r="B8" s="1">
        <v>4900</v>
      </c>
      <c r="C8">
        <f>AVERAGE(B7:B8)</f>
        <v>3515</v>
      </c>
      <c r="D8" s="1">
        <f t="shared" si="0"/>
        <v>3282.5</v>
      </c>
      <c r="E8" s="1">
        <f t="shared" si="1"/>
        <v>3260</v>
      </c>
      <c r="F8">
        <f t="shared" si="2"/>
        <v>2868.3333333333335</v>
      </c>
      <c r="G8">
        <f t="shared" ref="G8:G19" si="3">AVERAGE(F7:F8)</f>
        <v>2833.8333333333335</v>
      </c>
    </row>
    <row r="9" spans="1:7" x14ac:dyDescent="0.4">
      <c r="A9" s="1">
        <v>7</v>
      </c>
      <c r="B9" s="1">
        <v>2450</v>
      </c>
      <c r="C9">
        <f>AVERAGE(B8:B9)</f>
        <v>3675</v>
      </c>
      <c r="D9" s="1">
        <f t="shared" si="0"/>
        <v>3515</v>
      </c>
      <c r="E9" s="1">
        <f t="shared" si="1"/>
        <v>3398.75</v>
      </c>
      <c r="F9">
        <f t="shared" si="2"/>
        <v>3821.6666666666665</v>
      </c>
      <c r="G9">
        <f t="shared" si="3"/>
        <v>3345</v>
      </c>
    </row>
    <row r="10" spans="1:7" x14ac:dyDescent="0.4">
      <c r="A10" s="1">
        <v>8</v>
      </c>
      <c r="B10" s="1">
        <v>2590</v>
      </c>
      <c r="C10">
        <f>AVERAGE(B9:B10)</f>
        <v>2520</v>
      </c>
      <c r="D10" s="1">
        <f t="shared" si="0"/>
        <v>3675</v>
      </c>
      <c r="E10" s="1">
        <f t="shared" si="1"/>
        <v>3595</v>
      </c>
      <c r="F10">
        <f t="shared" si="2"/>
        <v>3160</v>
      </c>
      <c r="G10">
        <f t="shared" si="3"/>
        <v>3490.833333333333</v>
      </c>
    </row>
    <row r="11" spans="1:7" x14ac:dyDescent="0.4">
      <c r="A11" s="1">
        <v>9</v>
      </c>
      <c r="B11" s="1">
        <v>5921</v>
      </c>
      <c r="C11">
        <f>AVERAGE(B10:B11)</f>
        <v>4255.5</v>
      </c>
      <c r="D11" s="1">
        <f t="shared" si="0"/>
        <v>2520</v>
      </c>
      <c r="E11" s="1">
        <f t="shared" si="1"/>
        <v>3097.5</v>
      </c>
      <c r="F11">
        <f t="shared" si="2"/>
        <v>3313.3333333333335</v>
      </c>
      <c r="G11">
        <f t="shared" si="3"/>
        <v>3236.666666666667</v>
      </c>
    </row>
    <row r="12" spans="1:7" x14ac:dyDescent="0.4">
      <c r="A12" s="1">
        <v>10</v>
      </c>
      <c r="B12" s="1">
        <v>4245</v>
      </c>
      <c r="C12">
        <f>AVERAGE(B11:B12)</f>
        <v>5083</v>
      </c>
      <c r="D12" s="1">
        <f t="shared" si="0"/>
        <v>4255.5</v>
      </c>
      <c r="E12" s="1">
        <f t="shared" si="1"/>
        <v>3387.75</v>
      </c>
      <c r="F12">
        <f t="shared" si="2"/>
        <v>3653.6666666666665</v>
      </c>
      <c r="G12">
        <f t="shared" si="3"/>
        <v>3483.5</v>
      </c>
    </row>
    <row r="13" spans="1:7" x14ac:dyDescent="0.4">
      <c r="A13" s="1">
        <v>11</v>
      </c>
      <c r="B13" s="1">
        <v>4923</v>
      </c>
      <c r="C13">
        <f>AVERAGE(B12:B13)</f>
        <v>4584</v>
      </c>
      <c r="D13" s="1">
        <f t="shared" si="0"/>
        <v>5083</v>
      </c>
      <c r="E13" s="1">
        <f t="shared" si="1"/>
        <v>4669.25</v>
      </c>
      <c r="F13">
        <f t="shared" si="2"/>
        <v>4252</v>
      </c>
      <c r="G13">
        <f t="shared" si="3"/>
        <v>3952.833333333333</v>
      </c>
    </row>
    <row r="14" spans="1:7" x14ac:dyDescent="0.4">
      <c r="A14" s="1">
        <v>12</v>
      </c>
      <c r="B14" s="1">
        <v>8737</v>
      </c>
      <c r="C14">
        <f>AVERAGE(B13:B14)</f>
        <v>6830</v>
      </c>
      <c r="D14" s="1">
        <f t="shared" si="0"/>
        <v>4584</v>
      </c>
      <c r="E14" s="1">
        <f t="shared" si="1"/>
        <v>4833.5</v>
      </c>
      <c r="F14">
        <f t="shared" si="2"/>
        <v>5029.666666666667</v>
      </c>
      <c r="G14">
        <f t="shared" si="3"/>
        <v>4640.8333333333339</v>
      </c>
    </row>
    <row r="15" spans="1:7" x14ac:dyDescent="0.4">
      <c r="A15" s="1">
        <v>13</v>
      </c>
      <c r="B15" s="1">
        <v>5623</v>
      </c>
      <c r="C15">
        <f>AVERAGE(B14:B15)</f>
        <v>7180</v>
      </c>
      <c r="D15" s="1">
        <f t="shared" si="0"/>
        <v>6830</v>
      </c>
      <c r="E15" s="1">
        <f t="shared" si="1"/>
        <v>5707</v>
      </c>
      <c r="F15">
        <f t="shared" si="2"/>
        <v>5968.333333333333</v>
      </c>
      <c r="G15">
        <f t="shared" si="3"/>
        <v>5499</v>
      </c>
    </row>
    <row r="16" spans="1:7" x14ac:dyDescent="0.4">
      <c r="A16" s="1">
        <v>14</v>
      </c>
      <c r="B16" s="1">
        <v>5423</v>
      </c>
      <c r="C16">
        <f>AVERAGE(B15:B16)</f>
        <v>5523</v>
      </c>
      <c r="D16" s="1">
        <f t="shared" si="0"/>
        <v>7180</v>
      </c>
      <c r="E16" s="1">
        <f t="shared" si="1"/>
        <v>7005</v>
      </c>
      <c r="F16">
        <f t="shared" si="2"/>
        <v>6427.666666666667</v>
      </c>
      <c r="G16">
        <f t="shared" si="3"/>
        <v>6198</v>
      </c>
    </row>
    <row r="17" spans="1:7" x14ac:dyDescent="0.4">
      <c r="A17" s="1">
        <v>15</v>
      </c>
      <c r="B17" s="1">
        <v>5723</v>
      </c>
      <c r="C17">
        <f>AVERAGE(B16:B17)</f>
        <v>5573</v>
      </c>
      <c r="D17" s="1">
        <f t="shared" si="0"/>
        <v>5523</v>
      </c>
      <c r="E17" s="1">
        <f t="shared" si="1"/>
        <v>6351.5</v>
      </c>
      <c r="F17">
        <f t="shared" si="2"/>
        <v>6594.333333333333</v>
      </c>
      <c r="G17">
        <f t="shared" si="3"/>
        <v>6511</v>
      </c>
    </row>
    <row r="18" spans="1:7" x14ac:dyDescent="0.4">
      <c r="A18" s="1">
        <v>16</v>
      </c>
      <c r="B18" s="1">
        <v>6365</v>
      </c>
      <c r="C18">
        <f>AVERAGE(B17:B18)</f>
        <v>6044</v>
      </c>
      <c r="D18" s="1">
        <f t="shared" si="0"/>
        <v>5573</v>
      </c>
      <c r="E18" s="1">
        <f t="shared" si="1"/>
        <v>5548</v>
      </c>
      <c r="F18">
        <f t="shared" si="2"/>
        <v>5589.666666666667</v>
      </c>
      <c r="G18">
        <f t="shared" si="3"/>
        <v>6092</v>
      </c>
    </row>
    <row r="19" spans="1:7" x14ac:dyDescent="0.4">
      <c r="A19" s="1">
        <v>17</v>
      </c>
      <c r="D19" s="1">
        <f t="shared" si="0"/>
        <v>6044</v>
      </c>
      <c r="E19" s="1">
        <f t="shared" si="1"/>
        <v>5808.5</v>
      </c>
      <c r="F19">
        <f t="shared" si="2"/>
        <v>5837</v>
      </c>
      <c r="G19">
        <f t="shared" si="3"/>
        <v>5713.3333333333339</v>
      </c>
    </row>
  </sheetData>
  <mergeCells count="2">
    <mergeCell ref="D2:G3"/>
    <mergeCell ref="A1:G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AFF7-A7B1-4FC8-A619-BF49BC45F30F}">
  <dimension ref="A1:U25"/>
  <sheetViews>
    <sheetView zoomScale="80" zoomScaleNormal="80" workbookViewId="0">
      <selection activeCell="X23" sqref="X23"/>
    </sheetView>
  </sheetViews>
  <sheetFormatPr defaultRowHeight="17.399999999999999" x14ac:dyDescent="0.4"/>
  <cols>
    <col min="12" max="13" width="11.59765625" customWidth="1"/>
  </cols>
  <sheetData>
    <row r="1" spans="1:18" x14ac:dyDescent="0.4">
      <c r="A1" s="1" t="s">
        <v>0</v>
      </c>
      <c r="B1" s="1" t="s">
        <v>1</v>
      </c>
      <c r="C1" s="4" t="s">
        <v>21</v>
      </c>
      <c r="D1" s="2"/>
      <c r="E1" s="2"/>
      <c r="F1" s="2"/>
      <c r="G1" s="5" t="s">
        <v>14</v>
      </c>
      <c r="H1" s="5"/>
      <c r="I1" s="5"/>
      <c r="J1" s="5"/>
      <c r="K1" s="9"/>
      <c r="L1" s="3"/>
      <c r="M1" s="3"/>
    </row>
    <row r="2" spans="1:18" ht="18" thickBot="1" x14ac:dyDescent="0.45">
      <c r="A2" s="1">
        <v>1</v>
      </c>
      <c r="B2" s="1">
        <v>1780</v>
      </c>
      <c r="C2" s="2"/>
      <c r="D2" s="2"/>
      <c r="E2" s="2"/>
      <c r="F2" s="2"/>
      <c r="G2" s="5"/>
      <c r="H2" s="5"/>
      <c r="I2" s="5"/>
      <c r="J2" s="5"/>
      <c r="K2" s="9"/>
    </row>
    <row r="3" spans="1:18" ht="18" thickBot="1" x14ac:dyDescent="0.45">
      <c r="A3" s="1">
        <v>2</v>
      </c>
      <c r="B3" s="1">
        <v>1923</v>
      </c>
      <c r="C3" t="s">
        <v>3</v>
      </c>
      <c r="D3" t="s">
        <v>2</v>
      </c>
      <c r="E3" t="s">
        <v>12</v>
      </c>
      <c r="F3" t="s">
        <v>13</v>
      </c>
      <c r="G3" t="s">
        <v>15</v>
      </c>
      <c r="H3" t="s">
        <v>16</v>
      </c>
      <c r="I3" t="s">
        <v>17</v>
      </c>
      <c r="J3" t="s">
        <v>18</v>
      </c>
      <c r="K3" t="s">
        <v>11</v>
      </c>
      <c r="L3" s="6" t="s">
        <v>22</v>
      </c>
      <c r="M3" s="7" t="s">
        <v>2</v>
      </c>
      <c r="N3" s="8" t="s">
        <v>23</v>
      </c>
      <c r="O3" t="s">
        <v>24</v>
      </c>
      <c r="P3" t="s">
        <v>25</v>
      </c>
      <c r="Q3" t="s">
        <v>26</v>
      </c>
      <c r="R3" t="s">
        <v>14</v>
      </c>
    </row>
    <row r="4" spans="1:18" x14ac:dyDescent="0.4">
      <c r="A4" s="1">
        <v>3</v>
      </c>
      <c r="B4" s="1">
        <v>2040</v>
      </c>
      <c r="C4">
        <f>AVERAGE(B2:B3)</f>
        <v>1851.5</v>
      </c>
      <c r="G4">
        <f>ABS(B4-C4)</f>
        <v>188.5</v>
      </c>
    </row>
    <row r="5" spans="1:18" x14ac:dyDescent="0.4">
      <c r="A5" s="1">
        <v>4</v>
      </c>
      <c r="B5" s="1">
        <v>4435</v>
      </c>
      <c r="C5">
        <f>AVERAGE(B3:B4)</f>
        <v>1981.5</v>
      </c>
      <c r="D5">
        <f>AVERAGE(B2:B4)</f>
        <v>1914.3333333333333</v>
      </c>
      <c r="G5">
        <f t="shared" ref="G5:G18" si="0">ABS(B5-C5)</f>
        <v>2453.5</v>
      </c>
      <c r="H5">
        <f>ABS(B5-D5)</f>
        <v>2520.666666666667</v>
      </c>
      <c r="L5">
        <f>AVERAGE(D4:D5)</f>
        <v>1914.3333333333333</v>
      </c>
      <c r="M5">
        <f>AVERAGE(B2:B4)</f>
        <v>1914.3333333333333</v>
      </c>
    </row>
    <row r="6" spans="1:18" x14ac:dyDescent="0.4">
      <c r="A6" s="1">
        <v>5</v>
      </c>
      <c r="B6" s="1">
        <v>2130</v>
      </c>
      <c r="C6">
        <f>AVERAGE(B4:B5)</f>
        <v>3237.5</v>
      </c>
      <c r="D6">
        <f>AVERAGE(B3:B5)</f>
        <v>2799.3333333333335</v>
      </c>
      <c r="E6">
        <f t="shared" ref="E6:E18" si="1">AVERAGE(B2:B5)</f>
        <v>2544.5</v>
      </c>
      <c r="G6">
        <f t="shared" si="0"/>
        <v>1107.5</v>
      </c>
      <c r="H6">
        <f t="shared" ref="H6:H18" si="2">ABS(B6-D6)</f>
        <v>669.33333333333348</v>
      </c>
      <c r="I6">
        <f>ABS(B6-E6)</f>
        <v>414.5</v>
      </c>
      <c r="K6">
        <v>2544.5</v>
      </c>
      <c r="L6">
        <f>AVERAGE(D5:D6)</f>
        <v>2356.8333333333335</v>
      </c>
      <c r="M6">
        <f>AVERAGE(B3:B5)</f>
        <v>2799.3333333333335</v>
      </c>
    </row>
    <row r="7" spans="1:18" x14ac:dyDescent="0.4">
      <c r="A7" s="1">
        <v>6</v>
      </c>
      <c r="B7" s="1">
        <v>4900</v>
      </c>
      <c r="C7">
        <f>AVERAGE(B5:B6)</f>
        <v>3282.5</v>
      </c>
      <c r="D7">
        <f>AVERAGE(B4:B6)</f>
        <v>2868.3333333333335</v>
      </c>
      <c r="E7">
        <f t="shared" si="1"/>
        <v>2632</v>
      </c>
      <c r="F7">
        <f>AVERAGE(B2:B6)</f>
        <v>2461.6</v>
      </c>
      <c r="G7">
        <f t="shared" si="0"/>
        <v>1617.5</v>
      </c>
      <c r="H7">
        <f t="shared" si="2"/>
        <v>2031.6666666666665</v>
      </c>
      <c r="I7">
        <f t="shared" ref="I7:I18" si="3">ABS(B7-E7)</f>
        <v>2268</v>
      </c>
      <c r="J7">
        <f>ABS(B7-F7)</f>
        <v>2438.4</v>
      </c>
      <c r="K7">
        <v>2632</v>
      </c>
      <c r="L7">
        <f>AVERAGE(D6:D7)</f>
        <v>2833.8333333333335</v>
      </c>
      <c r="M7">
        <f>AVERAGE(B4:B6)</f>
        <v>2868.3333333333335</v>
      </c>
    </row>
    <row r="8" spans="1:18" x14ac:dyDescent="0.4">
      <c r="A8" s="1">
        <v>7</v>
      </c>
      <c r="B8" s="1">
        <v>2450</v>
      </c>
      <c r="C8">
        <f>AVERAGE(B6:B7)</f>
        <v>3515</v>
      </c>
      <c r="D8">
        <f>AVERAGE(B5:B7)</f>
        <v>3821.6666666666665</v>
      </c>
      <c r="E8">
        <f t="shared" si="1"/>
        <v>3376.25</v>
      </c>
      <c r="F8">
        <f>AVERAGE(B3:B7)</f>
        <v>3085.6</v>
      </c>
      <c r="G8">
        <f t="shared" si="0"/>
        <v>1065</v>
      </c>
      <c r="H8">
        <f t="shared" si="2"/>
        <v>1371.6666666666665</v>
      </c>
      <c r="I8">
        <f t="shared" si="3"/>
        <v>926.25</v>
      </c>
      <c r="J8">
        <f t="shared" ref="J8:J18" si="4">ABS(B8-F8)</f>
        <v>635.59999999999991</v>
      </c>
      <c r="K8">
        <v>3376.25</v>
      </c>
      <c r="L8">
        <f>AVERAGE(D7:D8)</f>
        <v>3345</v>
      </c>
      <c r="M8">
        <f>AVERAGE(B5:B7)</f>
        <v>3821.6666666666665</v>
      </c>
      <c r="N8">
        <f>AVERAGE(D5:D7)</f>
        <v>2527.3333333333335</v>
      </c>
      <c r="O8">
        <f>2*M8-N8</f>
        <v>5116</v>
      </c>
      <c r="P8">
        <f>(2/(3-1))*(M8-N8)</f>
        <v>1294.333333333333</v>
      </c>
      <c r="Q8">
        <f>SUM(O8:P8)</f>
        <v>6410.333333333333</v>
      </c>
      <c r="R8">
        <f>ABS(B8-Q8)</f>
        <v>3960.333333333333</v>
      </c>
    </row>
    <row r="9" spans="1:18" x14ac:dyDescent="0.4">
      <c r="A9" s="1">
        <v>8</v>
      </c>
      <c r="B9" s="1">
        <v>2590</v>
      </c>
      <c r="C9">
        <f>AVERAGE(B7:B8)</f>
        <v>3675</v>
      </c>
      <c r="D9">
        <f>AVERAGE(B6:B8)</f>
        <v>3160</v>
      </c>
      <c r="E9">
        <f t="shared" si="1"/>
        <v>3478.75</v>
      </c>
      <c r="F9">
        <f>AVERAGE(B4:B8)</f>
        <v>3191</v>
      </c>
      <c r="G9">
        <f t="shared" si="0"/>
        <v>1085</v>
      </c>
      <c r="H9">
        <f t="shared" si="2"/>
        <v>570</v>
      </c>
      <c r="I9">
        <f t="shared" si="3"/>
        <v>888.75</v>
      </c>
      <c r="J9">
        <f t="shared" si="4"/>
        <v>601</v>
      </c>
      <c r="K9">
        <v>3478.75</v>
      </c>
      <c r="L9">
        <f>AVERAGE(D8:D9)</f>
        <v>3490.833333333333</v>
      </c>
      <c r="M9">
        <f>AVERAGE(B6:B8)</f>
        <v>3160</v>
      </c>
      <c r="N9">
        <f>AVERAGE(D6:D8)</f>
        <v>3163.1111111111113</v>
      </c>
      <c r="O9">
        <f t="shared" ref="O9:O18" si="5">2*M9-N9</f>
        <v>3156.8888888888887</v>
      </c>
      <c r="P9">
        <f t="shared" ref="P9:P18" si="6">(2/(3-1))*(M9-N9)</f>
        <v>-3.1111111111113132</v>
      </c>
      <c r="Q9">
        <f t="shared" ref="Q9:Q18" si="7">SUM(O9:P9)</f>
        <v>3153.7777777777774</v>
      </c>
      <c r="R9">
        <f>ABS(B9-Q9)</f>
        <v>563.77777777777737</v>
      </c>
    </row>
    <row r="10" spans="1:18" x14ac:dyDescent="0.4">
      <c r="A10" s="1">
        <v>9</v>
      </c>
      <c r="B10" s="1">
        <v>5921</v>
      </c>
      <c r="C10">
        <f>AVERAGE(B8:B9)</f>
        <v>2520</v>
      </c>
      <c r="D10">
        <f>AVERAGE(B7:B9)</f>
        <v>3313.3333333333335</v>
      </c>
      <c r="E10">
        <f t="shared" si="1"/>
        <v>3017.5</v>
      </c>
      <c r="F10">
        <f>AVERAGE(B5:B9)</f>
        <v>3301</v>
      </c>
      <c r="G10">
        <f t="shared" si="0"/>
        <v>3401</v>
      </c>
      <c r="H10">
        <f t="shared" si="2"/>
        <v>2607.6666666666665</v>
      </c>
      <c r="I10">
        <f t="shared" si="3"/>
        <v>2903.5</v>
      </c>
      <c r="J10">
        <f t="shared" si="4"/>
        <v>2620</v>
      </c>
      <c r="K10">
        <v>3017.5</v>
      </c>
      <c r="L10">
        <f>AVERAGE(D9:D10)</f>
        <v>3236.666666666667</v>
      </c>
      <c r="M10">
        <f>AVERAGE(B7:B9)</f>
        <v>3313.3333333333335</v>
      </c>
      <c r="N10">
        <f>AVERAGE(D7:D9)</f>
        <v>3283.3333333333335</v>
      </c>
      <c r="O10">
        <f t="shared" si="5"/>
        <v>3343.3333333333335</v>
      </c>
      <c r="P10">
        <f t="shared" si="6"/>
        <v>30</v>
      </c>
      <c r="Q10">
        <f t="shared" si="7"/>
        <v>3373.3333333333335</v>
      </c>
      <c r="R10">
        <f>ABS(B10-Q10)</f>
        <v>2547.6666666666665</v>
      </c>
    </row>
    <row r="11" spans="1:18" x14ac:dyDescent="0.4">
      <c r="A11" s="1">
        <v>10</v>
      </c>
      <c r="B11" s="1">
        <v>4245</v>
      </c>
      <c r="C11">
        <f>AVERAGE(B9:B10)</f>
        <v>4255.5</v>
      </c>
      <c r="D11">
        <f>AVERAGE(B8:B10)</f>
        <v>3653.6666666666665</v>
      </c>
      <c r="E11">
        <f t="shared" si="1"/>
        <v>3965.25</v>
      </c>
      <c r="F11">
        <f>AVERAGE(B6:B10)</f>
        <v>3598.2</v>
      </c>
      <c r="G11">
        <f t="shared" si="0"/>
        <v>10.5</v>
      </c>
      <c r="H11">
        <f t="shared" si="2"/>
        <v>591.33333333333348</v>
      </c>
      <c r="I11">
        <f t="shared" si="3"/>
        <v>279.75</v>
      </c>
      <c r="J11">
        <f t="shared" si="4"/>
        <v>646.80000000000018</v>
      </c>
      <c r="K11">
        <v>3965.25</v>
      </c>
      <c r="L11">
        <f>AVERAGE(D10:D11)</f>
        <v>3483.5</v>
      </c>
      <c r="M11">
        <f>AVERAGE(B8:B10)</f>
        <v>3653.6666666666665</v>
      </c>
      <c r="N11">
        <f>AVERAGE(D8:D10)</f>
        <v>3431.6666666666665</v>
      </c>
      <c r="O11">
        <f t="shared" si="5"/>
        <v>3875.6666666666665</v>
      </c>
      <c r="P11">
        <f t="shared" si="6"/>
        <v>222</v>
      </c>
      <c r="Q11">
        <f t="shared" si="7"/>
        <v>4097.6666666666661</v>
      </c>
      <c r="R11">
        <f>ABS(B11-Q11)</f>
        <v>147.33333333333394</v>
      </c>
    </row>
    <row r="12" spans="1:18" x14ac:dyDescent="0.4">
      <c r="A12" s="1">
        <v>11</v>
      </c>
      <c r="B12" s="1">
        <v>4923</v>
      </c>
      <c r="C12">
        <f>AVERAGE(B10:B11)</f>
        <v>5083</v>
      </c>
      <c r="D12">
        <f>AVERAGE(B9:B11)</f>
        <v>4252</v>
      </c>
      <c r="E12">
        <f t="shared" si="1"/>
        <v>3801.5</v>
      </c>
      <c r="F12">
        <f>AVERAGE(B7:B11)</f>
        <v>4021.2</v>
      </c>
      <c r="G12">
        <f t="shared" si="0"/>
        <v>160</v>
      </c>
      <c r="H12">
        <f t="shared" si="2"/>
        <v>671</v>
      </c>
      <c r="I12">
        <f t="shared" si="3"/>
        <v>1121.5</v>
      </c>
      <c r="J12">
        <f t="shared" si="4"/>
        <v>901.80000000000018</v>
      </c>
      <c r="K12">
        <v>3801.5</v>
      </c>
      <c r="L12">
        <f>AVERAGE(D11:D12)</f>
        <v>3952.833333333333</v>
      </c>
      <c r="M12">
        <f>AVERAGE(B9:B11)</f>
        <v>4252</v>
      </c>
      <c r="N12">
        <f>AVERAGE(D9:D11)</f>
        <v>3375.6666666666665</v>
      </c>
      <c r="O12">
        <f t="shared" si="5"/>
        <v>5128.3333333333339</v>
      </c>
      <c r="P12">
        <f t="shared" si="6"/>
        <v>876.33333333333348</v>
      </c>
      <c r="Q12">
        <f t="shared" si="7"/>
        <v>6004.6666666666679</v>
      </c>
      <c r="R12">
        <f>ABS(B12-Q12)</f>
        <v>1081.6666666666679</v>
      </c>
    </row>
    <row r="13" spans="1:18" x14ac:dyDescent="0.4">
      <c r="A13" s="1">
        <v>12</v>
      </c>
      <c r="B13" s="1">
        <v>8737</v>
      </c>
      <c r="C13">
        <f>AVERAGE(B11:B12)</f>
        <v>4584</v>
      </c>
      <c r="D13">
        <f>AVERAGE(B10:B12)</f>
        <v>5029.666666666667</v>
      </c>
      <c r="E13">
        <f t="shared" si="1"/>
        <v>4419.75</v>
      </c>
      <c r="F13">
        <f>AVERAGE(B8:B12)</f>
        <v>4025.8</v>
      </c>
      <c r="G13">
        <f t="shared" si="0"/>
        <v>4153</v>
      </c>
      <c r="H13">
        <f t="shared" si="2"/>
        <v>3707.333333333333</v>
      </c>
      <c r="I13">
        <f t="shared" si="3"/>
        <v>4317.25</v>
      </c>
      <c r="J13">
        <f t="shared" si="4"/>
        <v>4711.2</v>
      </c>
      <c r="K13">
        <v>4419.75</v>
      </c>
      <c r="L13">
        <f>AVERAGE(D12:D13)</f>
        <v>4640.8333333333339</v>
      </c>
      <c r="M13">
        <f>AVERAGE(B10:B12)</f>
        <v>5029.666666666667</v>
      </c>
      <c r="N13">
        <f>AVERAGE(D10:D12)</f>
        <v>3739.6666666666665</v>
      </c>
      <c r="O13">
        <f t="shared" si="5"/>
        <v>6319.6666666666679</v>
      </c>
      <c r="P13">
        <f t="shared" si="6"/>
        <v>1290.0000000000005</v>
      </c>
      <c r="Q13">
        <f t="shared" si="7"/>
        <v>7609.6666666666679</v>
      </c>
      <c r="R13">
        <f>ABS(B13-Q13)</f>
        <v>1127.3333333333321</v>
      </c>
    </row>
    <row r="14" spans="1:18" x14ac:dyDescent="0.4">
      <c r="A14" s="1">
        <v>13</v>
      </c>
      <c r="B14" s="1">
        <v>5623</v>
      </c>
      <c r="C14">
        <f>AVERAGE(B12:B13)</f>
        <v>6830</v>
      </c>
      <c r="D14">
        <f>AVERAGE(B11:B13)</f>
        <v>5968.333333333333</v>
      </c>
      <c r="E14">
        <f t="shared" si="1"/>
        <v>5956.5</v>
      </c>
      <c r="F14">
        <f>AVERAGE(B9:B13)</f>
        <v>5283.2</v>
      </c>
      <c r="G14">
        <f t="shared" si="0"/>
        <v>1207</v>
      </c>
      <c r="H14">
        <f t="shared" si="2"/>
        <v>345.33333333333303</v>
      </c>
      <c r="I14">
        <f t="shared" si="3"/>
        <v>333.5</v>
      </c>
      <c r="J14">
        <f t="shared" si="4"/>
        <v>339.80000000000018</v>
      </c>
      <c r="K14">
        <v>5956.5</v>
      </c>
      <c r="L14">
        <f>AVERAGE(D13:D14)</f>
        <v>5499</v>
      </c>
      <c r="M14">
        <f>AVERAGE(B11:B13)</f>
        <v>5968.333333333333</v>
      </c>
      <c r="N14">
        <f>AVERAGE(D11:D13)</f>
        <v>4311.7777777777774</v>
      </c>
      <c r="O14">
        <f t="shared" si="5"/>
        <v>7624.8888888888887</v>
      </c>
      <c r="P14">
        <f t="shared" si="6"/>
        <v>1656.5555555555557</v>
      </c>
      <c r="Q14">
        <f t="shared" si="7"/>
        <v>9281.4444444444453</v>
      </c>
      <c r="R14">
        <f>ABS(B14-Q14)</f>
        <v>3658.4444444444453</v>
      </c>
    </row>
    <row r="15" spans="1:18" x14ac:dyDescent="0.4">
      <c r="A15" s="1">
        <v>14</v>
      </c>
      <c r="B15" s="1">
        <v>5423</v>
      </c>
      <c r="C15">
        <f>AVERAGE(B13:B14)</f>
        <v>7180</v>
      </c>
      <c r="D15">
        <f>AVERAGE(B12:B14)</f>
        <v>6427.666666666667</v>
      </c>
      <c r="E15">
        <f t="shared" si="1"/>
        <v>5882</v>
      </c>
      <c r="F15">
        <f>AVERAGE(B10:B14)</f>
        <v>5889.8</v>
      </c>
      <c r="G15">
        <f t="shared" si="0"/>
        <v>1757</v>
      </c>
      <c r="H15">
        <f t="shared" si="2"/>
        <v>1004.666666666667</v>
      </c>
      <c r="I15">
        <f t="shared" si="3"/>
        <v>459</v>
      </c>
      <c r="J15">
        <f t="shared" si="4"/>
        <v>466.80000000000018</v>
      </c>
      <c r="K15">
        <v>5882</v>
      </c>
      <c r="L15">
        <f>AVERAGE(D14:D15)</f>
        <v>6198</v>
      </c>
      <c r="M15">
        <f>AVERAGE(B12:B14)</f>
        <v>6427.666666666667</v>
      </c>
      <c r="N15">
        <f>AVERAGE(D12:D14)</f>
        <v>5083.333333333333</v>
      </c>
      <c r="O15">
        <f t="shared" si="5"/>
        <v>7772.0000000000009</v>
      </c>
      <c r="P15">
        <f t="shared" si="6"/>
        <v>1344.3333333333339</v>
      </c>
      <c r="Q15">
        <f t="shared" si="7"/>
        <v>9116.3333333333358</v>
      </c>
      <c r="R15">
        <f>ABS(B15-Q15)</f>
        <v>3693.3333333333358</v>
      </c>
    </row>
    <row r="16" spans="1:18" x14ac:dyDescent="0.4">
      <c r="A16" s="1">
        <v>15</v>
      </c>
      <c r="B16" s="1">
        <v>5723</v>
      </c>
      <c r="C16">
        <f>AVERAGE(B14:B15)</f>
        <v>5523</v>
      </c>
      <c r="D16">
        <f>AVERAGE(B13:B15)</f>
        <v>6594.333333333333</v>
      </c>
      <c r="E16">
        <f t="shared" si="1"/>
        <v>6176.5</v>
      </c>
      <c r="F16">
        <f>AVERAGE(B11:B15)</f>
        <v>5790.2</v>
      </c>
      <c r="G16">
        <f t="shared" si="0"/>
        <v>200</v>
      </c>
      <c r="H16">
        <f t="shared" si="2"/>
        <v>871.33333333333303</v>
      </c>
      <c r="I16">
        <f t="shared" si="3"/>
        <v>453.5</v>
      </c>
      <c r="J16">
        <f t="shared" si="4"/>
        <v>67.199999999999818</v>
      </c>
      <c r="K16">
        <v>6176.5</v>
      </c>
      <c r="L16">
        <f>AVERAGE(D15:D16)</f>
        <v>6511</v>
      </c>
      <c r="M16">
        <f>AVERAGE(B13:B15)</f>
        <v>6594.333333333333</v>
      </c>
      <c r="N16">
        <f>AVERAGE(D13:D15)</f>
        <v>5808.5555555555557</v>
      </c>
      <c r="O16">
        <f t="shared" si="5"/>
        <v>7380.1111111111104</v>
      </c>
      <c r="P16">
        <f t="shared" si="6"/>
        <v>785.77777777777737</v>
      </c>
      <c r="Q16">
        <f t="shared" si="7"/>
        <v>8165.8888888888878</v>
      </c>
      <c r="R16">
        <f>ABS(B16-Q16)</f>
        <v>2442.8888888888878</v>
      </c>
    </row>
    <row r="17" spans="1:21" x14ac:dyDescent="0.4">
      <c r="A17" s="1">
        <v>16</v>
      </c>
      <c r="B17" s="1">
        <v>6365</v>
      </c>
      <c r="C17">
        <f>AVERAGE(B15:B16)</f>
        <v>5573</v>
      </c>
      <c r="D17">
        <f>AVERAGE(B14:B16)</f>
        <v>5589.666666666667</v>
      </c>
      <c r="E17">
        <f t="shared" si="1"/>
        <v>6376.5</v>
      </c>
      <c r="F17">
        <f>AVERAGE(B12:B16)</f>
        <v>6085.8</v>
      </c>
      <c r="G17">
        <f t="shared" si="0"/>
        <v>792</v>
      </c>
      <c r="H17">
        <f t="shared" si="2"/>
        <v>775.33333333333303</v>
      </c>
      <c r="I17">
        <f t="shared" si="3"/>
        <v>11.5</v>
      </c>
      <c r="J17">
        <f t="shared" si="4"/>
        <v>279.19999999999982</v>
      </c>
      <c r="K17">
        <v>6376.5</v>
      </c>
      <c r="L17">
        <f>AVERAGE(D16:D17)</f>
        <v>6092</v>
      </c>
      <c r="M17">
        <f>AVERAGE(B14:B16)</f>
        <v>5589.666666666667</v>
      </c>
      <c r="N17">
        <f>AVERAGE(D14:D16)</f>
        <v>6330.1111111111104</v>
      </c>
      <c r="O17">
        <f t="shared" si="5"/>
        <v>4849.2222222222235</v>
      </c>
      <c r="P17">
        <f t="shared" si="6"/>
        <v>-740.44444444444343</v>
      </c>
      <c r="Q17">
        <f t="shared" si="7"/>
        <v>4108.7777777777801</v>
      </c>
      <c r="R17">
        <f>ABS(B17-Q17)</f>
        <v>2256.2222222222199</v>
      </c>
    </row>
    <row r="18" spans="1:21" x14ac:dyDescent="0.4">
      <c r="A18" s="1">
        <v>17</v>
      </c>
      <c r="C18">
        <f>AVERAGE(B16:B17)</f>
        <v>6044</v>
      </c>
      <c r="D18">
        <f>AVERAGE(B15:B17)</f>
        <v>5837</v>
      </c>
      <c r="E18">
        <f t="shared" si="1"/>
        <v>5783.5</v>
      </c>
      <c r="F18">
        <f>AVERAGE(B13:B17)</f>
        <v>6374.2</v>
      </c>
      <c r="G18">
        <f t="shared" si="0"/>
        <v>6044</v>
      </c>
      <c r="H18">
        <f t="shared" si="2"/>
        <v>5837</v>
      </c>
      <c r="I18">
        <f t="shared" si="3"/>
        <v>5783.5</v>
      </c>
      <c r="J18">
        <f t="shared" si="4"/>
        <v>6374.2</v>
      </c>
      <c r="K18">
        <v>5783.5</v>
      </c>
      <c r="L18">
        <f>AVERAGE(D17:D18)</f>
        <v>5713.3333333333339</v>
      </c>
      <c r="M18">
        <f>AVERAGE(B15:B17)</f>
        <v>5837</v>
      </c>
      <c r="N18">
        <f>AVERAGE(D15:D17)</f>
        <v>6203.8888888888896</v>
      </c>
      <c r="O18">
        <f t="shared" si="5"/>
        <v>5470.1111111111104</v>
      </c>
      <c r="P18">
        <f t="shared" si="6"/>
        <v>-366.8888888888896</v>
      </c>
      <c r="Q18">
        <f t="shared" si="7"/>
        <v>5103.2222222222208</v>
      </c>
    </row>
    <row r="20" spans="1:21" x14ac:dyDescent="0.4">
      <c r="F20" t="s">
        <v>19</v>
      </c>
      <c r="G20">
        <f>SUM(G4:G18)</f>
        <v>25241.5</v>
      </c>
      <c r="H20">
        <f t="shared" ref="H20:J20" si="8">SUM(H4:H18)</f>
        <v>23574.333333333332</v>
      </c>
      <c r="I20">
        <f t="shared" si="8"/>
        <v>20160.5</v>
      </c>
      <c r="J20">
        <f t="shared" si="8"/>
        <v>20082</v>
      </c>
      <c r="Q20" t="s">
        <v>27</v>
      </c>
      <c r="R20">
        <f>SUM(R8:R17)</f>
        <v>21478.999999999996</v>
      </c>
    </row>
    <row r="21" spans="1:21" x14ac:dyDescent="0.4">
      <c r="F21" t="s">
        <v>20</v>
      </c>
      <c r="G21">
        <f>AVERAGE(G4:G18)</f>
        <v>1682.7666666666667</v>
      </c>
      <c r="H21">
        <f t="shared" ref="H21:J21" si="9">AVERAGE(H4:H18)</f>
        <v>1683.8809523809523</v>
      </c>
      <c r="I21">
        <f t="shared" si="9"/>
        <v>1550.8076923076924</v>
      </c>
      <c r="J21">
        <f t="shared" si="9"/>
        <v>1673.5</v>
      </c>
    </row>
    <row r="23" spans="1:21" x14ac:dyDescent="0.4">
      <c r="M23" s="10" t="s">
        <v>28</v>
      </c>
      <c r="N23" s="10"/>
      <c r="O23" s="10"/>
      <c r="P23" s="10"/>
      <c r="Q23" s="10"/>
      <c r="R23" s="10"/>
      <c r="S23" s="10"/>
      <c r="T23" s="10"/>
      <c r="U23" s="10"/>
    </row>
    <row r="25" spans="1:21" x14ac:dyDescent="0.4">
      <c r="M25" s="10" t="s">
        <v>29</v>
      </c>
      <c r="N25" s="10"/>
      <c r="O25" s="10"/>
      <c r="P25" s="10"/>
      <c r="Q25" s="10"/>
      <c r="R25" s="10"/>
      <c r="S25" s="10"/>
      <c r="T25" s="10"/>
      <c r="U25" s="10"/>
    </row>
  </sheetData>
  <mergeCells count="4">
    <mergeCell ref="C1:F2"/>
    <mergeCell ref="G1:J2"/>
    <mergeCell ref="M23:U23"/>
    <mergeCell ref="M25:U25"/>
  </mergeCells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34B0-F046-4048-8D06-893CF402201F}">
  <dimension ref="A1:J21"/>
  <sheetViews>
    <sheetView workbookViewId="0">
      <selection activeCell="G21" sqref="G21"/>
    </sheetView>
  </sheetViews>
  <sheetFormatPr defaultRowHeight="17.399999999999999" x14ac:dyDescent="0.4"/>
  <cols>
    <col min="2" max="2" width="11.5" customWidth="1"/>
  </cols>
  <sheetData>
    <row r="1" spans="1:10" x14ac:dyDescent="0.4">
      <c r="A1" s="1" t="s">
        <v>0</v>
      </c>
      <c r="B1" s="1" t="s">
        <v>1</v>
      </c>
      <c r="C1" t="s">
        <v>3</v>
      </c>
      <c r="D1" t="s">
        <v>2</v>
      </c>
      <c r="E1" t="s">
        <v>12</v>
      </c>
      <c r="F1" t="s">
        <v>13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4">
      <c r="A2" s="1">
        <v>1</v>
      </c>
      <c r="B2" s="1">
        <v>1780</v>
      </c>
      <c r="C2" t="e">
        <v>#N/A</v>
      </c>
      <c r="D2" t="e">
        <v>#N/A</v>
      </c>
      <c r="E2" t="e">
        <v>#N/A</v>
      </c>
      <c r="F2" t="e">
        <v>#N/A</v>
      </c>
    </row>
    <row r="3" spans="1:10" x14ac:dyDescent="0.4">
      <c r="A3" s="1">
        <v>2</v>
      </c>
      <c r="B3" s="1">
        <v>1923</v>
      </c>
      <c r="C3">
        <f t="shared" ref="C3:C18" si="0">AVERAGE(B2:B3)</f>
        <v>1851.5</v>
      </c>
      <c r="D3" t="e">
        <v>#N/A</v>
      </c>
      <c r="E3" t="e">
        <v>#N/A</v>
      </c>
      <c r="F3" t="e">
        <v>#N/A</v>
      </c>
      <c r="G3">
        <f>ABS(B3-C3)</f>
        <v>71.5</v>
      </c>
    </row>
    <row r="4" spans="1:10" x14ac:dyDescent="0.4">
      <c r="A4" s="1">
        <v>3</v>
      </c>
      <c r="B4" s="1">
        <v>2040</v>
      </c>
      <c r="C4">
        <f t="shared" si="0"/>
        <v>1981.5</v>
      </c>
      <c r="D4">
        <f t="shared" ref="D4:D18" si="1">AVERAGE(B2:B4)</f>
        <v>1914.3333333333333</v>
      </c>
      <c r="E4" t="e">
        <v>#N/A</v>
      </c>
      <c r="F4" t="e">
        <v>#N/A</v>
      </c>
      <c r="G4">
        <f t="shared" ref="G4:G18" si="2">ABS(B4-C4)</f>
        <v>58.5</v>
      </c>
      <c r="H4">
        <f>ABS(B4-D4)</f>
        <v>125.66666666666674</v>
      </c>
    </row>
    <row r="5" spans="1:10" x14ac:dyDescent="0.4">
      <c r="A5" s="1">
        <v>4</v>
      </c>
      <c r="B5" s="1">
        <v>4435</v>
      </c>
      <c r="C5">
        <f t="shared" si="0"/>
        <v>3237.5</v>
      </c>
      <c r="D5">
        <f t="shared" si="1"/>
        <v>2799.3333333333335</v>
      </c>
      <c r="E5">
        <f t="shared" ref="E5:E18" si="3">AVERAGE(B2:B5)</f>
        <v>2544.5</v>
      </c>
      <c r="F5" t="e">
        <v>#N/A</v>
      </c>
      <c r="G5">
        <f t="shared" si="2"/>
        <v>1197.5</v>
      </c>
      <c r="H5">
        <f t="shared" ref="H5:H18" si="4">ABS(B5-D5)</f>
        <v>1635.6666666666665</v>
      </c>
      <c r="I5">
        <f>ABS(B5-E5)</f>
        <v>1890.5</v>
      </c>
    </row>
    <row r="6" spans="1:10" x14ac:dyDescent="0.4">
      <c r="A6" s="1">
        <v>5</v>
      </c>
      <c r="B6" s="1">
        <v>2130</v>
      </c>
      <c r="C6">
        <f t="shared" si="0"/>
        <v>3282.5</v>
      </c>
      <c r="D6">
        <f t="shared" si="1"/>
        <v>2868.3333333333335</v>
      </c>
      <c r="E6">
        <f t="shared" si="3"/>
        <v>2632</v>
      </c>
      <c r="F6">
        <f t="shared" ref="F6:F18" si="5">AVERAGE(B2:B6)</f>
        <v>2461.6</v>
      </c>
      <c r="G6">
        <f t="shared" si="2"/>
        <v>1152.5</v>
      </c>
      <c r="H6">
        <f t="shared" si="4"/>
        <v>738.33333333333348</v>
      </c>
      <c r="I6">
        <f t="shared" ref="I6:I18" si="6">ABS(B6-E6)</f>
        <v>502</v>
      </c>
      <c r="J6">
        <f>ABS(E6-F6)</f>
        <v>170.40000000000009</v>
      </c>
    </row>
    <row r="7" spans="1:10" x14ac:dyDescent="0.4">
      <c r="A7" s="1">
        <v>6</v>
      </c>
      <c r="B7" s="1">
        <v>4900</v>
      </c>
      <c r="C7">
        <f t="shared" si="0"/>
        <v>3515</v>
      </c>
      <c r="D7">
        <f t="shared" si="1"/>
        <v>3821.6666666666665</v>
      </c>
      <c r="E7">
        <f t="shared" si="3"/>
        <v>3376.25</v>
      </c>
      <c r="F7">
        <f t="shared" si="5"/>
        <v>3085.6</v>
      </c>
      <c r="G7">
        <f t="shared" si="2"/>
        <v>1385</v>
      </c>
      <c r="H7">
        <f t="shared" si="4"/>
        <v>1078.3333333333335</v>
      </c>
      <c r="I7">
        <f t="shared" si="6"/>
        <v>1523.75</v>
      </c>
      <c r="J7">
        <f t="shared" ref="J7:J18" si="7">ABS(E7-F7)</f>
        <v>290.65000000000009</v>
      </c>
    </row>
    <row r="8" spans="1:10" x14ac:dyDescent="0.4">
      <c r="A8" s="1">
        <v>7</v>
      </c>
      <c r="B8" s="1">
        <v>2450</v>
      </c>
      <c r="C8">
        <f t="shared" si="0"/>
        <v>3675</v>
      </c>
      <c r="D8">
        <f t="shared" si="1"/>
        <v>3160</v>
      </c>
      <c r="E8">
        <f t="shared" si="3"/>
        <v>3478.75</v>
      </c>
      <c r="F8">
        <f t="shared" si="5"/>
        <v>3191</v>
      </c>
      <c r="G8">
        <f t="shared" si="2"/>
        <v>1225</v>
      </c>
      <c r="H8">
        <f t="shared" si="4"/>
        <v>710</v>
      </c>
      <c r="I8">
        <f t="shared" si="6"/>
        <v>1028.75</v>
      </c>
      <c r="J8">
        <f t="shared" si="7"/>
        <v>287.75</v>
      </c>
    </row>
    <row r="9" spans="1:10" x14ac:dyDescent="0.4">
      <c r="A9" s="1">
        <v>8</v>
      </c>
      <c r="B9" s="1">
        <v>2590</v>
      </c>
      <c r="C9">
        <f t="shared" si="0"/>
        <v>2520</v>
      </c>
      <c r="D9">
        <f t="shared" si="1"/>
        <v>3313.3333333333335</v>
      </c>
      <c r="E9">
        <f t="shared" si="3"/>
        <v>3017.5</v>
      </c>
      <c r="F9">
        <f t="shared" si="5"/>
        <v>3301</v>
      </c>
      <c r="G9">
        <f t="shared" si="2"/>
        <v>70</v>
      </c>
      <c r="H9">
        <f t="shared" si="4"/>
        <v>723.33333333333348</v>
      </c>
      <c r="I9">
        <f t="shared" si="6"/>
        <v>427.5</v>
      </c>
      <c r="J9">
        <f t="shared" si="7"/>
        <v>283.5</v>
      </c>
    </row>
    <row r="10" spans="1:10" x14ac:dyDescent="0.4">
      <c r="A10" s="1">
        <v>9</v>
      </c>
      <c r="B10" s="1">
        <v>5921</v>
      </c>
      <c r="C10">
        <f t="shared" si="0"/>
        <v>4255.5</v>
      </c>
      <c r="D10">
        <f t="shared" si="1"/>
        <v>3653.6666666666665</v>
      </c>
      <c r="E10">
        <f t="shared" si="3"/>
        <v>3965.25</v>
      </c>
      <c r="F10">
        <f t="shared" si="5"/>
        <v>3598.2</v>
      </c>
      <c r="G10">
        <f t="shared" si="2"/>
        <v>1665.5</v>
      </c>
      <c r="H10">
        <f t="shared" si="4"/>
        <v>2267.3333333333335</v>
      </c>
      <c r="I10">
        <f t="shared" si="6"/>
        <v>1955.75</v>
      </c>
      <c r="J10">
        <f t="shared" si="7"/>
        <v>367.05000000000018</v>
      </c>
    </row>
    <row r="11" spans="1:10" x14ac:dyDescent="0.4">
      <c r="A11" s="1">
        <v>10</v>
      </c>
      <c r="B11" s="1">
        <v>4245</v>
      </c>
      <c r="C11">
        <f t="shared" si="0"/>
        <v>5083</v>
      </c>
      <c r="D11">
        <f t="shared" si="1"/>
        <v>4252</v>
      </c>
      <c r="E11">
        <f t="shared" si="3"/>
        <v>3801.5</v>
      </c>
      <c r="F11">
        <f t="shared" si="5"/>
        <v>4021.2</v>
      </c>
      <c r="G11">
        <f t="shared" si="2"/>
        <v>838</v>
      </c>
      <c r="H11">
        <f t="shared" si="4"/>
        <v>7</v>
      </c>
      <c r="I11">
        <f t="shared" si="6"/>
        <v>443.5</v>
      </c>
      <c r="J11">
        <f t="shared" si="7"/>
        <v>219.69999999999982</v>
      </c>
    </row>
    <row r="12" spans="1:10" x14ac:dyDescent="0.4">
      <c r="A12" s="1">
        <v>11</v>
      </c>
      <c r="B12" s="1">
        <v>4923</v>
      </c>
      <c r="C12">
        <f t="shared" si="0"/>
        <v>4584</v>
      </c>
      <c r="D12">
        <f t="shared" si="1"/>
        <v>5029.666666666667</v>
      </c>
      <c r="E12">
        <f t="shared" si="3"/>
        <v>4419.75</v>
      </c>
      <c r="F12">
        <f t="shared" si="5"/>
        <v>4025.8</v>
      </c>
      <c r="G12">
        <f t="shared" si="2"/>
        <v>339</v>
      </c>
      <c r="H12">
        <f t="shared" si="4"/>
        <v>106.66666666666697</v>
      </c>
      <c r="I12">
        <f t="shared" si="6"/>
        <v>503.25</v>
      </c>
      <c r="J12">
        <f t="shared" si="7"/>
        <v>393.94999999999982</v>
      </c>
    </row>
    <row r="13" spans="1:10" x14ac:dyDescent="0.4">
      <c r="A13" s="1">
        <v>12</v>
      </c>
      <c r="B13" s="1">
        <v>8737</v>
      </c>
      <c r="C13">
        <f t="shared" si="0"/>
        <v>6830</v>
      </c>
      <c r="D13">
        <f t="shared" si="1"/>
        <v>5968.333333333333</v>
      </c>
      <c r="E13">
        <f t="shared" si="3"/>
        <v>5956.5</v>
      </c>
      <c r="F13">
        <f t="shared" si="5"/>
        <v>5283.2</v>
      </c>
      <c r="G13">
        <f t="shared" si="2"/>
        <v>1907</v>
      </c>
      <c r="H13">
        <f t="shared" si="4"/>
        <v>2768.666666666667</v>
      </c>
      <c r="I13">
        <f t="shared" si="6"/>
        <v>2780.5</v>
      </c>
      <c r="J13">
        <f t="shared" si="7"/>
        <v>673.30000000000018</v>
      </c>
    </row>
    <row r="14" spans="1:10" x14ac:dyDescent="0.4">
      <c r="A14" s="1">
        <v>13</v>
      </c>
      <c r="B14" s="1">
        <v>5623</v>
      </c>
      <c r="C14">
        <f t="shared" si="0"/>
        <v>7180</v>
      </c>
      <c r="D14">
        <f t="shared" si="1"/>
        <v>6427.666666666667</v>
      </c>
      <c r="E14">
        <f t="shared" si="3"/>
        <v>5882</v>
      </c>
      <c r="F14">
        <f t="shared" si="5"/>
        <v>5889.8</v>
      </c>
      <c r="G14">
        <f t="shared" si="2"/>
        <v>1557</v>
      </c>
      <c r="H14">
        <f t="shared" si="4"/>
        <v>804.66666666666697</v>
      </c>
      <c r="I14">
        <f t="shared" si="6"/>
        <v>259</v>
      </c>
      <c r="J14">
        <f t="shared" si="7"/>
        <v>7.8000000000001819</v>
      </c>
    </row>
    <row r="15" spans="1:10" x14ac:dyDescent="0.4">
      <c r="A15" s="1">
        <v>14</v>
      </c>
      <c r="B15" s="1">
        <v>5423</v>
      </c>
      <c r="C15">
        <f t="shared" si="0"/>
        <v>5523</v>
      </c>
      <c r="D15">
        <f t="shared" si="1"/>
        <v>6594.333333333333</v>
      </c>
      <c r="E15">
        <f t="shared" si="3"/>
        <v>6176.5</v>
      </c>
      <c r="F15">
        <f t="shared" si="5"/>
        <v>5790.2</v>
      </c>
      <c r="G15">
        <f t="shared" si="2"/>
        <v>100</v>
      </c>
      <c r="H15">
        <f t="shared" si="4"/>
        <v>1171.333333333333</v>
      </c>
      <c r="I15">
        <f t="shared" si="6"/>
        <v>753.5</v>
      </c>
      <c r="J15">
        <f t="shared" si="7"/>
        <v>386.30000000000018</v>
      </c>
    </row>
    <row r="16" spans="1:10" x14ac:dyDescent="0.4">
      <c r="A16" s="1">
        <v>15</v>
      </c>
      <c r="B16" s="1">
        <v>5723</v>
      </c>
      <c r="C16">
        <f t="shared" si="0"/>
        <v>5573</v>
      </c>
      <c r="D16">
        <f t="shared" si="1"/>
        <v>5589.666666666667</v>
      </c>
      <c r="E16">
        <f t="shared" si="3"/>
        <v>6376.5</v>
      </c>
      <c r="F16">
        <f t="shared" si="5"/>
        <v>6085.8</v>
      </c>
      <c r="G16">
        <f t="shared" si="2"/>
        <v>150</v>
      </c>
      <c r="H16">
        <f t="shared" si="4"/>
        <v>133.33333333333303</v>
      </c>
      <c r="I16">
        <f t="shared" si="6"/>
        <v>653.5</v>
      </c>
      <c r="J16">
        <f t="shared" si="7"/>
        <v>290.69999999999982</v>
      </c>
    </row>
    <row r="17" spans="1:10" x14ac:dyDescent="0.4">
      <c r="A17" s="1">
        <v>16</v>
      </c>
      <c r="B17" s="1">
        <v>6365</v>
      </c>
      <c r="C17">
        <f t="shared" si="0"/>
        <v>6044</v>
      </c>
      <c r="D17">
        <f t="shared" si="1"/>
        <v>5837</v>
      </c>
      <c r="E17">
        <f t="shared" si="3"/>
        <v>5783.5</v>
      </c>
      <c r="F17">
        <f t="shared" si="5"/>
        <v>6374.2</v>
      </c>
      <c r="G17">
        <f t="shared" si="2"/>
        <v>321</v>
      </c>
      <c r="H17">
        <f t="shared" si="4"/>
        <v>528</v>
      </c>
      <c r="I17">
        <f t="shared" si="6"/>
        <v>581.5</v>
      </c>
      <c r="J17">
        <f t="shared" si="7"/>
        <v>590.69999999999982</v>
      </c>
    </row>
    <row r="18" spans="1:10" x14ac:dyDescent="0.4">
      <c r="A18" s="1">
        <v>17</v>
      </c>
      <c r="C18">
        <f t="shared" si="0"/>
        <v>6365</v>
      </c>
      <c r="D18">
        <f t="shared" si="1"/>
        <v>6044</v>
      </c>
      <c r="E18">
        <f t="shared" si="3"/>
        <v>5837</v>
      </c>
      <c r="F18">
        <f t="shared" si="5"/>
        <v>5783.5</v>
      </c>
      <c r="G18">
        <f t="shared" si="2"/>
        <v>6365</v>
      </c>
      <c r="H18">
        <f t="shared" si="4"/>
        <v>6044</v>
      </c>
      <c r="I18">
        <f t="shared" si="6"/>
        <v>5837</v>
      </c>
      <c r="J18">
        <f t="shared" si="7"/>
        <v>53.5</v>
      </c>
    </row>
    <row r="20" spans="1:10" x14ac:dyDescent="0.4">
      <c r="F20" t="s">
        <v>34</v>
      </c>
      <c r="G20">
        <f>SUM(G3:G18)</f>
        <v>18402.5</v>
      </c>
      <c r="H20">
        <f t="shared" ref="H20:J20" si="8">SUM(H3:H18)</f>
        <v>18842.333333333332</v>
      </c>
      <c r="I20">
        <f t="shared" si="8"/>
        <v>19140</v>
      </c>
      <c r="J20">
        <f t="shared" si="8"/>
        <v>4015.3</v>
      </c>
    </row>
    <row r="21" spans="1:10" x14ac:dyDescent="0.4">
      <c r="F21" t="s">
        <v>35</v>
      </c>
      <c r="G21">
        <f>AVERAGE(G3:G18)</f>
        <v>1150.15625</v>
      </c>
      <c r="H21">
        <f>AVERAGE(H3:H18)</f>
        <v>1256.1555555555556</v>
      </c>
      <c r="I21">
        <f>AVERAGE(I3:I18)</f>
        <v>1367.1428571428571</v>
      </c>
      <c r="J21">
        <f>AVERAGE(J3:J18)</f>
        <v>308.8692307692308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1691-AA03-4459-A182-D38A8062B813}">
  <dimension ref="A1:J24"/>
  <sheetViews>
    <sheetView tabSelected="1" workbookViewId="0">
      <selection activeCell="R19" sqref="R19"/>
    </sheetView>
  </sheetViews>
  <sheetFormatPr defaultRowHeight="17.399999999999999" x14ac:dyDescent="0.4"/>
  <sheetData>
    <row r="1" spans="1:10" x14ac:dyDescent="0.4">
      <c r="C1" s="2" t="s">
        <v>37</v>
      </c>
      <c r="D1" s="2"/>
      <c r="G1" s="2" t="s">
        <v>38</v>
      </c>
      <c r="H1" s="2"/>
      <c r="I1" s="2"/>
      <c r="J1" s="2"/>
    </row>
    <row r="2" spans="1:10" x14ac:dyDescent="0.4">
      <c r="B2" s="1" t="s">
        <v>36</v>
      </c>
      <c r="C2" t="s">
        <v>2</v>
      </c>
      <c r="D2" t="s">
        <v>23</v>
      </c>
      <c r="E2" t="s">
        <v>24</v>
      </c>
      <c r="F2" t="s">
        <v>25</v>
      </c>
      <c r="G2" t="s">
        <v>39</v>
      </c>
    </row>
    <row r="3" spans="1:10" x14ac:dyDescent="0.4">
      <c r="A3" s="1">
        <v>1996</v>
      </c>
      <c r="B3" s="1">
        <v>424</v>
      </c>
    </row>
    <row r="4" spans="1:10" x14ac:dyDescent="0.4">
      <c r="A4" s="1">
        <v>1997</v>
      </c>
      <c r="B4" s="1">
        <v>216</v>
      </c>
    </row>
    <row r="5" spans="1:10" x14ac:dyDescent="0.4">
      <c r="A5" s="1">
        <v>1998</v>
      </c>
      <c r="B5" s="1">
        <v>488</v>
      </c>
      <c r="C5">
        <f t="shared" ref="C5:C24" si="0">AVERAGE(B3:B5)</f>
        <v>376</v>
      </c>
    </row>
    <row r="6" spans="1:10" x14ac:dyDescent="0.4">
      <c r="A6" s="1">
        <v>1999</v>
      </c>
      <c r="B6" s="1">
        <v>520</v>
      </c>
      <c r="C6">
        <f t="shared" si="0"/>
        <v>408</v>
      </c>
    </row>
    <row r="7" spans="1:10" x14ac:dyDescent="0.4">
      <c r="A7" s="1">
        <v>2000</v>
      </c>
      <c r="B7" s="1">
        <v>552</v>
      </c>
      <c r="C7">
        <f t="shared" si="0"/>
        <v>520</v>
      </c>
    </row>
    <row r="8" spans="1:10" x14ac:dyDescent="0.4">
      <c r="A8" s="1">
        <v>2001</v>
      </c>
      <c r="B8" s="1">
        <v>584</v>
      </c>
      <c r="C8">
        <f t="shared" si="0"/>
        <v>552</v>
      </c>
      <c r="D8">
        <f>AVERAGE(C5:C7)</f>
        <v>434.66666666666669</v>
      </c>
      <c r="E8">
        <f>C8*2-D8</f>
        <v>669.33333333333326</v>
      </c>
      <c r="F8">
        <f>(2/(3-1))*(C8-D8)</f>
        <v>117.33333333333331</v>
      </c>
      <c r="G8">
        <f>E8+F8</f>
        <v>786.66666666666652</v>
      </c>
    </row>
    <row r="9" spans="1:10" x14ac:dyDescent="0.4">
      <c r="A9" s="1">
        <v>2002</v>
      </c>
      <c r="B9" s="1">
        <v>624</v>
      </c>
      <c r="C9">
        <f t="shared" si="0"/>
        <v>586.66666666666663</v>
      </c>
      <c r="D9">
        <f t="shared" ref="D9:D24" si="1">AVERAGE(C6:C8)</f>
        <v>493.33333333333331</v>
      </c>
      <c r="E9">
        <f t="shared" ref="E9:E24" si="2">C9*2-D9</f>
        <v>680</v>
      </c>
      <c r="F9">
        <f t="shared" ref="F9:F24" si="3">(2/(3-1))*(C9-D9)</f>
        <v>93.333333333333314</v>
      </c>
      <c r="G9">
        <f t="shared" ref="G9:G24" si="4">E9+F9</f>
        <v>773.33333333333326</v>
      </c>
    </row>
    <row r="10" spans="1:10" x14ac:dyDescent="0.4">
      <c r="A10" s="1">
        <v>2003</v>
      </c>
      <c r="B10" s="1">
        <v>672</v>
      </c>
      <c r="C10">
        <f t="shared" si="0"/>
        <v>626.66666666666663</v>
      </c>
      <c r="D10">
        <f t="shared" si="1"/>
        <v>552.8888888888888</v>
      </c>
      <c r="E10">
        <f t="shared" si="2"/>
        <v>700.44444444444446</v>
      </c>
      <c r="F10">
        <f t="shared" si="3"/>
        <v>73.777777777777828</v>
      </c>
      <c r="G10">
        <f t="shared" si="4"/>
        <v>774.22222222222229</v>
      </c>
    </row>
    <row r="11" spans="1:10" x14ac:dyDescent="0.4">
      <c r="A11" s="1">
        <v>2004</v>
      </c>
      <c r="B11" s="1">
        <v>816</v>
      </c>
      <c r="C11">
        <f t="shared" si="0"/>
        <v>704</v>
      </c>
      <c r="D11">
        <f t="shared" si="1"/>
        <v>588.44444444444434</v>
      </c>
      <c r="E11">
        <f t="shared" si="2"/>
        <v>819.55555555555566</v>
      </c>
      <c r="F11">
        <f t="shared" si="3"/>
        <v>115.55555555555566</v>
      </c>
      <c r="G11">
        <f t="shared" si="4"/>
        <v>935.11111111111131</v>
      </c>
    </row>
    <row r="12" spans="1:10" x14ac:dyDescent="0.4">
      <c r="A12" s="1">
        <v>2005</v>
      </c>
      <c r="B12" s="1">
        <v>880</v>
      </c>
      <c r="C12">
        <f t="shared" si="0"/>
        <v>789.33333333333337</v>
      </c>
      <c r="D12">
        <f t="shared" si="1"/>
        <v>639.11111111111109</v>
      </c>
      <c r="E12">
        <f t="shared" si="2"/>
        <v>939.55555555555566</v>
      </c>
      <c r="F12">
        <f t="shared" si="3"/>
        <v>150.22222222222229</v>
      </c>
      <c r="G12">
        <f t="shared" si="4"/>
        <v>1089.7777777777778</v>
      </c>
    </row>
    <row r="13" spans="1:10" x14ac:dyDescent="0.4">
      <c r="A13" s="1">
        <v>2006</v>
      </c>
      <c r="B13" s="1">
        <v>984</v>
      </c>
      <c r="C13">
        <f t="shared" si="0"/>
        <v>893.33333333333337</v>
      </c>
      <c r="D13">
        <f t="shared" si="1"/>
        <v>706.66666666666663</v>
      </c>
      <c r="E13">
        <f t="shared" si="2"/>
        <v>1080</v>
      </c>
      <c r="F13">
        <f t="shared" si="3"/>
        <v>186.66666666666674</v>
      </c>
      <c r="G13">
        <f t="shared" si="4"/>
        <v>1266.6666666666667</v>
      </c>
    </row>
    <row r="14" spans="1:10" x14ac:dyDescent="0.4">
      <c r="A14" s="1">
        <v>2007</v>
      </c>
      <c r="B14" s="1">
        <v>1072</v>
      </c>
      <c r="C14">
        <f t="shared" si="0"/>
        <v>978.66666666666663</v>
      </c>
      <c r="D14">
        <f t="shared" si="1"/>
        <v>795.55555555555566</v>
      </c>
      <c r="E14">
        <f t="shared" si="2"/>
        <v>1161.7777777777776</v>
      </c>
      <c r="F14">
        <f t="shared" si="3"/>
        <v>183.11111111111097</v>
      </c>
      <c r="G14">
        <f t="shared" si="4"/>
        <v>1344.8888888888887</v>
      </c>
    </row>
    <row r="15" spans="1:10" x14ac:dyDescent="0.4">
      <c r="A15" s="1">
        <v>2008</v>
      </c>
      <c r="B15" s="1">
        <v>952</v>
      </c>
      <c r="C15">
        <f t="shared" si="0"/>
        <v>1002.6666666666666</v>
      </c>
      <c r="D15">
        <f t="shared" si="1"/>
        <v>887.1111111111112</v>
      </c>
      <c r="E15">
        <f t="shared" si="2"/>
        <v>1118.2222222222222</v>
      </c>
      <c r="F15">
        <f t="shared" si="3"/>
        <v>115.55555555555543</v>
      </c>
      <c r="G15">
        <f t="shared" si="4"/>
        <v>1233.7777777777776</v>
      </c>
    </row>
    <row r="16" spans="1:10" x14ac:dyDescent="0.4">
      <c r="A16" s="1">
        <v>2009</v>
      </c>
      <c r="B16" s="1">
        <v>1048</v>
      </c>
      <c r="C16">
        <f t="shared" si="0"/>
        <v>1024</v>
      </c>
      <c r="D16">
        <f t="shared" si="1"/>
        <v>958.22222222222217</v>
      </c>
      <c r="E16">
        <f t="shared" si="2"/>
        <v>1089.7777777777778</v>
      </c>
      <c r="F16">
        <f t="shared" si="3"/>
        <v>65.777777777777828</v>
      </c>
      <c r="G16">
        <f t="shared" si="4"/>
        <v>1155.5555555555557</v>
      </c>
    </row>
    <row r="17" spans="1:7" x14ac:dyDescent="0.4">
      <c r="A17" s="1">
        <v>2010</v>
      </c>
      <c r="B17" s="1">
        <v>984</v>
      </c>
      <c r="C17">
        <f t="shared" si="0"/>
        <v>994.66666666666663</v>
      </c>
      <c r="D17">
        <f t="shared" si="1"/>
        <v>1001.7777777777777</v>
      </c>
      <c r="E17">
        <f t="shared" si="2"/>
        <v>987.55555555555554</v>
      </c>
      <c r="F17">
        <f t="shared" si="3"/>
        <v>-7.1111111111110858</v>
      </c>
      <c r="G17">
        <f t="shared" si="4"/>
        <v>980.44444444444446</v>
      </c>
    </row>
    <row r="18" spans="1:7" x14ac:dyDescent="0.4">
      <c r="A18" s="1">
        <v>2011</v>
      </c>
      <c r="B18" s="1">
        <v>1136</v>
      </c>
      <c r="C18">
        <f t="shared" si="0"/>
        <v>1056</v>
      </c>
      <c r="D18">
        <f t="shared" si="1"/>
        <v>1007.111111111111</v>
      </c>
      <c r="E18">
        <f t="shared" si="2"/>
        <v>1104.8888888888891</v>
      </c>
      <c r="F18">
        <f t="shared" si="3"/>
        <v>48.888888888889028</v>
      </c>
      <c r="G18">
        <f t="shared" si="4"/>
        <v>1153.7777777777783</v>
      </c>
    </row>
    <row r="19" spans="1:7" x14ac:dyDescent="0.4">
      <c r="A19" s="1">
        <v>2012</v>
      </c>
      <c r="B19" s="1">
        <v>1848</v>
      </c>
      <c r="C19">
        <f t="shared" si="0"/>
        <v>1322.6666666666667</v>
      </c>
      <c r="D19">
        <f t="shared" si="1"/>
        <v>1024.8888888888889</v>
      </c>
      <c r="E19">
        <f t="shared" si="2"/>
        <v>1620.4444444444446</v>
      </c>
      <c r="F19">
        <f t="shared" si="3"/>
        <v>297.77777777777783</v>
      </c>
      <c r="G19">
        <f t="shared" si="4"/>
        <v>1918.2222222222224</v>
      </c>
    </row>
    <row r="20" spans="1:7" x14ac:dyDescent="0.4">
      <c r="A20" s="1">
        <v>2013</v>
      </c>
      <c r="B20" s="1">
        <v>1216</v>
      </c>
      <c r="C20">
        <f t="shared" si="0"/>
        <v>1400</v>
      </c>
      <c r="D20">
        <f t="shared" si="1"/>
        <v>1124.4444444444443</v>
      </c>
      <c r="E20">
        <f t="shared" si="2"/>
        <v>1675.5555555555557</v>
      </c>
      <c r="F20">
        <f t="shared" si="3"/>
        <v>275.55555555555566</v>
      </c>
      <c r="G20">
        <f t="shared" si="4"/>
        <v>1951.1111111111113</v>
      </c>
    </row>
    <row r="21" spans="1:7" x14ac:dyDescent="0.4">
      <c r="A21" s="1">
        <v>2014</v>
      </c>
      <c r="B21" s="1">
        <v>1312</v>
      </c>
      <c r="C21">
        <f t="shared" si="0"/>
        <v>1458.6666666666667</v>
      </c>
      <c r="D21">
        <f t="shared" si="1"/>
        <v>1259.5555555555557</v>
      </c>
      <c r="E21">
        <f t="shared" si="2"/>
        <v>1657.7777777777778</v>
      </c>
      <c r="F21">
        <f t="shared" si="3"/>
        <v>199.11111111111109</v>
      </c>
      <c r="G21">
        <f t="shared" si="4"/>
        <v>1856.8888888888889</v>
      </c>
    </row>
    <row r="22" spans="1:7" x14ac:dyDescent="0.4">
      <c r="A22" s="1">
        <v>2015</v>
      </c>
      <c r="B22" s="1">
        <v>1384</v>
      </c>
      <c r="C22">
        <f t="shared" si="0"/>
        <v>1304</v>
      </c>
      <c r="D22">
        <f t="shared" si="1"/>
        <v>1393.7777777777781</v>
      </c>
      <c r="E22">
        <f t="shared" si="2"/>
        <v>1214.2222222222219</v>
      </c>
      <c r="F22">
        <f t="shared" si="3"/>
        <v>-89.777777777778056</v>
      </c>
      <c r="G22">
        <f t="shared" si="4"/>
        <v>1124.4444444444439</v>
      </c>
    </row>
    <row r="23" spans="1:7" x14ac:dyDescent="0.4">
      <c r="A23" s="1">
        <v>2016</v>
      </c>
      <c r="B23" s="1">
        <v>1488</v>
      </c>
      <c r="C23">
        <f t="shared" si="0"/>
        <v>1394.6666666666667</v>
      </c>
      <c r="D23">
        <f t="shared" si="1"/>
        <v>1387.5555555555557</v>
      </c>
      <c r="E23">
        <f t="shared" si="2"/>
        <v>1401.7777777777778</v>
      </c>
      <c r="F23">
        <f t="shared" si="3"/>
        <v>7.1111111111110858</v>
      </c>
      <c r="G23">
        <f t="shared" si="4"/>
        <v>1408.8888888888889</v>
      </c>
    </row>
    <row r="24" spans="1:7" x14ac:dyDescent="0.4">
      <c r="A24" s="1">
        <v>2017</v>
      </c>
      <c r="C24">
        <f t="shared" si="0"/>
        <v>1436</v>
      </c>
      <c r="D24">
        <f t="shared" si="1"/>
        <v>1385.7777777777781</v>
      </c>
      <c r="E24">
        <f t="shared" si="2"/>
        <v>1486.2222222222219</v>
      </c>
      <c r="F24">
        <f t="shared" si="3"/>
        <v>50.222222222221944</v>
      </c>
      <c r="G24">
        <f t="shared" si="4"/>
        <v>1536.4444444444439</v>
      </c>
    </row>
  </sheetData>
  <mergeCells count="2">
    <mergeCell ref="C1:D1"/>
    <mergeCell ref="G1:J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</vt:lpstr>
      <vt:lpstr>중MA</vt:lpstr>
      <vt:lpstr>어려워서한번더보기</vt:lpstr>
      <vt:lpstr>절대잔차</vt:lpstr>
      <vt:lpstr>이중이동평균법(한번더보기)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2018-04-24T11:55:49Z</dcterms:created>
  <dcterms:modified xsi:type="dcterms:W3CDTF">2018-04-24T14:15:51Z</dcterms:modified>
</cp:coreProperties>
</file>