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3" l="1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7" i="3"/>
  <c r="L51" i="3"/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F3" i="2"/>
  <c r="E3" i="2"/>
  <c r="J26" i="1"/>
  <c r="J2" i="1"/>
  <c r="H6" i="1"/>
  <c r="H10" i="1"/>
  <c r="H14" i="1"/>
  <c r="H18" i="1"/>
  <c r="H22" i="1"/>
  <c r="E3" i="1"/>
  <c r="G3" i="1" s="1"/>
  <c r="E4" i="1"/>
  <c r="G4" i="1" s="1"/>
  <c r="E5" i="1"/>
  <c r="G5" i="1" s="1"/>
  <c r="E6" i="1"/>
  <c r="H7" i="1" s="1"/>
  <c r="E7" i="1"/>
  <c r="G7" i="1" s="1"/>
  <c r="E8" i="1"/>
  <c r="G8" i="1" s="1"/>
  <c r="E9" i="1"/>
  <c r="G9" i="1" s="1"/>
  <c r="E10" i="1"/>
  <c r="H11" i="1" s="1"/>
  <c r="E11" i="1"/>
  <c r="G11" i="1" s="1"/>
  <c r="E12" i="1"/>
  <c r="G12" i="1" s="1"/>
  <c r="E13" i="1"/>
  <c r="G13" i="1" s="1"/>
  <c r="E14" i="1"/>
  <c r="H15" i="1" s="1"/>
  <c r="E15" i="1"/>
  <c r="G15" i="1" s="1"/>
  <c r="E16" i="1"/>
  <c r="G16" i="1" s="1"/>
  <c r="E17" i="1"/>
  <c r="G17" i="1" s="1"/>
  <c r="E18" i="1"/>
  <c r="H19" i="1" s="1"/>
  <c r="E19" i="1"/>
  <c r="G19" i="1" s="1"/>
  <c r="E20" i="1"/>
  <c r="G20" i="1" s="1"/>
  <c r="E21" i="1"/>
  <c r="G21" i="1" s="1"/>
  <c r="E22" i="1"/>
  <c r="H23" i="1" s="1"/>
  <c r="E23" i="1"/>
  <c r="G23" i="1" s="1"/>
  <c r="E24" i="1"/>
  <c r="G24" i="1" s="1"/>
  <c r="E25" i="1"/>
  <c r="G25" i="1" s="1"/>
  <c r="E2" i="1"/>
  <c r="H3" i="1" s="1"/>
  <c r="G18" i="1" l="1"/>
  <c r="G10" i="1"/>
  <c r="G6" i="1"/>
  <c r="H25" i="1"/>
  <c r="H21" i="1"/>
  <c r="H17" i="1"/>
  <c r="H13" i="1"/>
  <c r="H9" i="1"/>
  <c r="I9" i="1" s="1"/>
  <c r="H5" i="1"/>
  <c r="G2" i="1"/>
  <c r="G14" i="1"/>
  <c r="H24" i="1"/>
  <c r="I24" i="1" s="1"/>
  <c r="H20" i="1"/>
  <c r="H16" i="1"/>
  <c r="H12" i="1"/>
  <c r="H8" i="1"/>
  <c r="I8" i="1" s="1"/>
  <c r="H4" i="1"/>
  <c r="G22" i="1"/>
  <c r="I22" i="1" s="1"/>
  <c r="I11" i="1"/>
  <c r="J11" i="1"/>
  <c r="J22" i="1"/>
  <c r="J18" i="1"/>
  <c r="I18" i="1"/>
  <c r="I14" i="1"/>
  <c r="J14" i="1"/>
  <c r="J10" i="1"/>
  <c r="I10" i="1"/>
  <c r="I6" i="1"/>
  <c r="J6" i="1"/>
  <c r="J25" i="1"/>
  <c r="I25" i="1"/>
  <c r="J21" i="1"/>
  <c r="I21" i="1"/>
  <c r="J13" i="1"/>
  <c r="I13" i="1"/>
  <c r="J9" i="1"/>
  <c r="J5" i="1"/>
  <c r="I5" i="1"/>
  <c r="J24" i="1"/>
  <c r="J20" i="1"/>
  <c r="I20" i="1"/>
  <c r="J16" i="1"/>
  <c r="I16" i="1"/>
  <c r="J12" i="1"/>
  <c r="I12" i="1"/>
  <c r="J8" i="1"/>
  <c r="J4" i="1"/>
  <c r="I4" i="1"/>
  <c r="J23" i="1"/>
  <c r="I23" i="1"/>
  <c r="I19" i="1"/>
  <c r="J19" i="1"/>
  <c r="J15" i="1"/>
  <c r="I15" i="1"/>
  <c r="I7" i="1"/>
  <c r="J7" i="1"/>
  <c r="I3" i="1"/>
  <c r="J3" i="1"/>
  <c r="J17" i="1"/>
  <c r="I17" i="1"/>
  <c r="I26" i="1" l="1"/>
  <c r="H28" i="1" l="1"/>
</calcChain>
</file>

<file path=xl/comments1.xml><?xml version="1.0" encoding="utf-8"?>
<comments xmlns="http://schemas.openxmlformats.org/spreadsheetml/2006/main">
  <authors>
    <author>3f25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계절성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계절성과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모형
</t>
        </r>
        <r>
          <rPr>
            <sz val="9"/>
            <color indexed="81"/>
            <rFont val="Tahoma"/>
            <family val="2"/>
          </rPr>
          <t>AR(1)</t>
        </r>
        <r>
          <rPr>
            <sz val="9"/>
            <color indexed="81"/>
            <rFont val="돋움"/>
            <family val="3"/>
            <charset val="129"/>
          </rPr>
          <t>모형
어떤모형이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있을까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<sst xmlns="http://schemas.openxmlformats.org/spreadsheetml/2006/main" count="178" uniqueCount="49">
  <si>
    <t>TIME</t>
  </si>
  <si>
    <t>건설사 순이익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</si>
  <si>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</si>
  <si>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</si>
  <si>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</si>
  <si>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</si>
  <si>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</si>
  <si>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</si>
  <si>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</si>
  <si>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</si>
  <si>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</si>
  <si>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</si>
  <si>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</si>
  <si>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</si>
  <si>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</si>
  <si>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</si>
  <si>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</si>
  <si>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</si>
  <si>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</si>
  <si>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</si>
  <si>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</si>
  <si>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</si>
  <si>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</si>
  <si>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</si>
  <si>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</si>
  <si>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</si>
  <si>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y_hat</t>
    <phoneticPr fontId="1" type="noConversion"/>
  </si>
  <si>
    <t>e(i)</t>
    <phoneticPr fontId="1" type="noConversion"/>
  </si>
  <si>
    <t>e(i-1)</t>
    <phoneticPr fontId="1" type="noConversion"/>
  </si>
  <si>
    <t>d1</t>
  </si>
  <si>
    <t>d1</t>
    <phoneticPr fontId="1" type="noConversion"/>
  </si>
  <si>
    <t>d2</t>
  </si>
  <si>
    <t>d2</t>
    <phoneticPr fontId="1" type="noConversion"/>
  </si>
  <si>
    <t>잔차 출력</t>
  </si>
  <si>
    <t>예측치 건설사 순이익</t>
  </si>
  <si>
    <t>ei-e(i-1)제곱</t>
    <phoneticPr fontId="1" type="noConversion"/>
  </si>
  <si>
    <t>ei제곱</t>
    <phoneticPr fontId="1" type="noConversion"/>
  </si>
  <si>
    <t>더빈왓슨통계량</t>
    <phoneticPr fontId="1" type="noConversion"/>
  </si>
  <si>
    <t>y</t>
    <phoneticPr fontId="1" type="noConversion"/>
  </si>
  <si>
    <t>yi-1</t>
  </si>
  <si>
    <t>yi-1</t>
    <phoneticPr fontId="1" type="noConversion"/>
  </si>
  <si>
    <t>예측치 y</t>
  </si>
  <si>
    <t>AR(1)모형</t>
    <phoneticPr fontId="1" type="noConversion"/>
  </si>
  <si>
    <t>추세성 있는 모형</t>
    <phoneticPr fontId="1" type="noConversion"/>
  </si>
  <si>
    <t>d3</t>
  </si>
  <si>
    <t>d3</t>
    <phoneticPr fontId="1" type="noConversion"/>
  </si>
  <si>
    <t>계절성이 있는 모형</t>
    <phoneticPr fontId="1" type="noConversion"/>
  </si>
  <si>
    <t>추세성, 계절성</t>
    <phoneticPr fontId="1" type="noConversion"/>
  </si>
  <si>
    <t>AR(1) 모형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</si>
</sst>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_ "/>
    <numFmt numFmtId="178" formatCode="0.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178" fontId="0" fillId="0" borderId="0" xfId="0" applyNumberFormat="1" applyFill="1" applyBorder="1" applyAlignment="1">
      <alignment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29" workbookViewId="0">
      <selection activeCell="A29" sqref="A29:J78"/>
    </sheetView>
  </sheetViews>
  <sheetFormatPr defaultRowHeight="16.5" x14ac:dyDescent="0.3"/>
  <cols>
    <col min="1" max="1" width="19.5" customWidth="1"/>
    <col min="7" max="7" width="9" style="8"/>
    <col min="10" max="10" width="11.625" bestFit="1" customWidth="1"/>
  </cols>
  <sheetData>
    <row r="1" spans="1:11" x14ac:dyDescent="0.3">
      <c r="A1" s="10" t="s">
        <v>0</v>
      </c>
      <c r="B1" s="1"/>
      <c r="C1" s="1"/>
      <c r="D1" s="10" t="s">
        <v>1</v>
      </c>
      <c r="E1" s="1" t="s">
        <v>26</v>
      </c>
      <c r="F1" s="1"/>
      <c r="G1" s="7" t="s">
        <v>27</v>
      </c>
      <c r="H1" s="1" t="s">
        <v>28</v>
      </c>
      <c r="I1" s="1" t="s">
        <v>35</v>
      </c>
      <c r="J1" s="1" t="s">
        <v>36</v>
      </c>
      <c r="K1" s="1"/>
    </row>
    <row r="2" spans="1:11" x14ac:dyDescent="0.3">
      <c r="A2" s="12">
        <v>1</v>
      </c>
      <c r="B2">
        <v>2010</v>
      </c>
      <c r="C2">
        <v>1</v>
      </c>
      <c r="D2" s="11">
        <v>27</v>
      </c>
      <c r="E2" s="2">
        <f>$B$46+$B$47*A2</f>
        <v>59.03</v>
      </c>
      <c r="F2" s="2"/>
      <c r="G2" s="8">
        <f>D2-E2</f>
        <v>-32.03</v>
      </c>
      <c r="H2" s="2"/>
      <c r="I2" s="2"/>
      <c r="J2" s="9">
        <f>G2^2</f>
        <v>1025.9209000000001</v>
      </c>
      <c r="K2" s="2"/>
    </row>
    <row r="3" spans="1:11" x14ac:dyDescent="0.3">
      <c r="A3" s="12">
        <v>2</v>
      </c>
      <c r="C3">
        <v>2</v>
      </c>
      <c r="D3" s="11">
        <v>82</v>
      </c>
      <c r="E3" s="2">
        <f t="shared" ref="E3:E25" si="0">$B$46+$B$47*A3</f>
        <v>61.777391304347823</v>
      </c>
      <c r="F3" s="2"/>
      <c r="G3" s="8">
        <f t="shared" ref="G3:G25" si="1">D3-E3</f>
        <v>20.222608695652177</v>
      </c>
      <c r="H3" s="2">
        <f>D2-E2</f>
        <v>-32.03</v>
      </c>
      <c r="I3" s="2">
        <f t="shared" ref="I3:I25" si="2">(G3-H3)^2</f>
        <v>2730.3351155009454</v>
      </c>
      <c r="J3" s="9">
        <f t="shared" ref="J3:J25" si="3">G3^2</f>
        <v>408.95390245746705</v>
      </c>
      <c r="K3" s="2"/>
    </row>
    <row r="4" spans="1:11" x14ac:dyDescent="0.3">
      <c r="A4" s="12">
        <v>3</v>
      </c>
      <c r="C4">
        <v>3</v>
      </c>
      <c r="D4" s="11">
        <v>37</v>
      </c>
      <c r="E4" s="2">
        <f t="shared" si="0"/>
        <v>64.524782608695659</v>
      </c>
      <c r="F4" s="2"/>
      <c r="G4" s="8">
        <f t="shared" si="1"/>
        <v>-27.524782608695659</v>
      </c>
      <c r="H4" s="2">
        <f t="shared" ref="H4:H25" si="4">D3-E3</f>
        <v>20.222608695652177</v>
      </c>
      <c r="I4" s="2">
        <f t="shared" si="2"/>
        <v>2279.8133763705114</v>
      </c>
      <c r="J4" s="9">
        <f t="shared" si="3"/>
        <v>757.61365765595497</v>
      </c>
      <c r="K4" s="2"/>
    </row>
    <row r="5" spans="1:11" x14ac:dyDescent="0.3">
      <c r="A5" s="12">
        <v>4</v>
      </c>
      <c r="C5">
        <v>4</v>
      </c>
      <c r="D5" s="11">
        <v>142</v>
      </c>
      <c r="E5" s="2">
        <f t="shared" si="0"/>
        <v>67.272173913043474</v>
      </c>
      <c r="F5" s="2"/>
      <c r="G5" s="8">
        <f t="shared" si="1"/>
        <v>74.727826086956526</v>
      </c>
      <c r="H5" s="2">
        <f t="shared" si="4"/>
        <v>-27.524782608695659</v>
      </c>
      <c r="I5" s="2">
        <f t="shared" si="2"/>
        <v>10455.595985066166</v>
      </c>
      <c r="J5" s="9">
        <f t="shared" si="3"/>
        <v>5584.2479916824204</v>
      </c>
      <c r="K5" s="2"/>
    </row>
    <row r="6" spans="1:11" x14ac:dyDescent="0.3">
      <c r="A6" s="12">
        <v>5</v>
      </c>
      <c r="B6">
        <v>2011</v>
      </c>
      <c r="C6">
        <v>1</v>
      </c>
      <c r="D6" s="11">
        <v>31</v>
      </c>
      <c r="E6" s="2">
        <f t="shared" si="0"/>
        <v>70.019565217391303</v>
      </c>
      <c r="F6" s="2"/>
      <c r="G6" s="8">
        <f t="shared" si="1"/>
        <v>-39.019565217391303</v>
      </c>
      <c r="H6" s="2">
        <f t="shared" si="4"/>
        <v>74.727826086956526</v>
      </c>
      <c r="I6" s="2">
        <f t="shared" si="2"/>
        <v>12938.469028544425</v>
      </c>
      <c r="J6" s="9">
        <f t="shared" si="3"/>
        <v>1522.5264697542532</v>
      </c>
      <c r="K6" s="2"/>
    </row>
    <row r="7" spans="1:11" x14ac:dyDescent="0.3">
      <c r="A7" s="12">
        <v>6</v>
      </c>
      <c r="C7">
        <v>2</v>
      </c>
      <c r="D7" s="11">
        <v>92</v>
      </c>
      <c r="E7" s="2">
        <f t="shared" si="0"/>
        <v>72.766956521739132</v>
      </c>
      <c r="F7" s="2"/>
      <c r="G7" s="8">
        <f t="shared" si="1"/>
        <v>19.233043478260868</v>
      </c>
      <c r="H7" s="2">
        <f t="shared" si="4"/>
        <v>-39.019565217391303</v>
      </c>
      <c r="I7" s="2">
        <f t="shared" si="2"/>
        <v>3393.3664198487709</v>
      </c>
      <c r="J7" s="9">
        <f t="shared" si="3"/>
        <v>369.90996143667292</v>
      </c>
      <c r="K7" s="2"/>
    </row>
    <row r="8" spans="1:11" x14ac:dyDescent="0.3">
      <c r="A8" s="12">
        <v>7</v>
      </c>
      <c r="C8">
        <v>3</v>
      </c>
      <c r="D8" s="11">
        <v>40</v>
      </c>
      <c r="E8" s="2">
        <f t="shared" si="0"/>
        <v>75.514347826086961</v>
      </c>
      <c r="F8" s="2"/>
      <c r="G8" s="8">
        <f t="shared" si="1"/>
        <v>-35.514347826086961</v>
      </c>
      <c r="H8" s="2">
        <f t="shared" si="4"/>
        <v>19.233043478260868</v>
      </c>
      <c r="I8" s="2">
        <f t="shared" si="2"/>
        <v>2997.2768546313805</v>
      </c>
      <c r="J8" s="9">
        <f t="shared" si="3"/>
        <v>1261.2689015122876</v>
      </c>
      <c r="K8" s="2"/>
    </row>
    <row r="9" spans="1:11" x14ac:dyDescent="0.3">
      <c r="A9" s="12">
        <v>8</v>
      </c>
      <c r="C9">
        <v>4</v>
      </c>
      <c r="D9" s="11">
        <v>154</v>
      </c>
      <c r="E9" s="2">
        <f t="shared" si="0"/>
        <v>78.26173913043479</v>
      </c>
      <c r="F9" s="2"/>
      <c r="G9" s="8">
        <f t="shared" si="1"/>
        <v>75.73826086956521</v>
      </c>
      <c r="H9" s="2">
        <f t="shared" si="4"/>
        <v>-35.514347826086961</v>
      </c>
      <c r="I9" s="2">
        <f t="shared" si="2"/>
        <v>12377.142941587901</v>
      </c>
      <c r="J9" s="9">
        <f t="shared" si="3"/>
        <v>5736.2841595463124</v>
      </c>
      <c r="K9" s="2"/>
    </row>
    <row r="10" spans="1:11" x14ac:dyDescent="0.3">
      <c r="A10" s="12">
        <v>9</v>
      </c>
      <c r="B10">
        <v>2012</v>
      </c>
      <c r="C10">
        <v>1</v>
      </c>
      <c r="D10" s="11">
        <v>33</v>
      </c>
      <c r="E10" s="2">
        <f t="shared" si="0"/>
        <v>81.009130434782605</v>
      </c>
      <c r="F10" s="2"/>
      <c r="G10" s="8">
        <f t="shared" si="1"/>
        <v>-48.009130434782605</v>
      </c>
      <c r="H10" s="2">
        <f t="shared" si="4"/>
        <v>75.73826086956521</v>
      </c>
      <c r="I10" s="2">
        <f t="shared" si="2"/>
        <v>15313.416854631378</v>
      </c>
      <c r="J10" s="9">
        <f t="shared" si="3"/>
        <v>2304.8766051039693</v>
      </c>
      <c r="K10" s="2"/>
    </row>
    <row r="11" spans="1:11" x14ac:dyDescent="0.3">
      <c r="A11" s="12">
        <v>10</v>
      </c>
      <c r="C11">
        <v>2</v>
      </c>
      <c r="D11" s="11">
        <v>108</v>
      </c>
      <c r="E11" s="2">
        <f t="shared" si="0"/>
        <v>83.756521739130434</v>
      </c>
      <c r="F11" s="2"/>
      <c r="G11" s="8">
        <f t="shared" si="1"/>
        <v>24.243478260869566</v>
      </c>
      <c r="H11" s="2">
        <f t="shared" si="4"/>
        <v>-48.009130434782605</v>
      </c>
      <c r="I11" s="2">
        <f t="shared" si="2"/>
        <v>5220.4394633270313</v>
      </c>
      <c r="J11" s="9">
        <f t="shared" si="3"/>
        <v>587.74623818525527</v>
      </c>
      <c r="K11" s="2"/>
    </row>
    <row r="12" spans="1:11" x14ac:dyDescent="0.3">
      <c r="A12" s="12">
        <v>11</v>
      </c>
      <c r="C12">
        <v>3</v>
      </c>
      <c r="D12" s="11">
        <v>45</v>
      </c>
      <c r="E12" s="2">
        <f t="shared" si="0"/>
        <v>86.503913043478263</v>
      </c>
      <c r="F12" s="2"/>
      <c r="G12" s="8">
        <f t="shared" si="1"/>
        <v>-41.503913043478263</v>
      </c>
      <c r="H12" s="2">
        <f t="shared" si="4"/>
        <v>24.243478260869566</v>
      </c>
      <c r="I12" s="2">
        <f t="shared" si="2"/>
        <v>4322.7194633270328</v>
      </c>
      <c r="J12" s="9">
        <f t="shared" si="3"/>
        <v>1722.5747979206051</v>
      </c>
      <c r="K12" s="2"/>
    </row>
    <row r="13" spans="1:11" x14ac:dyDescent="0.3">
      <c r="A13" s="12">
        <v>12</v>
      </c>
      <c r="C13">
        <v>4</v>
      </c>
      <c r="D13" s="11">
        <v>157</v>
      </c>
      <c r="E13" s="2">
        <f t="shared" si="0"/>
        <v>89.251304347826093</v>
      </c>
      <c r="F13" s="2"/>
      <c r="G13" s="8">
        <f t="shared" si="1"/>
        <v>67.748695652173907</v>
      </c>
      <c r="H13" s="2">
        <f t="shared" si="4"/>
        <v>-41.503913043478263</v>
      </c>
      <c r="I13" s="2">
        <f t="shared" si="2"/>
        <v>11936.132506805292</v>
      </c>
      <c r="J13" s="9">
        <f t="shared" si="3"/>
        <v>4589.8857625708879</v>
      </c>
      <c r="K13" s="2"/>
    </row>
    <row r="14" spans="1:11" x14ac:dyDescent="0.3">
      <c r="A14" s="12">
        <v>13</v>
      </c>
      <c r="B14">
        <v>2013</v>
      </c>
      <c r="C14">
        <v>1</v>
      </c>
      <c r="D14" s="11">
        <v>36</v>
      </c>
      <c r="E14" s="2">
        <f t="shared" si="0"/>
        <v>91.998695652173922</v>
      </c>
      <c r="F14" s="2"/>
      <c r="G14" s="8">
        <f t="shared" si="1"/>
        <v>-55.998695652173922</v>
      </c>
      <c r="H14" s="2">
        <f t="shared" si="4"/>
        <v>67.748695652173907</v>
      </c>
      <c r="I14" s="2">
        <f t="shared" si="2"/>
        <v>15313.416854631381</v>
      </c>
      <c r="J14" s="9">
        <f t="shared" si="3"/>
        <v>3135.8539147448023</v>
      </c>
      <c r="K14" s="2"/>
    </row>
    <row r="15" spans="1:11" x14ac:dyDescent="0.3">
      <c r="A15" s="12">
        <v>14</v>
      </c>
      <c r="C15">
        <v>2</v>
      </c>
      <c r="D15" s="11">
        <v>124</v>
      </c>
      <c r="E15" s="2">
        <f t="shared" si="0"/>
        <v>94.746086956521737</v>
      </c>
      <c r="F15" s="2"/>
      <c r="G15" s="8">
        <f t="shared" si="1"/>
        <v>29.253913043478263</v>
      </c>
      <c r="H15" s="2">
        <f t="shared" si="4"/>
        <v>-55.998695652173922</v>
      </c>
      <c r="I15" s="2">
        <f t="shared" si="2"/>
        <v>7268.0072894139903</v>
      </c>
      <c r="J15" s="9">
        <f t="shared" si="3"/>
        <v>855.79142835538767</v>
      </c>
      <c r="K15" s="2"/>
    </row>
    <row r="16" spans="1:11" x14ac:dyDescent="0.3">
      <c r="A16" s="12">
        <v>15</v>
      </c>
      <c r="C16">
        <v>3</v>
      </c>
      <c r="D16" s="11">
        <v>45</v>
      </c>
      <c r="E16" s="2">
        <f t="shared" si="0"/>
        <v>97.493478260869566</v>
      </c>
      <c r="F16" s="2"/>
      <c r="G16" s="8">
        <f t="shared" si="1"/>
        <v>-52.493478260869566</v>
      </c>
      <c r="H16" s="2">
        <f t="shared" si="4"/>
        <v>29.253913043478263</v>
      </c>
      <c r="I16" s="2">
        <f t="shared" si="2"/>
        <v>6682.6359850661629</v>
      </c>
      <c r="J16" s="9">
        <f t="shared" si="3"/>
        <v>2755.5652599243858</v>
      </c>
      <c r="K16" s="2"/>
    </row>
    <row r="17" spans="1:11" x14ac:dyDescent="0.3">
      <c r="A17" s="12">
        <v>16</v>
      </c>
      <c r="C17">
        <v>4</v>
      </c>
      <c r="D17" s="11">
        <v>157</v>
      </c>
      <c r="E17" s="2">
        <f t="shared" si="0"/>
        <v>100.24086956521739</v>
      </c>
      <c r="F17" s="2"/>
      <c r="G17" s="8">
        <f t="shared" si="1"/>
        <v>56.759130434782605</v>
      </c>
      <c r="H17" s="2">
        <f t="shared" si="4"/>
        <v>-52.493478260869566</v>
      </c>
      <c r="I17" s="2">
        <f t="shared" si="2"/>
        <v>11936.132506805292</v>
      </c>
      <c r="J17" s="9">
        <f t="shared" si="3"/>
        <v>3221.5988877126651</v>
      </c>
      <c r="K17" s="2"/>
    </row>
    <row r="18" spans="1:11" x14ac:dyDescent="0.3">
      <c r="A18" s="12">
        <v>17</v>
      </c>
      <c r="B18">
        <v>2014</v>
      </c>
      <c r="C18">
        <v>1</v>
      </c>
      <c r="D18" s="11">
        <v>46</v>
      </c>
      <c r="E18" s="2">
        <f t="shared" si="0"/>
        <v>102.98826086956522</v>
      </c>
      <c r="F18" s="2"/>
      <c r="G18" s="8">
        <f t="shared" si="1"/>
        <v>-56.988260869565224</v>
      </c>
      <c r="H18" s="2">
        <f t="shared" si="4"/>
        <v>56.759130434782605</v>
      </c>
      <c r="I18" s="2">
        <f t="shared" si="2"/>
        <v>12938.469028544425</v>
      </c>
      <c r="J18" s="9">
        <f t="shared" si="3"/>
        <v>3247.6618769376187</v>
      </c>
      <c r="K18" s="2"/>
    </row>
    <row r="19" spans="1:11" x14ac:dyDescent="0.3">
      <c r="A19" s="12">
        <v>18</v>
      </c>
      <c r="C19">
        <v>2</v>
      </c>
      <c r="D19" s="11">
        <v>147</v>
      </c>
      <c r="E19" s="2">
        <f t="shared" si="0"/>
        <v>105.73565217391305</v>
      </c>
      <c r="F19" s="2"/>
      <c r="G19" s="8">
        <f t="shared" si="1"/>
        <v>41.264347826086947</v>
      </c>
      <c r="H19" s="2">
        <f t="shared" si="4"/>
        <v>-56.988260869565224</v>
      </c>
      <c r="I19" s="2">
        <f t="shared" si="2"/>
        <v>9653.5751155009439</v>
      </c>
      <c r="J19" s="9">
        <f t="shared" si="3"/>
        <v>1702.7464015122866</v>
      </c>
      <c r="K19" s="2"/>
    </row>
    <row r="20" spans="1:11" x14ac:dyDescent="0.3">
      <c r="A20" s="12">
        <v>19</v>
      </c>
      <c r="C20">
        <v>3</v>
      </c>
      <c r="D20" s="11">
        <v>42</v>
      </c>
      <c r="E20" s="2">
        <f t="shared" si="0"/>
        <v>108.48304347826087</v>
      </c>
      <c r="F20" s="2"/>
      <c r="G20" s="8">
        <f t="shared" si="1"/>
        <v>-66.483043478260868</v>
      </c>
      <c r="H20" s="2">
        <f t="shared" si="4"/>
        <v>41.264347826086947</v>
      </c>
      <c r="I20" s="2">
        <f t="shared" si="2"/>
        <v>11609.500332892247</v>
      </c>
      <c r="J20" s="9">
        <f t="shared" si="3"/>
        <v>4419.9950701323251</v>
      </c>
      <c r="K20" s="2"/>
    </row>
    <row r="21" spans="1:11" x14ac:dyDescent="0.3">
      <c r="A21" s="12">
        <v>20</v>
      </c>
      <c r="C21">
        <v>4</v>
      </c>
      <c r="D21" s="11">
        <v>182</v>
      </c>
      <c r="E21" s="2">
        <f t="shared" si="0"/>
        <v>111.2304347826087</v>
      </c>
      <c r="F21" s="2"/>
      <c r="G21" s="8">
        <f t="shared" si="1"/>
        <v>70.769565217391303</v>
      </c>
      <c r="H21" s="2">
        <f t="shared" si="4"/>
        <v>-66.483043478260868</v>
      </c>
      <c r="I21" s="2">
        <f t="shared" si="2"/>
        <v>18838.27859376181</v>
      </c>
      <c r="J21" s="9">
        <f t="shared" si="3"/>
        <v>5008.331361058601</v>
      </c>
      <c r="K21" s="2"/>
    </row>
    <row r="22" spans="1:11" x14ac:dyDescent="0.3">
      <c r="A22" s="12">
        <v>21</v>
      </c>
      <c r="B22">
        <v>2015</v>
      </c>
      <c r="C22">
        <v>1</v>
      </c>
      <c r="D22" s="11">
        <v>41</v>
      </c>
      <c r="E22" s="2">
        <f t="shared" si="0"/>
        <v>113.97782608695653</v>
      </c>
      <c r="F22" s="2"/>
      <c r="G22" s="8">
        <f t="shared" si="1"/>
        <v>-72.977826086956526</v>
      </c>
      <c r="H22" s="2">
        <f t="shared" si="4"/>
        <v>70.769565217391303</v>
      </c>
      <c r="I22" s="2">
        <f t="shared" si="2"/>
        <v>20663.312506805298</v>
      </c>
      <c r="J22" s="9">
        <f t="shared" si="3"/>
        <v>5325.7631003780725</v>
      </c>
      <c r="K22" s="2"/>
    </row>
    <row r="23" spans="1:11" x14ac:dyDescent="0.3">
      <c r="A23" s="12">
        <v>22</v>
      </c>
      <c r="C23">
        <v>2</v>
      </c>
      <c r="D23" s="11">
        <v>167</v>
      </c>
      <c r="E23" s="2">
        <f t="shared" si="0"/>
        <v>116.72521739130435</v>
      </c>
      <c r="F23" s="2"/>
      <c r="G23" s="8">
        <f t="shared" si="1"/>
        <v>50.274782608695645</v>
      </c>
      <c r="H23" s="2">
        <f t="shared" si="4"/>
        <v>-72.977826086956526</v>
      </c>
      <c r="I23" s="2">
        <f t="shared" si="2"/>
        <v>15191.205550283554</v>
      </c>
      <c r="J23" s="9">
        <f t="shared" si="3"/>
        <v>2527.5537663516061</v>
      </c>
      <c r="K23" s="2"/>
    </row>
    <row r="24" spans="1:11" x14ac:dyDescent="0.3">
      <c r="A24" s="12">
        <v>23</v>
      </c>
      <c r="C24">
        <v>3</v>
      </c>
      <c r="D24" s="11">
        <v>50</v>
      </c>
      <c r="E24" s="2">
        <f t="shared" si="0"/>
        <v>119.47260869565218</v>
      </c>
      <c r="F24" s="2"/>
      <c r="G24" s="8">
        <f t="shared" si="1"/>
        <v>-69.472608695652184</v>
      </c>
      <c r="H24" s="2">
        <f t="shared" si="4"/>
        <v>50.274782608695645</v>
      </c>
      <c r="I24" s="2">
        <f t="shared" si="2"/>
        <v>14339.437724196598</v>
      </c>
      <c r="J24" s="9">
        <f t="shared" si="3"/>
        <v>4826.443358979207</v>
      </c>
      <c r="K24" s="2"/>
    </row>
    <row r="25" spans="1:11" x14ac:dyDescent="0.3">
      <c r="A25" s="12">
        <v>24</v>
      </c>
      <c r="C25">
        <v>4</v>
      </c>
      <c r="D25" s="11">
        <v>190</v>
      </c>
      <c r="E25" s="2">
        <f t="shared" si="0"/>
        <v>122.22000000000001</v>
      </c>
      <c r="F25" s="2"/>
      <c r="G25" s="8">
        <f t="shared" si="1"/>
        <v>67.779999999999987</v>
      </c>
      <c r="H25" s="2">
        <f t="shared" si="4"/>
        <v>-69.472608695652184</v>
      </c>
      <c r="I25" s="2">
        <f t="shared" si="2"/>
        <v>18838.27859376181</v>
      </c>
      <c r="J25" s="9">
        <f t="shared" si="3"/>
        <v>4594.1283999999978</v>
      </c>
      <c r="K25" s="2"/>
    </row>
    <row r="26" spans="1:11" x14ac:dyDescent="0.3">
      <c r="I26" s="2">
        <f>SUM(I3,I25)</f>
        <v>21568.613709262754</v>
      </c>
      <c r="J26" s="9">
        <f>SUM(J2:J25)</f>
        <v>67493.242173913051</v>
      </c>
    </row>
    <row r="28" spans="1:11" x14ac:dyDescent="0.3">
      <c r="G28" s="8" t="s">
        <v>37</v>
      </c>
      <c r="H28">
        <f>J26/I26</f>
        <v>3.1292341308392819</v>
      </c>
    </row>
    <row r="30" spans="1:11" x14ac:dyDescent="0.3">
      <c r="A30" t="s">
        <v>2</v>
      </c>
      <c r="G30"/>
    </row>
    <row r="31" spans="1:11" ht="17.25" thickBot="1" x14ac:dyDescent="0.35">
      <c r="G31"/>
    </row>
    <row r="32" spans="1:11" x14ac:dyDescent="0.3">
      <c r="A32" s="6" t="s">
        <v>3</v>
      </c>
      <c r="B32" s="6"/>
      <c r="G32"/>
    </row>
    <row r="33" spans="1:11" x14ac:dyDescent="0.3">
      <c r="A33" s="3" t="s">
        <v>4</v>
      </c>
      <c r="B33" s="3">
        <v>0.33757255262224267</v>
      </c>
      <c r="G33"/>
    </row>
    <row r="34" spans="1:11" x14ac:dyDescent="0.3">
      <c r="A34" s="3" t="s">
        <v>5</v>
      </c>
      <c r="B34" s="3">
        <v>0.1139552282838968</v>
      </c>
      <c r="G34"/>
    </row>
    <row r="35" spans="1:11" x14ac:dyDescent="0.3">
      <c r="A35" s="3" t="s">
        <v>6</v>
      </c>
      <c r="B35" s="3">
        <v>7.3680465933164851E-2</v>
      </c>
      <c r="G35"/>
    </row>
    <row r="36" spans="1:11" x14ac:dyDescent="0.3">
      <c r="A36" s="3" t="s">
        <v>7</v>
      </c>
      <c r="B36" s="3">
        <v>55.388398101667242</v>
      </c>
      <c r="G36"/>
    </row>
    <row r="37" spans="1:11" ht="17.25" thickBot="1" x14ac:dyDescent="0.35">
      <c r="A37" s="4" t="s">
        <v>8</v>
      </c>
      <c r="B37" s="4">
        <v>24</v>
      </c>
      <c r="G37"/>
    </row>
    <row r="38" spans="1:11" x14ac:dyDescent="0.3">
      <c r="G38"/>
    </row>
    <row r="39" spans="1:11" ht="17.25" thickBot="1" x14ac:dyDescent="0.35">
      <c r="A39" t="s">
        <v>9</v>
      </c>
      <c r="G39"/>
    </row>
    <row r="40" spans="1:11" x14ac:dyDescent="0.3">
      <c r="A40" s="5"/>
      <c r="B40" s="5" t="s">
        <v>14</v>
      </c>
      <c r="C40" s="5" t="s">
        <v>15</v>
      </c>
      <c r="D40" s="5" t="s">
        <v>16</v>
      </c>
      <c r="E40" s="5" t="s">
        <v>17</v>
      </c>
      <c r="F40" s="5" t="s">
        <v>18</v>
      </c>
      <c r="G40"/>
    </row>
    <row r="41" spans="1:11" x14ac:dyDescent="0.3">
      <c r="A41" s="3" t="s">
        <v>10</v>
      </c>
      <c r="B41" s="3">
        <v>1</v>
      </c>
      <c r="C41" s="3">
        <v>8680.3828260869486</v>
      </c>
      <c r="D41" s="3">
        <v>8680.3828260869486</v>
      </c>
      <c r="E41" s="3">
        <v>2.829445082543752</v>
      </c>
      <c r="F41" s="3">
        <v>0.10669197377883639</v>
      </c>
      <c r="G41"/>
    </row>
    <row r="42" spans="1:11" x14ac:dyDescent="0.3">
      <c r="A42" s="3" t="s">
        <v>11</v>
      </c>
      <c r="B42" s="3">
        <v>22</v>
      </c>
      <c r="C42" s="16">
        <v>67493.242173913051</v>
      </c>
      <c r="D42" s="3">
        <v>3067.8746442687752</v>
      </c>
      <c r="E42" s="3"/>
      <c r="F42" s="3"/>
      <c r="G42"/>
    </row>
    <row r="43" spans="1:11" ht="17.25" thickBot="1" x14ac:dyDescent="0.35">
      <c r="A43" s="4" t="s">
        <v>12</v>
      </c>
      <c r="B43" s="4">
        <v>23</v>
      </c>
      <c r="C43" s="4">
        <v>76173.625</v>
      </c>
      <c r="D43" s="4"/>
      <c r="E43" s="4"/>
      <c r="F43" s="4"/>
      <c r="G43"/>
    </row>
    <row r="44" spans="1:11" ht="17.25" thickBot="1" x14ac:dyDescent="0.35">
      <c r="G44"/>
    </row>
    <row r="45" spans="1:11" x14ac:dyDescent="0.3">
      <c r="A45" s="5" t="s">
        <v>48</v>
      </c>
      <c r="B45" s="5" t="s">
        <v>19</v>
      </c>
      <c r="C45" s="5" t="s">
        <v>7</v>
      </c>
      <c r="D45" s="5" t="s">
        <v>20</v>
      </c>
      <c r="E45" s="5" t="s">
        <v>21</v>
      </c>
      <c r="F45" s="5" t="s">
        <v>22</v>
      </c>
      <c r="G45" s="5" t="s">
        <v>23</v>
      </c>
      <c r="H45" s="5" t="s">
        <v>24</v>
      </c>
      <c r="I45" s="5" t="s">
        <v>25</v>
      </c>
      <c r="J45" s="5"/>
      <c r="K45" s="5"/>
    </row>
    <row r="46" spans="1:11" x14ac:dyDescent="0.3">
      <c r="A46" s="3" t="s">
        <v>13</v>
      </c>
      <c r="B46" s="3">
        <v>56.282608695652172</v>
      </c>
      <c r="C46" s="3">
        <v>23.337928447831935</v>
      </c>
      <c r="D46" s="3">
        <v>2.4116368692046768</v>
      </c>
      <c r="E46" s="3">
        <v>2.4670373720074152E-2</v>
      </c>
      <c r="F46" s="3">
        <v>7.8827074270223179</v>
      </c>
      <c r="G46" s="3">
        <v>104.68250996428202</v>
      </c>
      <c r="H46" s="3">
        <v>7.8827074270223179</v>
      </c>
      <c r="I46" s="3">
        <v>104.68250996428202</v>
      </c>
      <c r="J46" s="3"/>
      <c r="K46" s="3"/>
    </row>
    <row r="47" spans="1:11" ht="17.25" thickBot="1" x14ac:dyDescent="0.35">
      <c r="A47" s="4" t="s">
        <v>0</v>
      </c>
      <c r="B47" s="4">
        <v>2.7473913043478264</v>
      </c>
      <c r="C47" s="4">
        <v>1.6333147528792018</v>
      </c>
      <c r="D47" s="4">
        <v>1.6820954439459597</v>
      </c>
      <c r="E47" s="4">
        <v>0.10669197377883623</v>
      </c>
      <c r="F47" s="4">
        <v>-0.63989617305866942</v>
      </c>
      <c r="G47" s="4">
        <v>6.1346787817543227</v>
      </c>
      <c r="H47" s="4">
        <v>-0.63989617305866942</v>
      </c>
      <c r="I47" s="4">
        <v>6.1346787817543227</v>
      </c>
      <c r="J47" s="4"/>
      <c r="K47" s="4"/>
    </row>
    <row r="48" spans="1:11" x14ac:dyDescent="0.3">
      <c r="G48"/>
    </row>
    <row r="49" spans="1:7" x14ac:dyDescent="0.3">
      <c r="G49"/>
    </row>
    <row r="50" spans="1:7" x14ac:dyDescent="0.3">
      <c r="G50"/>
    </row>
    <row r="51" spans="1:7" x14ac:dyDescent="0.3">
      <c r="A51" t="s">
        <v>33</v>
      </c>
      <c r="G51"/>
    </row>
    <row r="52" spans="1:7" ht="17.25" thickBot="1" x14ac:dyDescent="0.35">
      <c r="G52"/>
    </row>
    <row r="53" spans="1:7" x14ac:dyDescent="0.3">
      <c r="A53" s="5" t="s">
        <v>8</v>
      </c>
      <c r="B53" s="5" t="s">
        <v>34</v>
      </c>
      <c r="C53" s="5" t="s">
        <v>11</v>
      </c>
      <c r="G53"/>
    </row>
    <row r="54" spans="1:7" x14ac:dyDescent="0.3">
      <c r="A54" s="3">
        <v>1</v>
      </c>
      <c r="B54" s="3">
        <v>59.03</v>
      </c>
      <c r="C54" s="3">
        <v>-32.03</v>
      </c>
      <c r="G54"/>
    </row>
    <row r="55" spans="1:7" x14ac:dyDescent="0.3">
      <c r="A55" s="3">
        <v>2</v>
      </c>
      <c r="B55" s="3">
        <v>61.777391304347823</v>
      </c>
      <c r="C55" s="3">
        <v>20.222608695652177</v>
      </c>
      <c r="G55"/>
    </row>
    <row r="56" spans="1:7" x14ac:dyDescent="0.3">
      <c r="A56" s="3">
        <v>3</v>
      </c>
      <c r="B56" s="3">
        <v>64.524782608695659</v>
      </c>
      <c r="C56" s="3">
        <v>-27.524782608695659</v>
      </c>
      <c r="G56"/>
    </row>
    <row r="57" spans="1:7" x14ac:dyDescent="0.3">
      <c r="A57" s="3">
        <v>4</v>
      </c>
      <c r="B57" s="3">
        <v>67.272173913043474</v>
      </c>
      <c r="C57" s="3">
        <v>74.727826086956526</v>
      </c>
      <c r="G57"/>
    </row>
    <row r="58" spans="1:7" x14ac:dyDescent="0.3">
      <c r="A58" s="3">
        <v>5</v>
      </c>
      <c r="B58" s="3">
        <v>70.019565217391303</v>
      </c>
      <c r="C58" s="3">
        <v>-39.019565217391303</v>
      </c>
      <c r="G58"/>
    </row>
    <row r="59" spans="1:7" x14ac:dyDescent="0.3">
      <c r="A59" s="3">
        <v>6</v>
      </c>
      <c r="B59" s="3">
        <v>72.766956521739132</v>
      </c>
      <c r="C59" s="3">
        <v>19.233043478260868</v>
      </c>
      <c r="G59"/>
    </row>
    <row r="60" spans="1:7" x14ac:dyDescent="0.3">
      <c r="A60" s="3">
        <v>7</v>
      </c>
      <c r="B60" s="3">
        <v>75.514347826086961</v>
      </c>
      <c r="C60" s="3">
        <v>-35.514347826086961</v>
      </c>
      <c r="G60"/>
    </row>
    <row r="61" spans="1:7" x14ac:dyDescent="0.3">
      <c r="A61" s="3">
        <v>8</v>
      </c>
      <c r="B61" s="3">
        <v>78.26173913043479</v>
      </c>
      <c r="C61" s="3">
        <v>75.73826086956521</v>
      </c>
      <c r="G61"/>
    </row>
    <row r="62" spans="1:7" x14ac:dyDescent="0.3">
      <c r="A62" s="3">
        <v>9</v>
      </c>
      <c r="B62" s="3">
        <v>81.009130434782605</v>
      </c>
      <c r="C62" s="3">
        <v>-48.009130434782605</v>
      </c>
      <c r="G62"/>
    </row>
    <row r="63" spans="1:7" x14ac:dyDescent="0.3">
      <c r="A63" s="3">
        <v>10</v>
      </c>
      <c r="B63" s="3">
        <v>83.756521739130434</v>
      </c>
      <c r="C63" s="3">
        <v>24.243478260869566</v>
      </c>
      <c r="G63"/>
    </row>
    <row r="64" spans="1:7" x14ac:dyDescent="0.3">
      <c r="A64" s="3">
        <v>11</v>
      </c>
      <c r="B64" s="3">
        <v>86.503913043478263</v>
      </c>
      <c r="C64" s="3">
        <v>-41.503913043478263</v>
      </c>
      <c r="G64"/>
    </row>
    <row r="65" spans="1:7" x14ac:dyDescent="0.3">
      <c r="A65" s="3">
        <v>12</v>
      </c>
      <c r="B65" s="3">
        <v>89.251304347826093</v>
      </c>
      <c r="C65" s="3">
        <v>67.748695652173907</v>
      </c>
      <c r="G65"/>
    </row>
    <row r="66" spans="1:7" x14ac:dyDescent="0.3">
      <c r="A66" s="3">
        <v>13</v>
      </c>
      <c r="B66" s="3">
        <v>91.998695652173922</v>
      </c>
      <c r="C66" s="3">
        <v>-55.998695652173922</v>
      </c>
      <c r="G66"/>
    </row>
    <row r="67" spans="1:7" x14ac:dyDescent="0.3">
      <c r="A67" s="3">
        <v>14</v>
      </c>
      <c r="B67" s="3">
        <v>94.746086956521737</v>
      </c>
      <c r="C67" s="3">
        <v>29.253913043478263</v>
      </c>
      <c r="G67"/>
    </row>
    <row r="68" spans="1:7" x14ac:dyDescent="0.3">
      <c r="A68" s="3">
        <v>15</v>
      </c>
      <c r="B68" s="3">
        <v>97.493478260869566</v>
      </c>
      <c r="C68" s="3">
        <v>-52.493478260869566</v>
      </c>
      <c r="G68"/>
    </row>
    <row r="69" spans="1:7" x14ac:dyDescent="0.3">
      <c r="A69" s="3">
        <v>16</v>
      </c>
      <c r="B69" s="3">
        <v>100.24086956521739</v>
      </c>
      <c r="C69" s="3">
        <v>56.759130434782605</v>
      </c>
      <c r="G69"/>
    </row>
    <row r="70" spans="1:7" x14ac:dyDescent="0.3">
      <c r="A70" s="3">
        <v>17</v>
      </c>
      <c r="B70" s="3">
        <v>102.98826086956522</v>
      </c>
      <c r="C70" s="3">
        <v>-56.988260869565224</v>
      </c>
      <c r="G70"/>
    </row>
    <row r="71" spans="1:7" x14ac:dyDescent="0.3">
      <c r="A71" s="3">
        <v>18</v>
      </c>
      <c r="B71" s="3">
        <v>105.73565217391305</v>
      </c>
      <c r="C71" s="3">
        <v>41.264347826086947</v>
      </c>
      <c r="G71"/>
    </row>
    <row r="72" spans="1:7" x14ac:dyDescent="0.3">
      <c r="A72" s="3">
        <v>19</v>
      </c>
      <c r="B72" s="3">
        <v>108.48304347826087</v>
      </c>
      <c r="C72" s="3">
        <v>-66.483043478260868</v>
      </c>
      <c r="G72"/>
    </row>
    <row r="73" spans="1:7" x14ac:dyDescent="0.3">
      <c r="A73" s="3">
        <v>20</v>
      </c>
      <c r="B73" s="3">
        <v>111.2304347826087</v>
      </c>
      <c r="C73" s="3">
        <v>70.769565217391303</v>
      </c>
      <c r="G73"/>
    </row>
    <row r="74" spans="1:7" x14ac:dyDescent="0.3">
      <c r="A74" s="3">
        <v>21</v>
      </c>
      <c r="B74" s="3">
        <v>113.97782608695653</v>
      </c>
      <c r="C74" s="3">
        <v>-72.977826086956526</v>
      </c>
      <c r="G74"/>
    </row>
    <row r="75" spans="1:7" x14ac:dyDescent="0.3">
      <c r="A75" s="3">
        <v>22</v>
      </c>
      <c r="B75" s="3">
        <v>116.72521739130435</v>
      </c>
      <c r="C75" s="3">
        <v>50.274782608695645</v>
      </c>
      <c r="G75"/>
    </row>
    <row r="76" spans="1:7" x14ac:dyDescent="0.3">
      <c r="A76" s="3">
        <v>23</v>
      </c>
      <c r="B76" s="3">
        <v>119.47260869565218</v>
      </c>
      <c r="C76" s="3">
        <v>-69.472608695652184</v>
      </c>
      <c r="G76"/>
    </row>
    <row r="77" spans="1:7" ht="17.25" thickBot="1" x14ac:dyDescent="0.35">
      <c r="A77" s="4">
        <v>24</v>
      </c>
      <c r="B77" s="4">
        <v>122.22000000000001</v>
      </c>
      <c r="C77" s="4">
        <v>67.779999999999987</v>
      </c>
      <c r="G7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topLeftCell="A7" workbookViewId="0">
      <selection sqref="A1:D25"/>
    </sheetView>
  </sheetViews>
  <sheetFormatPr defaultRowHeight="16.5" x14ac:dyDescent="0.3"/>
  <cols>
    <col min="9" max="9" width="9.125" bestFit="1" customWidth="1"/>
    <col min="10" max="11" width="10.5" bestFit="1" customWidth="1"/>
    <col min="12" max="13" width="9.125" bestFit="1" customWidth="1"/>
  </cols>
  <sheetData>
    <row r="1" spans="1:13" x14ac:dyDescent="0.3">
      <c r="A1" t="s">
        <v>0</v>
      </c>
      <c r="D1" t="s">
        <v>1</v>
      </c>
    </row>
    <row r="2" spans="1:13" x14ac:dyDescent="0.3">
      <c r="A2">
        <v>1</v>
      </c>
      <c r="B2">
        <v>2010</v>
      </c>
      <c r="C2">
        <v>1</v>
      </c>
      <c r="D2">
        <v>27</v>
      </c>
      <c r="E2" t="s">
        <v>38</v>
      </c>
      <c r="F2" t="s">
        <v>40</v>
      </c>
      <c r="H2" t="s">
        <v>2</v>
      </c>
    </row>
    <row r="3" spans="1:13" ht="17.25" thickBot="1" x14ac:dyDescent="0.35">
      <c r="A3">
        <v>2</v>
      </c>
      <c r="C3">
        <v>2</v>
      </c>
      <c r="D3">
        <v>82</v>
      </c>
      <c r="E3">
        <f>D3</f>
        <v>82</v>
      </c>
      <c r="F3">
        <f>D2</f>
        <v>27</v>
      </c>
    </row>
    <row r="4" spans="1:13" x14ac:dyDescent="0.3">
      <c r="A4">
        <v>3</v>
      </c>
      <c r="C4">
        <v>3</v>
      </c>
      <c r="D4">
        <v>37</v>
      </c>
      <c r="E4">
        <f t="shared" ref="E4:E25" si="0">D4</f>
        <v>37</v>
      </c>
      <c r="F4">
        <f t="shared" ref="F4:F25" si="1">D3</f>
        <v>82</v>
      </c>
      <c r="H4" s="6" t="s">
        <v>3</v>
      </c>
      <c r="I4" s="6"/>
      <c r="K4" t="s">
        <v>42</v>
      </c>
    </row>
    <row r="5" spans="1:13" x14ac:dyDescent="0.3">
      <c r="A5">
        <v>4</v>
      </c>
      <c r="C5">
        <v>4</v>
      </c>
      <c r="D5">
        <v>142</v>
      </c>
      <c r="E5">
        <f t="shared" si="0"/>
        <v>142</v>
      </c>
      <c r="F5">
        <f t="shared" si="1"/>
        <v>37</v>
      </c>
      <c r="H5" s="3" t="s">
        <v>4</v>
      </c>
      <c r="I5" s="13">
        <v>0.7915615843343542</v>
      </c>
    </row>
    <row r="6" spans="1:13" x14ac:dyDescent="0.3">
      <c r="A6">
        <v>5</v>
      </c>
      <c r="B6">
        <v>2011</v>
      </c>
      <c r="C6">
        <v>1</v>
      </c>
      <c r="D6">
        <v>31</v>
      </c>
      <c r="E6">
        <f t="shared" si="0"/>
        <v>31</v>
      </c>
      <c r="F6">
        <f t="shared" si="1"/>
        <v>142</v>
      </c>
      <c r="H6" s="3" t="s">
        <v>5</v>
      </c>
      <c r="I6" s="13">
        <v>0.62656974179391289</v>
      </c>
    </row>
    <row r="7" spans="1:13" x14ac:dyDescent="0.3">
      <c r="A7">
        <v>6</v>
      </c>
      <c r="C7">
        <v>2</v>
      </c>
      <c r="D7">
        <v>92</v>
      </c>
      <c r="E7">
        <f t="shared" si="0"/>
        <v>92</v>
      </c>
      <c r="F7">
        <f t="shared" si="1"/>
        <v>31</v>
      </c>
      <c r="H7" s="3" t="s">
        <v>6</v>
      </c>
      <c r="I7" s="13">
        <v>0.60878734854600391</v>
      </c>
    </row>
    <row r="8" spans="1:13" x14ac:dyDescent="0.3">
      <c r="A8">
        <v>7</v>
      </c>
      <c r="C8">
        <v>3</v>
      </c>
      <c r="D8">
        <v>40</v>
      </c>
      <c r="E8">
        <f t="shared" si="0"/>
        <v>40</v>
      </c>
      <c r="F8">
        <f t="shared" si="1"/>
        <v>92</v>
      </c>
      <c r="H8" s="3" t="s">
        <v>7</v>
      </c>
      <c r="I8" s="13">
        <v>35.769175506525954</v>
      </c>
    </row>
    <row r="9" spans="1:13" ht="17.25" thickBot="1" x14ac:dyDescent="0.35">
      <c r="A9">
        <v>8</v>
      </c>
      <c r="C9">
        <v>4</v>
      </c>
      <c r="D9">
        <v>154</v>
      </c>
      <c r="E9">
        <f t="shared" si="0"/>
        <v>154</v>
      </c>
      <c r="F9">
        <f t="shared" si="1"/>
        <v>40</v>
      </c>
      <c r="H9" s="4" t="s">
        <v>8</v>
      </c>
      <c r="I9" s="4">
        <v>23</v>
      </c>
    </row>
    <row r="10" spans="1:13" x14ac:dyDescent="0.3">
      <c r="A10">
        <v>9</v>
      </c>
      <c r="B10">
        <v>2012</v>
      </c>
      <c r="C10">
        <v>1</v>
      </c>
      <c r="D10">
        <v>33</v>
      </c>
      <c r="E10">
        <f t="shared" si="0"/>
        <v>33</v>
      </c>
      <c r="F10">
        <f t="shared" si="1"/>
        <v>154</v>
      </c>
    </row>
    <row r="11" spans="1:13" ht="17.25" thickBot="1" x14ac:dyDescent="0.35">
      <c r="A11">
        <v>10</v>
      </c>
      <c r="C11">
        <v>2</v>
      </c>
      <c r="D11">
        <v>108</v>
      </c>
      <c r="E11">
        <f t="shared" si="0"/>
        <v>108</v>
      </c>
      <c r="F11">
        <f t="shared" si="1"/>
        <v>33</v>
      </c>
      <c r="H11" t="s">
        <v>9</v>
      </c>
    </row>
    <row r="12" spans="1:13" x14ac:dyDescent="0.3">
      <c r="A12">
        <v>11</v>
      </c>
      <c r="C12">
        <v>3</v>
      </c>
      <c r="D12">
        <v>45</v>
      </c>
      <c r="E12">
        <f t="shared" si="0"/>
        <v>45</v>
      </c>
      <c r="F12">
        <f t="shared" si="1"/>
        <v>108</v>
      </c>
      <c r="H12" s="14"/>
      <c r="I12" s="14" t="s">
        <v>14</v>
      </c>
      <c r="J12" s="14" t="s">
        <v>15</v>
      </c>
      <c r="K12" s="14" t="s">
        <v>16</v>
      </c>
      <c r="L12" s="14" t="s">
        <v>17</v>
      </c>
      <c r="M12" s="14" t="s">
        <v>18</v>
      </c>
    </row>
    <row r="13" spans="1:13" x14ac:dyDescent="0.3">
      <c r="A13">
        <v>12</v>
      </c>
      <c r="C13">
        <v>4</v>
      </c>
      <c r="D13">
        <v>157</v>
      </c>
      <c r="E13">
        <f t="shared" si="0"/>
        <v>157</v>
      </c>
      <c r="F13">
        <f t="shared" si="1"/>
        <v>45</v>
      </c>
      <c r="H13" s="13" t="s">
        <v>10</v>
      </c>
      <c r="I13" s="13">
        <v>1</v>
      </c>
      <c r="J13" s="13">
        <v>45081.366016119791</v>
      </c>
      <c r="K13" s="13">
        <v>45081.366016119791</v>
      </c>
      <c r="L13" s="13">
        <v>35.235400154452954</v>
      </c>
      <c r="M13" s="13">
        <v>6.8347215604328587E-6</v>
      </c>
    </row>
    <row r="14" spans="1:13" x14ac:dyDescent="0.3">
      <c r="A14">
        <v>13</v>
      </c>
      <c r="B14">
        <v>2013</v>
      </c>
      <c r="C14">
        <v>1</v>
      </c>
      <c r="D14">
        <v>36</v>
      </c>
      <c r="E14">
        <f t="shared" si="0"/>
        <v>36</v>
      </c>
      <c r="F14">
        <f t="shared" si="1"/>
        <v>157</v>
      </c>
      <c r="H14" s="13" t="s">
        <v>11</v>
      </c>
      <c r="I14" s="13">
        <v>21</v>
      </c>
      <c r="J14" s="13">
        <v>26868.112244749776</v>
      </c>
      <c r="K14" s="13">
        <v>1279.4339164166561</v>
      </c>
      <c r="L14" s="13"/>
      <c r="M14" s="13"/>
    </row>
    <row r="15" spans="1:13" ht="17.25" thickBot="1" x14ac:dyDescent="0.35">
      <c r="A15">
        <v>14</v>
      </c>
      <c r="C15">
        <v>2</v>
      </c>
      <c r="D15">
        <v>124</v>
      </c>
      <c r="E15">
        <f t="shared" si="0"/>
        <v>124</v>
      </c>
      <c r="F15">
        <f t="shared" si="1"/>
        <v>36</v>
      </c>
      <c r="H15" s="15" t="s">
        <v>12</v>
      </c>
      <c r="I15" s="15">
        <v>22</v>
      </c>
      <c r="J15" s="15">
        <v>71949.478260869568</v>
      </c>
      <c r="K15" s="15"/>
      <c r="L15" s="15"/>
      <c r="M15" s="15"/>
    </row>
    <row r="16" spans="1:13" ht="17.25" thickBot="1" x14ac:dyDescent="0.35">
      <c r="A16">
        <v>15</v>
      </c>
      <c r="C16">
        <v>3</v>
      </c>
      <c r="D16">
        <v>45</v>
      </c>
      <c r="E16">
        <f t="shared" si="0"/>
        <v>45</v>
      </c>
      <c r="F16">
        <f t="shared" si="1"/>
        <v>124</v>
      </c>
    </row>
    <row r="17" spans="1:16" x14ac:dyDescent="0.3">
      <c r="A17">
        <v>16</v>
      </c>
      <c r="C17">
        <v>4</v>
      </c>
      <c r="D17">
        <v>157</v>
      </c>
      <c r="E17">
        <f t="shared" si="0"/>
        <v>157</v>
      </c>
      <c r="F17">
        <f t="shared" si="1"/>
        <v>45</v>
      </c>
      <c r="H17" s="5"/>
      <c r="I17" s="5" t="s">
        <v>19</v>
      </c>
      <c r="J17" s="5" t="s">
        <v>7</v>
      </c>
      <c r="K17" s="5" t="s">
        <v>20</v>
      </c>
      <c r="L17" s="5" t="s">
        <v>21</v>
      </c>
      <c r="M17" s="5" t="s">
        <v>22</v>
      </c>
      <c r="N17" s="5" t="s">
        <v>23</v>
      </c>
      <c r="O17" s="5" t="s">
        <v>24</v>
      </c>
      <c r="P17" s="5" t="s">
        <v>25</v>
      </c>
    </row>
    <row r="18" spans="1:16" x14ac:dyDescent="0.3">
      <c r="A18">
        <v>17</v>
      </c>
      <c r="B18">
        <v>2014</v>
      </c>
      <c r="C18">
        <v>1</v>
      </c>
      <c r="D18">
        <v>46</v>
      </c>
      <c r="E18">
        <f t="shared" si="0"/>
        <v>46</v>
      </c>
      <c r="F18">
        <f t="shared" si="1"/>
        <v>157</v>
      </c>
      <c r="H18" s="3" t="s">
        <v>13</v>
      </c>
      <c r="I18" s="13">
        <v>164.79013573740713</v>
      </c>
      <c r="J18" s="13">
        <v>14.152940649763231</v>
      </c>
      <c r="K18" s="13">
        <v>11.643526233550903</v>
      </c>
      <c r="L18" s="13">
        <v>1.2672606675556549E-10</v>
      </c>
      <c r="M18" s="13">
        <v>135.35748441855034</v>
      </c>
      <c r="N18" s="13">
        <v>194.22278705626391</v>
      </c>
      <c r="O18" s="13">
        <v>135.35748441855034</v>
      </c>
      <c r="P18" s="13">
        <v>194.22278705626391</v>
      </c>
    </row>
    <row r="19" spans="1:16" ht="17.25" thickBot="1" x14ac:dyDescent="0.35">
      <c r="A19">
        <v>18</v>
      </c>
      <c r="C19">
        <v>2</v>
      </c>
      <c r="D19">
        <v>147</v>
      </c>
      <c r="E19">
        <f t="shared" si="0"/>
        <v>147</v>
      </c>
      <c r="F19">
        <f t="shared" si="1"/>
        <v>46</v>
      </c>
      <c r="H19" s="4" t="s">
        <v>39</v>
      </c>
      <c r="I19" s="15">
        <v>-0.82729124532008269</v>
      </c>
      <c r="J19" s="15">
        <v>0.13936984739748867</v>
      </c>
      <c r="K19" s="15">
        <v>-5.9359413873835507</v>
      </c>
      <c r="L19" s="15">
        <v>6.8347215604328714E-6</v>
      </c>
      <c r="M19" s="15">
        <v>-1.1171267095054842</v>
      </c>
      <c r="N19" s="15">
        <v>-0.53745578113468118</v>
      </c>
      <c r="O19" s="15">
        <v>-1.1171267095054842</v>
      </c>
      <c r="P19" s="15">
        <v>-0.53745578113468118</v>
      </c>
    </row>
    <row r="20" spans="1:16" x14ac:dyDescent="0.3">
      <c r="A20">
        <v>19</v>
      </c>
      <c r="C20">
        <v>3</v>
      </c>
      <c r="D20">
        <v>42</v>
      </c>
      <c r="E20">
        <f t="shared" si="0"/>
        <v>42</v>
      </c>
      <c r="F20">
        <f t="shared" si="1"/>
        <v>147</v>
      </c>
    </row>
    <row r="21" spans="1:16" x14ac:dyDescent="0.3">
      <c r="A21">
        <v>20</v>
      </c>
      <c r="C21">
        <v>4</v>
      </c>
      <c r="D21">
        <v>182</v>
      </c>
      <c r="E21">
        <f t="shared" si="0"/>
        <v>182</v>
      </c>
      <c r="F21">
        <f t="shared" si="1"/>
        <v>42</v>
      </c>
    </row>
    <row r="22" spans="1:16" x14ac:dyDescent="0.3">
      <c r="A22">
        <v>21</v>
      </c>
      <c r="B22">
        <v>2015</v>
      </c>
      <c r="C22">
        <v>1</v>
      </c>
      <c r="D22">
        <v>41</v>
      </c>
      <c r="E22">
        <f t="shared" si="0"/>
        <v>41</v>
      </c>
      <c r="F22">
        <f t="shared" si="1"/>
        <v>182</v>
      </c>
    </row>
    <row r="23" spans="1:16" x14ac:dyDescent="0.3">
      <c r="A23">
        <v>22</v>
      </c>
      <c r="C23">
        <v>2</v>
      </c>
      <c r="D23">
        <v>167</v>
      </c>
      <c r="E23">
        <f t="shared" si="0"/>
        <v>167</v>
      </c>
      <c r="F23">
        <f t="shared" si="1"/>
        <v>41</v>
      </c>
      <c r="H23" t="s">
        <v>33</v>
      </c>
    </row>
    <row r="24" spans="1:16" ht="17.25" thickBot="1" x14ac:dyDescent="0.35">
      <c r="A24">
        <v>23</v>
      </c>
      <c r="C24">
        <v>3</v>
      </c>
      <c r="D24">
        <v>50</v>
      </c>
      <c r="E24">
        <f t="shared" si="0"/>
        <v>50</v>
      </c>
      <c r="F24">
        <f t="shared" si="1"/>
        <v>167</v>
      </c>
    </row>
    <row r="25" spans="1:16" x14ac:dyDescent="0.3">
      <c r="A25">
        <v>24</v>
      </c>
      <c r="C25">
        <v>4</v>
      </c>
      <c r="D25">
        <v>190</v>
      </c>
      <c r="E25">
        <f t="shared" si="0"/>
        <v>190</v>
      </c>
      <c r="F25">
        <f t="shared" si="1"/>
        <v>50</v>
      </c>
      <c r="H25" s="5" t="s">
        <v>8</v>
      </c>
      <c r="I25" s="5" t="s">
        <v>41</v>
      </c>
      <c r="J25" s="5" t="s">
        <v>11</v>
      </c>
    </row>
    <row r="26" spans="1:16" x14ac:dyDescent="0.3">
      <c r="H26" s="3">
        <v>1</v>
      </c>
      <c r="I26" s="3">
        <v>142.45327211376488</v>
      </c>
      <c r="J26" s="3">
        <v>-60.453272113764882</v>
      </c>
    </row>
    <row r="27" spans="1:16" x14ac:dyDescent="0.3">
      <c r="H27" s="3">
        <v>2</v>
      </c>
      <c r="I27" s="3">
        <v>96.952253621160352</v>
      </c>
      <c r="J27" s="3">
        <v>-59.952253621160352</v>
      </c>
    </row>
    <row r="28" spans="1:16" x14ac:dyDescent="0.3">
      <c r="H28" s="3">
        <v>3</v>
      </c>
      <c r="I28" s="3">
        <v>134.18035966056408</v>
      </c>
      <c r="J28" s="3">
        <v>7.8196403394359209</v>
      </c>
    </row>
    <row r="29" spans="1:16" x14ac:dyDescent="0.3">
      <c r="H29" s="3">
        <v>4</v>
      </c>
      <c r="I29" s="3">
        <v>47.314778901955378</v>
      </c>
      <c r="J29" s="3">
        <v>-16.314778901955378</v>
      </c>
    </row>
    <row r="30" spans="1:16" x14ac:dyDescent="0.3">
      <c r="H30" s="3">
        <v>5</v>
      </c>
      <c r="I30" s="3">
        <v>139.14410713248458</v>
      </c>
      <c r="J30" s="3">
        <v>-47.144107132484578</v>
      </c>
    </row>
    <row r="31" spans="1:16" x14ac:dyDescent="0.3">
      <c r="H31" s="3">
        <v>6</v>
      </c>
      <c r="I31" s="3">
        <v>88.679341167959521</v>
      </c>
      <c r="J31" s="3">
        <v>-48.679341167959521</v>
      </c>
    </row>
    <row r="32" spans="1:16" x14ac:dyDescent="0.3">
      <c r="H32" s="3">
        <v>7</v>
      </c>
      <c r="I32" s="3">
        <v>131.6984859246038</v>
      </c>
      <c r="J32" s="3">
        <v>22.301514075396199</v>
      </c>
    </row>
    <row r="33" spans="8:10" x14ac:dyDescent="0.3">
      <c r="H33" s="3">
        <v>8</v>
      </c>
      <c r="I33" s="3">
        <v>37.387283958114395</v>
      </c>
      <c r="J33" s="3">
        <v>-4.387283958114395</v>
      </c>
    </row>
    <row r="34" spans="8:10" x14ac:dyDescent="0.3">
      <c r="H34" s="3">
        <v>9</v>
      </c>
      <c r="I34" s="3">
        <v>137.48952464184441</v>
      </c>
      <c r="J34" s="3">
        <v>-29.489524641844412</v>
      </c>
    </row>
    <row r="35" spans="8:10" x14ac:dyDescent="0.3">
      <c r="H35" s="3">
        <v>10</v>
      </c>
      <c r="I35" s="3">
        <v>75.442681242838191</v>
      </c>
      <c r="J35" s="3">
        <v>-30.442681242838191</v>
      </c>
    </row>
    <row r="36" spans="8:10" x14ac:dyDescent="0.3">
      <c r="H36" s="3">
        <v>11</v>
      </c>
      <c r="I36" s="3">
        <v>127.56202969800341</v>
      </c>
      <c r="J36" s="3">
        <v>29.437970301996586</v>
      </c>
    </row>
    <row r="37" spans="8:10" x14ac:dyDescent="0.3">
      <c r="H37" s="3">
        <v>12</v>
      </c>
      <c r="I37" s="3">
        <v>34.905410222154131</v>
      </c>
      <c r="J37" s="3">
        <v>1.0945897778458686</v>
      </c>
    </row>
    <row r="38" spans="8:10" x14ac:dyDescent="0.3">
      <c r="H38" s="3">
        <v>13</v>
      </c>
      <c r="I38" s="3">
        <v>135.00765090588413</v>
      </c>
      <c r="J38" s="3">
        <v>-11.007650905884134</v>
      </c>
    </row>
    <row r="39" spans="8:10" x14ac:dyDescent="0.3">
      <c r="H39" s="3">
        <v>14</v>
      </c>
      <c r="I39" s="3">
        <v>62.206021317716875</v>
      </c>
      <c r="J39" s="3">
        <v>-17.206021317716875</v>
      </c>
    </row>
    <row r="40" spans="8:10" x14ac:dyDescent="0.3">
      <c r="H40" s="3">
        <v>15</v>
      </c>
      <c r="I40" s="3">
        <v>127.56202969800341</v>
      </c>
      <c r="J40" s="3">
        <v>29.437970301996586</v>
      </c>
    </row>
    <row r="41" spans="8:10" x14ac:dyDescent="0.3">
      <c r="H41" s="3">
        <v>16</v>
      </c>
      <c r="I41" s="3">
        <v>34.905410222154131</v>
      </c>
      <c r="J41" s="3">
        <v>11.094589777845869</v>
      </c>
    </row>
    <row r="42" spans="8:10" x14ac:dyDescent="0.3">
      <c r="H42" s="3">
        <v>17</v>
      </c>
      <c r="I42" s="3">
        <v>126.73473845268333</v>
      </c>
      <c r="J42" s="3">
        <v>20.265261547316669</v>
      </c>
    </row>
    <row r="43" spans="8:10" x14ac:dyDescent="0.3">
      <c r="H43" s="3">
        <v>18</v>
      </c>
      <c r="I43" s="3">
        <v>43.178322675354977</v>
      </c>
      <c r="J43" s="3">
        <v>-1.1783226753549769</v>
      </c>
    </row>
    <row r="44" spans="8:10" x14ac:dyDescent="0.3">
      <c r="H44" s="3">
        <v>19</v>
      </c>
      <c r="I44" s="3">
        <v>130.04390343396366</v>
      </c>
      <c r="J44" s="3">
        <v>51.956096566036337</v>
      </c>
    </row>
    <row r="45" spans="8:10" x14ac:dyDescent="0.3">
      <c r="H45" s="3">
        <v>20</v>
      </c>
      <c r="I45" s="3">
        <v>14.223129089152081</v>
      </c>
      <c r="J45" s="3">
        <v>26.776870910847919</v>
      </c>
    </row>
    <row r="46" spans="8:10" x14ac:dyDescent="0.3">
      <c r="H46" s="3">
        <v>21</v>
      </c>
      <c r="I46" s="3">
        <v>130.87119467928375</v>
      </c>
      <c r="J46" s="3">
        <v>36.128805320716253</v>
      </c>
    </row>
    <row r="47" spans="8:10" x14ac:dyDescent="0.3">
      <c r="H47" s="3">
        <v>22</v>
      </c>
      <c r="I47" s="3">
        <v>26.632497768953328</v>
      </c>
      <c r="J47" s="3">
        <v>23.367502231046672</v>
      </c>
    </row>
    <row r="48" spans="8:10" ht="17.25" thickBot="1" x14ac:dyDescent="0.35">
      <c r="H48" s="4">
        <v>23</v>
      </c>
      <c r="I48" s="4">
        <v>123.425573471403</v>
      </c>
      <c r="J48" s="4">
        <v>66.574426528597002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opLeftCell="A49" zoomScale="60" zoomScaleNormal="60" workbookViewId="0">
      <selection activeCell="A28" sqref="A28:I80"/>
    </sheetView>
  </sheetViews>
  <sheetFormatPr defaultRowHeight="16.5" x14ac:dyDescent="0.3"/>
  <cols>
    <col min="1" max="1" width="9" customWidth="1"/>
    <col min="4" max="4" width="16.625" customWidth="1"/>
    <col min="5" max="5" width="5.375" customWidth="1"/>
    <col min="6" max="6" width="5.125" customWidth="1"/>
    <col min="7" max="7" width="4.875" customWidth="1"/>
    <col min="10" max="10" width="35.875" customWidth="1"/>
  </cols>
  <sheetData>
    <row r="1" spans="1:15" x14ac:dyDescent="0.3">
      <c r="A1" t="s">
        <v>0</v>
      </c>
      <c r="D1" t="s">
        <v>1</v>
      </c>
      <c r="E1" t="s">
        <v>30</v>
      </c>
      <c r="F1" t="s">
        <v>32</v>
      </c>
      <c r="G1" t="s">
        <v>45</v>
      </c>
      <c r="H1" t="s">
        <v>0</v>
      </c>
    </row>
    <row r="2" spans="1:15" x14ac:dyDescent="0.3">
      <c r="A2">
        <v>1</v>
      </c>
      <c r="B2">
        <v>2010</v>
      </c>
      <c r="C2">
        <v>1</v>
      </c>
      <c r="D2">
        <v>27</v>
      </c>
      <c r="E2">
        <v>1</v>
      </c>
      <c r="F2">
        <v>0</v>
      </c>
      <c r="G2">
        <v>0</v>
      </c>
      <c r="H2">
        <v>1</v>
      </c>
    </row>
    <row r="3" spans="1:15" x14ac:dyDescent="0.3">
      <c r="A3">
        <v>2</v>
      </c>
      <c r="C3">
        <v>2</v>
      </c>
      <c r="D3">
        <v>82</v>
      </c>
      <c r="E3">
        <v>0</v>
      </c>
      <c r="F3">
        <v>1</v>
      </c>
      <c r="G3">
        <v>0</v>
      </c>
      <c r="H3">
        <v>2</v>
      </c>
      <c r="J3" t="s">
        <v>2</v>
      </c>
    </row>
    <row r="4" spans="1:15" ht="17.25" thickBot="1" x14ac:dyDescent="0.35">
      <c r="A4">
        <v>3</v>
      </c>
      <c r="C4">
        <v>3</v>
      </c>
      <c r="D4">
        <v>37</v>
      </c>
      <c r="E4">
        <v>0</v>
      </c>
      <c r="F4">
        <v>0</v>
      </c>
      <c r="G4">
        <v>1</v>
      </c>
      <c r="H4">
        <v>3</v>
      </c>
    </row>
    <row r="5" spans="1:15" x14ac:dyDescent="0.3">
      <c r="A5">
        <v>4</v>
      </c>
      <c r="C5">
        <v>4</v>
      </c>
      <c r="D5">
        <v>142</v>
      </c>
      <c r="E5">
        <v>0</v>
      </c>
      <c r="F5">
        <v>0</v>
      </c>
      <c r="G5">
        <v>0</v>
      </c>
      <c r="H5">
        <v>4</v>
      </c>
      <c r="J5" s="6" t="s">
        <v>3</v>
      </c>
      <c r="K5" s="6"/>
    </row>
    <row r="6" spans="1:15" x14ac:dyDescent="0.3">
      <c r="A6">
        <v>5</v>
      </c>
      <c r="B6">
        <v>2011</v>
      </c>
      <c r="C6">
        <v>1</v>
      </c>
      <c r="D6">
        <v>31</v>
      </c>
      <c r="E6">
        <v>1</v>
      </c>
      <c r="F6">
        <v>0</v>
      </c>
      <c r="G6">
        <v>0</v>
      </c>
      <c r="H6">
        <v>5</v>
      </c>
      <c r="J6" s="3" t="s">
        <v>4</v>
      </c>
      <c r="K6" s="3">
        <v>0.33757255262224267</v>
      </c>
    </row>
    <row r="7" spans="1:15" x14ac:dyDescent="0.3">
      <c r="A7">
        <v>6</v>
      </c>
      <c r="C7">
        <v>2</v>
      </c>
      <c r="D7">
        <v>92</v>
      </c>
      <c r="E7">
        <v>0</v>
      </c>
      <c r="F7">
        <v>1</v>
      </c>
      <c r="G7">
        <v>0</v>
      </c>
      <c r="H7">
        <v>6</v>
      </c>
      <c r="J7" s="3" t="s">
        <v>5</v>
      </c>
      <c r="K7" s="3">
        <v>0.1139552282838968</v>
      </c>
    </row>
    <row r="8" spans="1:15" x14ac:dyDescent="0.3">
      <c r="A8">
        <v>7</v>
      </c>
      <c r="C8">
        <v>3</v>
      </c>
      <c r="D8">
        <v>40</v>
      </c>
      <c r="E8">
        <v>0</v>
      </c>
      <c r="F8">
        <v>0</v>
      </c>
      <c r="G8">
        <v>1</v>
      </c>
      <c r="H8">
        <v>7</v>
      </c>
      <c r="J8" s="3" t="s">
        <v>6</v>
      </c>
      <c r="K8" s="3">
        <v>7.3680465933164851E-2</v>
      </c>
    </row>
    <row r="9" spans="1:15" x14ac:dyDescent="0.3">
      <c r="A9">
        <v>8</v>
      </c>
      <c r="C9">
        <v>4</v>
      </c>
      <c r="D9">
        <v>154</v>
      </c>
      <c r="E9">
        <v>0</v>
      </c>
      <c r="F9">
        <v>0</v>
      </c>
      <c r="G9">
        <v>0</v>
      </c>
      <c r="H9">
        <v>8</v>
      </c>
      <c r="J9" s="3" t="s">
        <v>7</v>
      </c>
      <c r="K9" s="3">
        <v>55.388398101667242</v>
      </c>
    </row>
    <row r="10" spans="1:15" ht="17.25" thickBot="1" x14ac:dyDescent="0.35">
      <c r="A10">
        <v>9</v>
      </c>
      <c r="B10">
        <v>2012</v>
      </c>
      <c r="C10">
        <v>1</v>
      </c>
      <c r="D10">
        <v>33</v>
      </c>
      <c r="E10">
        <v>1</v>
      </c>
      <c r="F10">
        <v>0</v>
      </c>
      <c r="G10">
        <v>0</v>
      </c>
      <c r="H10">
        <v>9</v>
      </c>
      <c r="J10" s="4" t="s">
        <v>8</v>
      </c>
      <c r="K10" s="4">
        <v>24</v>
      </c>
    </row>
    <row r="11" spans="1:15" x14ac:dyDescent="0.3">
      <c r="A11">
        <v>10</v>
      </c>
      <c r="C11">
        <v>2</v>
      </c>
      <c r="D11">
        <v>108</v>
      </c>
      <c r="E11">
        <v>0</v>
      </c>
      <c r="F11">
        <v>1</v>
      </c>
      <c r="G11">
        <v>0</v>
      </c>
      <c r="H11">
        <v>10</v>
      </c>
    </row>
    <row r="12" spans="1:15" ht="17.25" thickBot="1" x14ac:dyDescent="0.35">
      <c r="A12">
        <v>11</v>
      </c>
      <c r="C12">
        <v>3</v>
      </c>
      <c r="D12">
        <v>45</v>
      </c>
      <c r="E12">
        <v>0</v>
      </c>
      <c r="F12">
        <v>0</v>
      </c>
      <c r="G12">
        <v>1</v>
      </c>
      <c r="H12">
        <v>11</v>
      </c>
      <c r="J12" t="s">
        <v>9</v>
      </c>
    </row>
    <row r="13" spans="1:15" x14ac:dyDescent="0.3">
      <c r="A13">
        <v>12</v>
      </c>
      <c r="C13">
        <v>4</v>
      </c>
      <c r="D13">
        <v>157</v>
      </c>
      <c r="E13">
        <v>0</v>
      </c>
      <c r="F13">
        <v>0</v>
      </c>
      <c r="G13">
        <v>0</v>
      </c>
      <c r="H13">
        <v>12</v>
      </c>
      <c r="J13" s="5"/>
      <c r="K13" s="5" t="s">
        <v>14</v>
      </c>
      <c r="L13" s="5" t="s">
        <v>15</v>
      </c>
      <c r="M13" s="5" t="s">
        <v>16</v>
      </c>
      <c r="N13" s="5" t="s">
        <v>17</v>
      </c>
      <c r="O13" s="5" t="s">
        <v>18</v>
      </c>
    </row>
    <row r="14" spans="1:15" x14ac:dyDescent="0.3">
      <c r="A14">
        <v>13</v>
      </c>
      <c r="B14">
        <v>2013</v>
      </c>
      <c r="C14">
        <v>1</v>
      </c>
      <c r="D14">
        <v>36</v>
      </c>
      <c r="E14">
        <v>1</v>
      </c>
      <c r="F14">
        <v>0</v>
      </c>
      <c r="G14">
        <v>0</v>
      </c>
      <c r="H14">
        <v>13</v>
      </c>
      <c r="J14" s="3" t="s">
        <v>10</v>
      </c>
      <c r="K14" s="3">
        <v>1</v>
      </c>
      <c r="L14" s="3">
        <v>8680.3828260869486</v>
      </c>
      <c r="M14" s="3">
        <v>8680.3828260869486</v>
      </c>
      <c r="N14" s="3">
        <v>2.829445082543752</v>
      </c>
      <c r="O14" s="3">
        <v>0.10669197377883639</v>
      </c>
    </row>
    <row r="15" spans="1:15" x14ac:dyDescent="0.3">
      <c r="A15">
        <v>14</v>
      </c>
      <c r="C15">
        <v>2</v>
      </c>
      <c r="D15">
        <v>124</v>
      </c>
      <c r="E15">
        <v>0</v>
      </c>
      <c r="F15">
        <v>1</v>
      </c>
      <c r="G15">
        <v>0</v>
      </c>
      <c r="H15">
        <v>14</v>
      </c>
      <c r="J15" s="3" t="s">
        <v>11</v>
      </c>
      <c r="K15" s="3">
        <v>22</v>
      </c>
      <c r="L15" s="16">
        <v>67493.242173913051</v>
      </c>
      <c r="M15" s="3">
        <v>3067.8746442687752</v>
      </c>
      <c r="N15" s="3"/>
      <c r="O15" s="3"/>
    </row>
    <row r="16" spans="1:15" ht="17.25" thickBot="1" x14ac:dyDescent="0.35">
      <c r="A16">
        <v>15</v>
      </c>
      <c r="C16">
        <v>3</v>
      </c>
      <c r="D16">
        <v>45</v>
      </c>
      <c r="E16">
        <v>0</v>
      </c>
      <c r="F16">
        <v>0</v>
      </c>
      <c r="G16">
        <v>1</v>
      </c>
      <c r="H16">
        <v>15</v>
      </c>
      <c r="J16" s="4" t="s">
        <v>12</v>
      </c>
      <c r="K16" s="4">
        <v>23</v>
      </c>
      <c r="L16" s="4">
        <v>76173.625</v>
      </c>
      <c r="M16" s="4"/>
      <c r="N16" s="4"/>
      <c r="O16" s="4"/>
    </row>
    <row r="17" spans="1:18" ht="17.25" thickBot="1" x14ac:dyDescent="0.35">
      <c r="A17">
        <v>16</v>
      </c>
      <c r="C17">
        <v>4</v>
      </c>
      <c r="D17">
        <v>157</v>
      </c>
      <c r="E17">
        <v>0</v>
      </c>
      <c r="F17">
        <v>0</v>
      </c>
      <c r="G17">
        <v>0</v>
      </c>
      <c r="H17">
        <v>16</v>
      </c>
    </row>
    <row r="18" spans="1:18" x14ac:dyDescent="0.3">
      <c r="A18">
        <v>17</v>
      </c>
      <c r="B18">
        <v>2014</v>
      </c>
      <c r="C18">
        <v>1</v>
      </c>
      <c r="D18">
        <v>46</v>
      </c>
      <c r="E18">
        <v>1</v>
      </c>
      <c r="F18">
        <v>0</v>
      </c>
      <c r="G18">
        <v>0</v>
      </c>
      <c r="H18">
        <v>17</v>
      </c>
      <c r="J18" s="5" t="s">
        <v>43</v>
      </c>
      <c r="K18" s="5" t="s">
        <v>19</v>
      </c>
      <c r="L18" s="5" t="s">
        <v>7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</row>
    <row r="19" spans="1:18" x14ac:dyDescent="0.3">
      <c r="A19">
        <v>18</v>
      </c>
      <c r="C19">
        <v>2</v>
      </c>
      <c r="D19">
        <v>147</v>
      </c>
      <c r="E19">
        <v>0</v>
      </c>
      <c r="F19">
        <v>1</v>
      </c>
      <c r="G19">
        <v>0</v>
      </c>
      <c r="H19">
        <v>18</v>
      </c>
      <c r="J19" s="3" t="s">
        <v>13</v>
      </c>
      <c r="K19" s="3">
        <v>56.282608695652172</v>
      </c>
      <c r="L19" s="3">
        <v>23.337928447831935</v>
      </c>
      <c r="M19" s="3">
        <v>2.4116368692046768</v>
      </c>
      <c r="N19" s="3">
        <v>2.4670373720074152E-2</v>
      </c>
      <c r="O19" s="3">
        <v>7.8827074270223179</v>
      </c>
      <c r="P19" s="3">
        <v>104.68250996428202</v>
      </c>
      <c r="Q19" s="3">
        <v>7.8827074270223179</v>
      </c>
      <c r="R19" s="3">
        <v>104.68250996428202</v>
      </c>
    </row>
    <row r="20" spans="1:18" ht="17.25" thickBot="1" x14ac:dyDescent="0.35">
      <c r="A20">
        <v>19</v>
      </c>
      <c r="C20">
        <v>3</v>
      </c>
      <c r="D20">
        <v>42</v>
      </c>
      <c r="E20">
        <v>0</v>
      </c>
      <c r="F20">
        <v>0</v>
      </c>
      <c r="G20">
        <v>1</v>
      </c>
      <c r="H20">
        <v>19</v>
      </c>
      <c r="J20" s="4" t="s">
        <v>0</v>
      </c>
      <c r="K20" s="4">
        <v>2.7473913043478264</v>
      </c>
      <c r="L20" s="4">
        <v>1.6333147528792018</v>
      </c>
      <c r="M20" s="4">
        <v>1.6820954439459597</v>
      </c>
      <c r="N20" s="4">
        <v>0.10669197377883623</v>
      </c>
      <c r="O20" s="4">
        <v>-0.63989617305866942</v>
      </c>
      <c r="P20" s="4">
        <v>6.1346787817543227</v>
      </c>
      <c r="Q20" s="4">
        <v>-0.63989617305866942</v>
      </c>
      <c r="R20" s="4">
        <v>6.1346787817543227</v>
      </c>
    </row>
    <row r="21" spans="1:18" x14ac:dyDescent="0.3">
      <c r="A21">
        <v>20</v>
      </c>
      <c r="C21">
        <v>4</v>
      </c>
      <c r="D21">
        <v>182</v>
      </c>
      <c r="E21">
        <v>0</v>
      </c>
      <c r="F21">
        <v>0</v>
      </c>
      <c r="G21">
        <v>0</v>
      </c>
      <c r="H21">
        <v>20</v>
      </c>
    </row>
    <row r="22" spans="1:18" x14ac:dyDescent="0.3">
      <c r="A22">
        <v>21</v>
      </c>
      <c r="B22">
        <v>2015</v>
      </c>
      <c r="C22">
        <v>1</v>
      </c>
      <c r="D22">
        <v>41</v>
      </c>
      <c r="E22">
        <v>1</v>
      </c>
      <c r="F22">
        <v>0</v>
      </c>
      <c r="G22">
        <v>0</v>
      </c>
      <c r="H22">
        <v>21</v>
      </c>
    </row>
    <row r="23" spans="1:18" x14ac:dyDescent="0.3">
      <c r="A23">
        <v>22</v>
      </c>
      <c r="C23">
        <v>2</v>
      </c>
      <c r="D23">
        <v>167</v>
      </c>
      <c r="E23">
        <v>0</v>
      </c>
      <c r="F23">
        <v>1</v>
      </c>
      <c r="G23">
        <v>0</v>
      </c>
      <c r="H23">
        <v>22</v>
      </c>
    </row>
    <row r="24" spans="1:18" x14ac:dyDescent="0.3">
      <c r="A24">
        <v>23</v>
      </c>
      <c r="C24">
        <v>3</v>
      </c>
      <c r="D24">
        <v>50</v>
      </c>
      <c r="E24">
        <v>0</v>
      </c>
      <c r="F24">
        <v>0</v>
      </c>
      <c r="G24">
        <v>1</v>
      </c>
      <c r="H24">
        <v>23</v>
      </c>
      <c r="J24" t="s">
        <v>33</v>
      </c>
    </row>
    <row r="25" spans="1:18" ht="17.25" thickBot="1" x14ac:dyDescent="0.35">
      <c r="A25">
        <v>24</v>
      </c>
      <c r="C25">
        <v>4</v>
      </c>
      <c r="D25">
        <v>190</v>
      </c>
      <c r="E25">
        <v>0</v>
      </c>
      <c r="F25">
        <v>0</v>
      </c>
      <c r="G25">
        <v>0</v>
      </c>
      <c r="H25">
        <v>24</v>
      </c>
    </row>
    <row r="26" spans="1:18" x14ac:dyDescent="0.3">
      <c r="J26" s="5" t="s">
        <v>8</v>
      </c>
      <c r="K26" s="5" t="s">
        <v>34</v>
      </c>
      <c r="L26" s="5" t="s">
        <v>11</v>
      </c>
    </row>
    <row r="27" spans="1:18" x14ac:dyDescent="0.3">
      <c r="J27" s="3">
        <v>1</v>
      </c>
      <c r="K27" s="3">
        <v>59.03</v>
      </c>
      <c r="L27" s="3">
        <v>-32.03</v>
      </c>
      <c r="M27">
        <f>L27^2</f>
        <v>1025.9209000000001</v>
      </c>
    </row>
    <row r="28" spans="1:18" x14ac:dyDescent="0.3">
      <c r="J28" s="3">
        <v>2</v>
      </c>
      <c r="K28" s="3">
        <v>61.777391304347823</v>
      </c>
      <c r="L28" s="3">
        <v>20.222608695652177</v>
      </c>
      <c r="M28">
        <f t="shared" ref="M28:M50" si="0">L28^2</f>
        <v>408.95390245746705</v>
      </c>
    </row>
    <row r="29" spans="1:18" x14ac:dyDescent="0.3">
      <c r="A29" t="s">
        <v>2</v>
      </c>
      <c r="J29" s="3">
        <v>3</v>
      </c>
      <c r="K29" s="3">
        <v>64.524782608695659</v>
      </c>
      <c r="L29" s="3">
        <v>-27.524782608695659</v>
      </c>
      <c r="M29">
        <f t="shared" si="0"/>
        <v>757.61365765595497</v>
      </c>
    </row>
    <row r="30" spans="1:18" ht="17.25" thickBot="1" x14ac:dyDescent="0.35">
      <c r="J30" s="3">
        <v>4</v>
      </c>
      <c r="K30" s="3">
        <v>67.272173913043474</v>
      </c>
      <c r="L30" s="3">
        <v>74.727826086956526</v>
      </c>
      <c r="M30">
        <f t="shared" si="0"/>
        <v>5584.2479916824204</v>
      </c>
    </row>
    <row r="31" spans="1:18" x14ac:dyDescent="0.3">
      <c r="A31" s="6" t="s">
        <v>3</v>
      </c>
      <c r="B31" s="6"/>
      <c r="J31" s="3">
        <v>5</v>
      </c>
      <c r="K31" s="3">
        <v>70.019565217391303</v>
      </c>
      <c r="L31" s="3">
        <v>-39.019565217391303</v>
      </c>
      <c r="M31">
        <f t="shared" si="0"/>
        <v>1522.5264697542532</v>
      </c>
    </row>
    <row r="32" spans="1:18" x14ac:dyDescent="0.3">
      <c r="A32" s="3" t="s">
        <v>4</v>
      </c>
      <c r="B32" s="3">
        <v>0.98093042796002139</v>
      </c>
      <c r="J32" s="3">
        <v>6</v>
      </c>
      <c r="K32" s="3">
        <v>72.766956521739132</v>
      </c>
      <c r="L32" s="3">
        <v>19.233043478260868</v>
      </c>
      <c r="M32">
        <f t="shared" si="0"/>
        <v>369.90996143667292</v>
      </c>
    </row>
    <row r="33" spans="1:13" x14ac:dyDescent="0.3">
      <c r="A33" s="3" t="s">
        <v>5</v>
      </c>
      <c r="B33" s="3">
        <v>0.96222450449783081</v>
      </c>
      <c r="J33" s="3">
        <v>7</v>
      </c>
      <c r="K33" s="3">
        <v>75.514347826086961</v>
      </c>
      <c r="L33" s="3">
        <v>-35.514347826086961</v>
      </c>
      <c r="M33">
        <f t="shared" si="0"/>
        <v>1261.2689015122876</v>
      </c>
    </row>
    <row r="34" spans="1:13" x14ac:dyDescent="0.3">
      <c r="A34" s="3" t="s">
        <v>6</v>
      </c>
      <c r="B34" s="3">
        <v>0.95427176860263729</v>
      </c>
      <c r="J34" s="3">
        <v>8</v>
      </c>
      <c r="K34" s="3">
        <v>78.26173913043479</v>
      </c>
      <c r="L34" s="3">
        <v>75.73826086956521</v>
      </c>
      <c r="M34">
        <f t="shared" si="0"/>
        <v>5736.2841595463124</v>
      </c>
    </row>
    <row r="35" spans="1:13" x14ac:dyDescent="0.3">
      <c r="A35" s="3" t="s">
        <v>7</v>
      </c>
      <c r="B35" s="3">
        <v>12.306387790539015</v>
      </c>
      <c r="J35" s="3">
        <v>9</v>
      </c>
      <c r="K35" s="3">
        <v>81.009130434782605</v>
      </c>
      <c r="L35" s="3">
        <v>-48.009130434782605</v>
      </c>
      <c r="M35">
        <f t="shared" si="0"/>
        <v>2304.8766051039693</v>
      </c>
    </row>
    <row r="36" spans="1:13" ht="17.25" thickBot="1" x14ac:dyDescent="0.35">
      <c r="A36" s="4" t="s">
        <v>8</v>
      </c>
      <c r="B36" s="4">
        <v>24</v>
      </c>
      <c r="J36" s="3">
        <v>10</v>
      </c>
      <c r="K36" s="3">
        <v>83.756521739130434</v>
      </c>
      <c r="L36" s="3">
        <v>24.243478260869566</v>
      </c>
      <c r="M36">
        <f t="shared" si="0"/>
        <v>587.74623818525527</v>
      </c>
    </row>
    <row r="37" spans="1:13" x14ac:dyDescent="0.3">
      <c r="J37" s="3">
        <v>11</v>
      </c>
      <c r="K37" s="3">
        <v>86.503913043478263</v>
      </c>
      <c r="L37" s="3">
        <v>-41.503913043478263</v>
      </c>
      <c r="M37">
        <f t="shared" si="0"/>
        <v>1722.5747979206051</v>
      </c>
    </row>
    <row r="38" spans="1:13" ht="17.25" thickBot="1" x14ac:dyDescent="0.35">
      <c r="A38" t="s">
        <v>9</v>
      </c>
      <c r="J38" s="3">
        <v>12</v>
      </c>
      <c r="K38" s="3">
        <v>89.251304347826093</v>
      </c>
      <c r="L38" s="3">
        <v>67.748695652173907</v>
      </c>
      <c r="M38">
        <f t="shared" si="0"/>
        <v>4589.8857625708879</v>
      </c>
    </row>
    <row r="39" spans="1:13" x14ac:dyDescent="0.3">
      <c r="A39" s="5"/>
      <c r="B39" s="5" t="s">
        <v>14</v>
      </c>
      <c r="C39" s="5" t="s">
        <v>15</v>
      </c>
      <c r="D39" s="5" t="s">
        <v>16</v>
      </c>
      <c r="E39" s="5" t="s">
        <v>17</v>
      </c>
      <c r="F39" s="5" t="s">
        <v>18</v>
      </c>
      <c r="J39" s="3">
        <v>13</v>
      </c>
      <c r="K39" s="3">
        <v>91.998695652173922</v>
      </c>
      <c r="L39" s="3">
        <v>-55.998695652173922</v>
      </c>
      <c r="M39">
        <f t="shared" si="0"/>
        <v>3135.8539147448023</v>
      </c>
    </row>
    <row r="40" spans="1:13" x14ac:dyDescent="0.3">
      <c r="A40" s="3" t="s">
        <v>10</v>
      </c>
      <c r="B40" s="3">
        <v>4</v>
      </c>
      <c r="C40" s="3">
        <v>73296.128571428577</v>
      </c>
      <c r="D40" s="3">
        <v>18324.032142857144</v>
      </c>
      <c r="E40" s="3">
        <v>120.99289064526586</v>
      </c>
      <c r="F40" s="3">
        <v>3.08733020420086E-13</v>
      </c>
      <c r="J40" s="3">
        <v>14</v>
      </c>
      <c r="K40" s="3">
        <v>94.746086956521737</v>
      </c>
      <c r="L40" s="3">
        <v>29.253913043478263</v>
      </c>
      <c r="M40">
        <f t="shared" si="0"/>
        <v>855.79142835538767</v>
      </c>
    </row>
    <row r="41" spans="1:13" x14ac:dyDescent="0.3">
      <c r="A41" s="3" t="s">
        <v>11</v>
      </c>
      <c r="B41" s="3">
        <v>19</v>
      </c>
      <c r="C41" s="16">
        <v>2877.4964285714268</v>
      </c>
      <c r="D41" s="3">
        <v>151.44718045112774</v>
      </c>
      <c r="E41" s="3"/>
      <c r="F41" s="3"/>
      <c r="J41" s="3">
        <v>15</v>
      </c>
      <c r="K41" s="3">
        <v>97.493478260869566</v>
      </c>
      <c r="L41" s="3">
        <v>-52.493478260869566</v>
      </c>
      <c r="M41">
        <f t="shared" si="0"/>
        <v>2755.5652599243858</v>
      </c>
    </row>
    <row r="42" spans="1:13" ht="17.25" thickBot="1" x14ac:dyDescent="0.35">
      <c r="A42" s="4" t="s">
        <v>12</v>
      </c>
      <c r="B42" s="4">
        <v>23</v>
      </c>
      <c r="C42" s="4">
        <v>76173.625</v>
      </c>
      <c r="D42" s="4"/>
      <c r="E42" s="4"/>
      <c r="F42" s="4"/>
      <c r="J42" s="3">
        <v>16</v>
      </c>
      <c r="K42" s="3">
        <v>100.24086956521739</v>
      </c>
      <c r="L42" s="3">
        <v>56.759130434782605</v>
      </c>
      <c r="M42">
        <f t="shared" si="0"/>
        <v>3221.5988877126651</v>
      </c>
    </row>
    <row r="43" spans="1:13" ht="17.25" thickBot="1" x14ac:dyDescent="0.35">
      <c r="J43" s="3">
        <v>17</v>
      </c>
      <c r="K43" s="3">
        <v>102.98826086956522</v>
      </c>
      <c r="L43" s="3">
        <v>-56.988260869565224</v>
      </c>
      <c r="M43">
        <f t="shared" si="0"/>
        <v>3247.6618769376187</v>
      </c>
    </row>
    <row r="44" spans="1:13" x14ac:dyDescent="0.3">
      <c r="A44" s="5" t="s">
        <v>47</v>
      </c>
      <c r="B44" s="5" t="s">
        <v>19</v>
      </c>
      <c r="C44" s="5" t="s">
        <v>7</v>
      </c>
      <c r="D44" s="5" t="s">
        <v>20</v>
      </c>
      <c r="E44" s="5" t="s">
        <v>21</v>
      </c>
      <c r="F44" s="5" t="s">
        <v>22</v>
      </c>
      <c r="G44" s="5" t="s">
        <v>23</v>
      </c>
      <c r="H44" s="5" t="s">
        <v>24</v>
      </c>
      <c r="I44" s="5" t="s">
        <v>25</v>
      </c>
      <c r="J44" s="3">
        <v>18</v>
      </c>
      <c r="K44" s="3">
        <v>105.73565217391305</v>
      </c>
      <c r="L44" s="3">
        <v>41.264347826086947</v>
      </c>
      <c r="M44">
        <f t="shared" si="0"/>
        <v>1702.7464015122866</v>
      </c>
    </row>
    <row r="45" spans="1:13" x14ac:dyDescent="0.3">
      <c r="A45" s="3" t="s">
        <v>13</v>
      </c>
      <c r="B45" s="3">
        <v>135.69166666666666</v>
      </c>
      <c r="C45" s="3">
        <v>7.193361753783968</v>
      </c>
      <c r="D45" s="3">
        <v>18.86345651882278</v>
      </c>
      <c r="E45" s="3">
        <v>9.1998844562472194E-14</v>
      </c>
      <c r="F45" s="3">
        <v>120.63578748393607</v>
      </c>
      <c r="G45" s="3">
        <v>150.74754584939726</v>
      </c>
      <c r="H45" s="3">
        <v>120.63578748393607</v>
      </c>
      <c r="I45" s="3">
        <v>150.74754584939726</v>
      </c>
      <c r="J45" s="3">
        <v>19</v>
      </c>
      <c r="K45" s="3">
        <v>108.48304347826087</v>
      </c>
      <c r="L45" s="3">
        <v>-66.483043478260868</v>
      </c>
      <c r="M45">
        <f t="shared" si="0"/>
        <v>4419.9950701323251</v>
      </c>
    </row>
    <row r="46" spans="1:13" x14ac:dyDescent="0.3">
      <c r="A46" s="3" t="s">
        <v>29</v>
      </c>
      <c r="B46" s="3">
        <v>-122.00535714285718</v>
      </c>
      <c r="C46" s="3">
        <v>7.1902280739341995</v>
      </c>
      <c r="D46" s="3">
        <v>-16.968217960310238</v>
      </c>
      <c r="E46" s="3">
        <v>6.1771358727629869E-13</v>
      </c>
      <c r="F46" s="3">
        <v>-137.05467745828338</v>
      </c>
      <c r="G46" s="3">
        <v>-106.95603682743096</v>
      </c>
      <c r="H46" s="3">
        <v>-137.05467745828338</v>
      </c>
      <c r="I46" s="3">
        <v>-106.95603682743096</v>
      </c>
      <c r="J46" s="3">
        <v>20</v>
      </c>
      <c r="K46" s="3">
        <v>111.2304347826087</v>
      </c>
      <c r="L46" s="3">
        <v>70.769565217391303</v>
      </c>
      <c r="M46">
        <f t="shared" si="0"/>
        <v>5008.331361058601</v>
      </c>
    </row>
    <row r="47" spans="1:13" x14ac:dyDescent="0.3">
      <c r="A47" s="3" t="s">
        <v>31</v>
      </c>
      <c r="B47" s="3">
        <v>-39.670238095238105</v>
      </c>
      <c r="C47" s="3">
        <v>7.1430579075795464</v>
      </c>
      <c r="D47" s="3">
        <v>-5.5536772357877364</v>
      </c>
      <c r="E47" s="3">
        <v>2.3441069228410383E-5</v>
      </c>
      <c r="F47" s="3">
        <v>-54.620830117833584</v>
      </c>
      <c r="G47" s="3">
        <v>-24.719646072642625</v>
      </c>
      <c r="H47" s="3">
        <v>-54.620830117833584</v>
      </c>
      <c r="I47" s="3">
        <v>-24.719646072642625</v>
      </c>
      <c r="J47" s="3">
        <v>21</v>
      </c>
      <c r="K47" s="3">
        <v>113.97782608695653</v>
      </c>
      <c r="L47" s="3">
        <v>-72.977826086956526</v>
      </c>
      <c r="M47">
        <f t="shared" si="0"/>
        <v>5325.7631003780725</v>
      </c>
    </row>
    <row r="48" spans="1:13" x14ac:dyDescent="0.3">
      <c r="A48" s="3" t="s">
        <v>44</v>
      </c>
      <c r="B48" s="3">
        <v>-118.5017857142857</v>
      </c>
      <c r="C48" s="3">
        <v>7.1146056939608808</v>
      </c>
      <c r="D48" s="3">
        <v>-16.656128366309048</v>
      </c>
      <c r="E48" s="3">
        <v>8.6054935426081948E-13</v>
      </c>
      <c r="F48" s="3">
        <v>-133.39282656937615</v>
      </c>
      <c r="G48" s="3">
        <v>-103.61074485919525</v>
      </c>
      <c r="H48" s="3">
        <v>-133.39282656937615</v>
      </c>
      <c r="I48" s="3">
        <v>-103.61074485919525</v>
      </c>
      <c r="J48" s="3">
        <v>22</v>
      </c>
      <c r="K48" s="3">
        <v>116.72521739130435</v>
      </c>
      <c r="L48" s="3">
        <v>50.274782608695645</v>
      </c>
      <c r="M48">
        <f t="shared" si="0"/>
        <v>2527.5537663516061</v>
      </c>
    </row>
    <row r="49" spans="1:15" ht="17.25" thickBot="1" x14ac:dyDescent="0.35">
      <c r="A49" s="4" t="s">
        <v>0</v>
      </c>
      <c r="B49" s="4">
        <v>1.9982142857142857</v>
      </c>
      <c r="C49" s="4">
        <v>0.36772366912039262</v>
      </c>
      <c r="D49" s="4">
        <v>5.4340105179905374</v>
      </c>
      <c r="E49" s="4">
        <v>3.0438910516643214E-5</v>
      </c>
      <c r="F49" s="4">
        <v>1.2285598008700218</v>
      </c>
      <c r="G49" s="4">
        <v>2.7678687705585494</v>
      </c>
      <c r="H49" s="4">
        <v>1.2285598008700218</v>
      </c>
      <c r="I49" s="4">
        <v>2.7678687705585494</v>
      </c>
      <c r="J49" s="3">
        <v>23</v>
      </c>
      <c r="K49" s="3">
        <v>119.47260869565218</v>
      </c>
      <c r="L49" s="3">
        <v>-69.472608695652184</v>
      </c>
      <c r="M49">
        <f t="shared" si="0"/>
        <v>4826.443358979207</v>
      </c>
    </row>
    <row r="50" spans="1:15" ht="17.25" thickBot="1" x14ac:dyDescent="0.35">
      <c r="J50" s="4">
        <v>24</v>
      </c>
      <c r="K50" s="4">
        <v>122.22000000000001</v>
      </c>
      <c r="L50" s="4">
        <v>67.779999999999987</v>
      </c>
      <c r="M50">
        <f t="shared" si="0"/>
        <v>4594.1283999999978</v>
      </c>
    </row>
    <row r="51" spans="1:15" x14ac:dyDescent="0.3">
      <c r="L51">
        <f>SUM(L27:L50)</f>
        <v>0</v>
      </c>
      <c r="M51" t="e">
        <f>sum</f>
        <v>#NAME?</v>
      </c>
    </row>
    <row r="53" spans="1:15" x14ac:dyDescent="0.3">
      <c r="A53" t="s">
        <v>33</v>
      </c>
    </row>
    <row r="54" spans="1:15" x14ac:dyDescent="0.3">
      <c r="J54" t="s">
        <v>2</v>
      </c>
    </row>
    <row r="55" spans="1:15" ht="17.25" thickBot="1" x14ac:dyDescent="0.35">
      <c r="A55" t="s">
        <v>8</v>
      </c>
      <c r="B55" t="s">
        <v>34</v>
      </c>
      <c r="C55" t="s">
        <v>11</v>
      </c>
    </row>
    <row r="56" spans="1:15" x14ac:dyDescent="0.3">
      <c r="A56">
        <v>1</v>
      </c>
      <c r="B56">
        <v>15.684523809523769</v>
      </c>
      <c r="C56">
        <v>11.315476190476231</v>
      </c>
      <c r="J56" s="6" t="s">
        <v>3</v>
      </c>
      <c r="K56" s="6"/>
    </row>
    <row r="57" spans="1:15" x14ac:dyDescent="0.3">
      <c r="A57">
        <v>2</v>
      </c>
      <c r="B57">
        <v>100.01785714285712</v>
      </c>
      <c r="C57">
        <v>-18.017857142857125</v>
      </c>
      <c r="J57" s="3" t="s">
        <v>4</v>
      </c>
      <c r="K57" s="3">
        <v>0.9505348352677242</v>
      </c>
    </row>
    <row r="58" spans="1:15" x14ac:dyDescent="0.3">
      <c r="A58">
        <v>3</v>
      </c>
      <c r="B58">
        <v>23.184523809523817</v>
      </c>
      <c r="C58">
        <v>13.815476190476183</v>
      </c>
      <c r="J58" s="3" t="s">
        <v>5</v>
      </c>
      <c r="K58" s="3">
        <v>0.90351647305743954</v>
      </c>
    </row>
    <row r="59" spans="1:15" x14ac:dyDescent="0.3">
      <c r="A59">
        <v>4</v>
      </c>
      <c r="B59">
        <v>143.6845238095238</v>
      </c>
      <c r="C59">
        <v>-1.684523809523796</v>
      </c>
      <c r="J59" s="3" t="s">
        <v>6</v>
      </c>
      <c r="K59" s="3">
        <v>0.88904394401605535</v>
      </c>
    </row>
    <row r="60" spans="1:15" x14ac:dyDescent="0.3">
      <c r="A60">
        <v>5</v>
      </c>
      <c r="B60">
        <v>23.677380952380915</v>
      </c>
      <c r="C60">
        <v>7.3226190476190851</v>
      </c>
      <c r="J60" s="3" t="s">
        <v>7</v>
      </c>
      <c r="K60" s="3">
        <v>19.169637450927439</v>
      </c>
    </row>
    <row r="61" spans="1:15" ht="17.25" thickBot="1" x14ac:dyDescent="0.35">
      <c r="A61">
        <v>6</v>
      </c>
      <c r="B61">
        <v>108.01071428571427</v>
      </c>
      <c r="C61">
        <v>-16.010714285714272</v>
      </c>
      <c r="J61" s="4" t="s">
        <v>8</v>
      </c>
      <c r="K61" s="4">
        <v>24</v>
      </c>
    </row>
    <row r="62" spans="1:15" x14ac:dyDescent="0.3">
      <c r="A62">
        <v>7</v>
      </c>
      <c r="B62">
        <v>31.177380952380961</v>
      </c>
      <c r="C62">
        <v>8.8226190476190389</v>
      </c>
    </row>
    <row r="63" spans="1:15" ht="17.25" thickBot="1" x14ac:dyDescent="0.35">
      <c r="A63">
        <v>8</v>
      </c>
      <c r="B63">
        <v>151.67738095238096</v>
      </c>
      <c r="C63">
        <v>2.3226190476190425</v>
      </c>
      <c r="J63" t="s">
        <v>9</v>
      </c>
    </row>
    <row r="64" spans="1:15" x14ac:dyDescent="0.3">
      <c r="A64">
        <v>9</v>
      </c>
      <c r="B64">
        <v>31.670238095238055</v>
      </c>
      <c r="C64">
        <v>1.3297619047619449</v>
      </c>
      <c r="J64" s="5"/>
      <c r="K64" s="5" t="s">
        <v>14</v>
      </c>
      <c r="L64" s="5" t="s">
        <v>15</v>
      </c>
      <c r="M64" s="5" t="s">
        <v>16</v>
      </c>
      <c r="N64" s="5" t="s">
        <v>17</v>
      </c>
      <c r="O64" s="5" t="s">
        <v>18</v>
      </c>
    </row>
    <row r="65" spans="1:18" x14ac:dyDescent="0.3">
      <c r="A65">
        <v>10</v>
      </c>
      <c r="B65">
        <v>116.00357142857142</v>
      </c>
      <c r="C65">
        <v>-8.0035714285714192</v>
      </c>
      <c r="J65" s="3" t="s">
        <v>10</v>
      </c>
      <c r="K65" s="3">
        <v>3</v>
      </c>
      <c r="L65" s="3">
        <v>68824.125</v>
      </c>
      <c r="M65" s="3">
        <v>22941.375</v>
      </c>
      <c r="N65" s="3">
        <v>62.429757126335161</v>
      </c>
      <c r="O65" s="3">
        <v>2.4706509600088438E-10</v>
      </c>
    </row>
    <row r="66" spans="1:18" x14ac:dyDescent="0.3">
      <c r="A66">
        <v>11</v>
      </c>
      <c r="B66">
        <v>39.170238095238105</v>
      </c>
      <c r="C66">
        <v>5.8297619047618952</v>
      </c>
      <c r="J66" s="3" t="s">
        <v>11</v>
      </c>
      <c r="K66" s="3">
        <v>20</v>
      </c>
      <c r="L66" s="16">
        <v>7349.4999999999955</v>
      </c>
      <c r="M66" s="3">
        <v>367.4749999999998</v>
      </c>
      <c r="N66" s="3"/>
      <c r="O66" s="3"/>
    </row>
    <row r="67" spans="1:18" ht="17.25" thickBot="1" x14ac:dyDescent="0.35">
      <c r="A67">
        <v>12</v>
      </c>
      <c r="B67">
        <v>159.67023809523809</v>
      </c>
      <c r="C67">
        <v>-2.6702380952380906</v>
      </c>
      <c r="J67" s="4" t="s">
        <v>12</v>
      </c>
      <c r="K67" s="4">
        <v>23</v>
      </c>
      <c r="L67" s="4">
        <v>76173.625</v>
      </c>
      <c r="M67" s="4"/>
      <c r="N67" s="4"/>
      <c r="O67" s="4"/>
    </row>
    <row r="68" spans="1:18" ht="17.25" thickBot="1" x14ac:dyDescent="0.35">
      <c r="A68">
        <v>13</v>
      </c>
      <c r="B68">
        <v>39.663095238095195</v>
      </c>
      <c r="C68">
        <v>-3.6630952380951953</v>
      </c>
    </row>
    <row r="69" spans="1:18" x14ac:dyDescent="0.3">
      <c r="A69">
        <v>14</v>
      </c>
      <c r="B69">
        <v>123.99642857142857</v>
      </c>
      <c r="C69">
        <v>3.5714285714334437E-3</v>
      </c>
      <c r="J69" s="5" t="s">
        <v>46</v>
      </c>
      <c r="K69" s="5" t="s">
        <v>19</v>
      </c>
      <c r="L69" s="5" t="s">
        <v>7</v>
      </c>
      <c r="M69" s="5" t="s">
        <v>20</v>
      </c>
      <c r="N69" s="5" t="s">
        <v>21</v>
      </c>
      <c r="O69" s="5" t="s">
        <v>22</v>
      </c>
      <c r="P69" s="5" t="s">
        <v>23</v>
      </c>
      <c r="Q69" s="5" t="s">
        <v>24</v>
      </c>
      <c r="R69" s="5" t="s">
        <v>25</v>
      </c>
    </row>
    <row r="70" spans="1:18" x14ac:dyDescent="0.3">
      <c r="A70">
        <v>15</v>
      </c>
      <c r="B70">
        <v>47.163095238095245</v>
      </c>
      <c r="C70">
        <v>-2.1630952380952451</v>
      </c>
      <c r="J70" s="3" t="s">
        <v>13</v>
      </c>
      <c r="K70" s="3">
        <v>163.66666666666666</v>
      </c>
      <c r="L70" s="3">
        <v>7.8259717181531716</v>
      </c>
      <c r="M70" s="3">
        <v>20.913270908841195</v>
      </c>
      <c r="N70" s="3">
        <v>4.597070911624081E-15</v>
      </c>
      <c r="O70" s="3">
        <v>147.34197572326269</v>
      </c>
      <c r="P70" s="3">
        <v>179.99135761007062</v>
      </c>
      <c r="Q70" s="3">
        <v>147.34197572326269</v>
      </c>
      <c r="R70" s="3">
        <v>179.99135761007062</v>
      </c>
    </row>
    <row r="71" spans="1:18" x14ac:dyDescent="0.3">
      <c r="A71">
        <v>16</v>
      </c>
      <c r="B71">
        <v>167.66309523809522</v>
      </c>
      <c r="C71">
        <v>-10.663095238095224</v>
      </c>
      <c r="J71" s="3" t="s">
        <v>29</v>
      </c>
      <c r="K71" s="3">
        <v>-128.00000000000003</v>
      </c>
      <c r="L71" s="3">
        <v>11.067595342560489</v>
      </c>
      <c r="M71" s="3">
        <v>-11.565294541242887</v>
      </c>
      <c r="N71" s="3">
        <v>2.6021263630277465E-10</v>
      </c>
      <c r="O71" s="3">
        <v>-151.08659933371115</v>
      </c>
      <c r="P71" s="3">
        <v>-104.91340066628892</v>
      </c>
      <c r="Q71" s="3">
        <v>-151.08659933371115</v>
      </c>
      <c r="R71" s="3">
        <v>-104.91340066628892</v>
      </c>
    </row>
    <row r="72" spans="1:18" x14ac:dyDescent="0.3">
      <c r="A72">
        <v>17</v>
      </c>
      <c r="B72">
        <v>47.655952380952343</v>
      </c>
      <c r="C72">
        <v>-1.6559523809523427</v>
      </c>
      <c r="J72" s="3" t="s">
        <v>31</v>
      </c>
      <c r="K72" s="3">
        <v>-43.666666666666657</v>
      </c>
      <c r="L72" s="3">
        <v>11.067595342560482</v>
      </c>
      <c r="M72" s="3">
        <v>-3.9454520440177565</v>
      </c>
      <c r="N72" s="3">
        <v>7.9920903252877909E-4</v>
      </c>
      <c r="O72" s="3">
        <v>-66.753266000377749</v>
      </c>
      <c r="P72" s="3">
        <v>-20.580067332955565</v>
      </c>
      <c r="Q72" s="3">
        <v>-66.753266000377749</v>
      </c>
      <c r="R72" s="3">
        <v>-20.580067332955565</v>
      </c>
    </row>
    <row r="73" spans="1:18" ht="17.25" thickBot="1" x14ac:dyDescent="0.35">
      <c r="A73">
        <v>18</v>
      </c>
      <c r="B73">
        <v>131.9892857142857</v>
      </c>
      <c r="C73">
        <v>15.0107142857143</v>
      </c>
      <c r="J73" s="4" t="s">
        <v>44</v>
      </c>
      <c r="K73" s="4">
        <v>-120.50000000000003</v>
      </c>
      <c r="L73" s="4">
        <v>11.067595342560487</v>
      </c>
      <c r="M73" s="4">
        <v>-10.887640564216939</v>
      </c>
      <c r="N73" s="4">
        <v>7.4319768746781292E-10</v>
      </c>
      <c r="O73" s="4">
        <v>-143.58659933371112</v>
      </c>
      <c r="P73" s="4">
        <v>-97.413400666288922</v>
      </c>
      <c r="Q73" s="4">
        <v>-143.58659933371112</v>
      </c>
      <c r="R73" s="4">
        <v>-97.413400666288922</v>
      </c>
    </row>
    <row r="74" spans="1:18" x14ac:dyDescent="0.3">
      <c r="A74">
        <v>19</v>
      </c>
      <c r="B74">
        <v>55.155952380952392</v>
      </c>
      <c r="C74">
        <v>-13.155952380952392</v>
      </c>
    </row>
    <row r="75" spans="1:18" x14ac:dyDescent="0.3">
      <c r="A75">
        <v>20</v>
      </c>
      <c r="B75">
        <v>175.65595238095239</v>
      </c>
      <c r="C75">
        <v>6.3440476190476147</v>
      </c>
    </row>
    <row r="76" spans="1:18" x14ac:dyDescent="0.3">
      <c r="A76">
        <v>21</v>
      </c>
      <c r="B76">
        <v>55.648809523809483</v>
      </c>
      <c r="C76">
        <v>-14.648809523809483</v>
      </c>
    </row>
    <row r="77" spans="1:18" x14ac:dyDescent="0.3">
      <c r="A77">
        <v>22</v>
      </c>
      <c r="B77">
        <v>139.98214285714283</v>
      </c>
      <c r="C77">
        <v>27.017857142857167</v>
      </c>
      <c r="J77" t="s">
        <v>33</v>
      </c>
    </row>
    <row r="78" spans="1:18" ht="17.25" thickBot="1" x14ac:dyDescent="0.35">
      <c r="A78">
        <v>23</v>
      </c>
      <c r="B78">
        <v>63.148809523809533</v>
      </c>
      <c r="C78">
        <v>-13.148809523809533</v>
      </c>
    </row>
    <row r="79" spans="1:18" x14ac:dyDescent="0.3">
      <c r="A79">
        <v>24</v>
      </c>
      <c r="B79">
        <v>183.64880952380952</v>
      </c>
      <c r="C79">
        <v>6.3511904761904816</v>
      </c>
      <c r="J79" s="5" t="s">
        <v>8</v>
      </c>
      <c r="K79" s="5" t="s">
        <v>34</v>
      </c>
      <c r="L79" s="5" t="s">
        <v>11</v>
      </c>
    </row>
    <row r="80" spans="1:18" x14ac:dyDescent="0.3">
      <c r="J80" s="3">
        <v>1</v>
      </c>
      <c r="K80" s="3">
        <v>35.666666666666629</v>
      </c>
      <c r="L80" s="3">
        <v>-8.6666666666666288</v>
      </c>
    </row>
    <row r="81" spans="10:12" x14ac:dyDescent="0.3">
      <c r="J81" s="3">
        <v>2</v>
      </c>
      <c r="K81" s="3">
        <v>120</v>
      </c>
      <c r="L81" s="3">
        <v>-38</v>
      </c>
    </row>
    <row r="82" spans="10:12" x14ac:dyDescent="0.3">
      <c r="J82" s="3">
        <v>3</v>
      </c>
      <c r="K82" s="3">
        <v>43.166666666666629</v>
      </c>
      <c r="L82" s="3">
        <v>-6.1666666666666288</v>
      </c>
    </row>
    <row r="83" spans="10:12" x14ac:dyDescent="0.3">
      <c r="J83" s="3">
        <v>4</v>
      </c>
      <c r="K83" s="3">
        <v>163.66666666666666</v>
      </c>
      <c r="L83" s="3">
        <v>-21.666666666666657</v>
      </c>
    </row>
    <row r="84" spans="10:12" x14ac:dyDescent="0.3">
      <c r="J84" s="3">
        <v>5</v>
      </c>
      <c r="K84" s="3">
        <v>35.666666666666629</v>
      </c>
      <c r="L84" s="3">
        <v>-4.6666666666666288</v>
      </c>
    </row>
    <row r="85" spans="10:12" x14ac:dyDescent="0.3">
      <c r="J85" s="3">
        <v>6</v>
      </c>
      <c r="K85" s="3">
        <v>120</v>
      </c>
      <c r="L85" s="3">
        <v>-28</v>
      </c>
    </row>
    <row r="86" spans="10:12" x14ac:dyDescent="0.3">
      <c r="J86" s="3">
        <v>7</v>
      </c>
      <c r="K86" s="3">
        <v>43.166666666666629</v>
      </c>
      <c r="L86" s="3">
        <v>-3.1666666666666288</v>
      </c>
    </row>
    <row r="87" spans="10:12" x14ac:dyDescent="0.3">
      <c r="J87" s="3">
        <v>8</v>
      </c>
      <c r="K87" s="3">
        <v>163.66666666666666</v>
      </c>
      <c r="L87" s="3">
        <v>-9.6666666666666572</v>
      </c>
    </row>
    <row r="88" spans="10:12" x14ac:dyDescent="0.3">
      <c r="J88" s="3">
        <v>9</v>
      </c>
      <c r="K88" s="3">
        <v>35.666666666666629</v>
      </c>
      <c r="L88" s="3">
        <v>-2.6666666666666288</v>
      </c>
    </row>
    <row r="89" spans="10:12" x14ac:dyDescent="0.3">
      <c r="J89" s="3">
        <v>10</v>
      </c>
      <c r="K89" s="3">
        <v>120</v>
      </c>
      <c r="L89" s="3">
        <v>-12</v>
      </c>
    </row>
    <row r="90" spans="10:12" x14ac:dyDescent="0.3">
      <c r="J90" s="3">
        <v>11</v>
      </c>
      <c r="K90" s="3">
        <v>43.166666666666629</v>
      </c>
      <c r="L90" s="3">
        <v>1.8333333333333712</v>
      </c>
    </row>
    <row r="91" spans="10:12" x14ac:dyDescent="0.3">
      <c r="J91" s="3">
        <v>12</v>
      </c>
      <c r="K91" s="3">
        <v>163.66666666666666</v>
      </c>
      <c r="L91" s="3">
        <v>-6.6666666666666572</v>
      </c>
    </row>
    <row r="92" spans="10:12" x14ac:dyDescent="0.3">
      <c r="J92" s="3">
        <v>13</v>
      </c>
      <c r="K92" s="3">
        <v>35.666666666666629</v>
      </c>
      <c r="L92" s="3">
        <v>0.33333333333337123</v>
      </c>
    </row>
    <row r="93" spans="10:12" x14ac:dyDescent="0.3">
      <c r="J93" s="3">
        <v>14</v>
      </c>
      <c r="K93" s="3">
        <v>120</v>
      </c>
      <c r="L93" s="3">
        <v>4</v>
      </c>
    </row>
    <row r="94" spans="10:12" x14ac:dyDescent="0.3">
      <c r="J94" s="3">
        <v>15</v>
      </c>
      <c r="K94" s="3">
        <v>43.166666666666629</v>
      </c>
      <c r="L94" s="3">
        <v>1.8333333333333712</v>
      </c>
    </row>
    <row r="95" spans="10:12" x14ac:dyDescent="0.3">
      <c r="J95" s="3">
        <v>16</v>
      </c>
      <c r="K95" s="3">
        <v>163.66666666666666</v>
      </c>
      <c r="L95" s="3">
        <v>-6.6666666666666572</v>
      </c>
    </row>
    <row r="96" spans="10:12" x14ac:dyDescent="0.3">
      <c r="J96" s="3">
        <v>17</v>
      </c>
      <c r="K96" s="3">
        <v>35.666666666666629</v>
      </c>
      <c r="L96" s="3">
        <v>10.333333333333371</v>
      </c>
    </row>
    <row r="97" spans="10:12" x14ac:dyDescent="0.3">
      <c r="J97" s="3">
        <v>18</v>
      </c>
      <c r="K97" s="3">
        <v>120</v>
      </c>
      <c r="L97" s="3">
        <v>27</v>
      </c>
    </row>
    <row r="98" spans="10:12" x14ac:dyDescent="0.3">
      <c r="J98" s="3">
        <v>19</v>
      </c>
      <c r="K98" s="3">
        <v>43.166666666666629</v>
      </c>
      <c r="L98" s="3">
        <v>-1.1666666666666288</v>
      </c>
    </row>
    <row r="99" spans="10:12" x14ac:dyDescent="0.3">
      <c r="J99" s="3">
        <v>20</v>
      </c>
      <c r="K99" s="3">
        <v>163.66666666666666</v>
      </c>
      <c r="L99" s="3">
        <v>18.333333333333343</v>
      </c>
    </row>
    <row r="100" spans="10:12" x14ac:dyDescent="0.3">
      <c r="J100" s="3">
        <v>21</v>
      </c>
      <c r="K100" s="3">
        <v>35.666666666666629</v>
      </c>
      <c r="L100" s="3">
        <v>5.3333333333333712</v>
      </c>
    </row>
    <row r="101" spans="10:12" x14ac:dyDescent="0.3">
      <c r="J101" s="3">
        <v>22</v>
      </c>
      <c r="K101" s="3">
        <v>120</v>
      </c>
      <c r="L101" s="3">
        <v>47</v>
      </c>
    </row>
    <row r="102" spans="10:12" x14ac:dyDescent="0.3">
      <c r="J102" s="3">
        <v>23</v>
      </c>
      <c r="K102" s="3">
        <v>43.166666666666629</v>
      </c>
      <c r="L102" s="3">
        <v>6.8333333333333712</v>
      </c>
    </row>
    <row r="103" spans="10:12" ht="17.25" thickBot="1" x14ac:dyDescent="0.35">
      <c r="J103" s="4">
        <v>24</v>
      </c>
      <c r="K103" s="4">
        <v>163.66666666666666</v>
      </c>
      <c r="L103" s="4">
        <v>26.333333333333343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2018-04-05T01:52:33Z</dcterms:created>
  <dcterms:modified xsi:type="dcterms:W3CDTF">2018-04-05T02:51:40Z</dcterms:modified>
</cp:coreProperties>
</file>