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EB0B37DF-F51F-4F8D-A4A8-E04F5F528D60}" xr6:coauthVersionLast="37" xr6:coauthVersionMax="37" xr10:uidLastSave="{00000000-0000-0000-0000-000000000000}"/>
  <bookViews>
    <workbookView xWindow="0" yWindow="0" windowWidth="23040" windowHeight="8988" xr2:uid="{13491F84-4282-4EBB-82C8-999429A6B92B}"/>
  </bookViews>
  <sheets>
    <sheet name="Sheet1" sheetId="1" r:id="rId1"/>
    <sheet name="Sheet2" sheetId="2" r:id="rId2"/>
  </sheets>
  <definedNames>
    <definedName name="_xlchart.v1.0" hidden="1">Sheet2!$M$1:$M$48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E19" i="2"/>
  <c r="E18" i="2"/>
  <c r="E17" i="2"/>
  <c r="E16" i="2"/>
  <c r="E15" i="2"/>
  <c r="C19" i="2"/>
  <c r="C18" i="2"/>
  <c r="C17" i="2"/>
  <c r="C16" i="2"/>
  <c r="C15" i="2"/>
  <c r="C22" i="2"/>
  <c r="C21" i="2"/>
  <c r="B18" i="2"/>
  <c r="B17" i="2"/>
  <c r="B16" i="2"/>
  <c r="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B1" authorId="0" shapeId="0" xr:uid="{B1F4AAFE-7E7E-42BD-B6AA-7A389307FD7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Q1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D1" authorId="0" shapeId="0" xr:uid="{56404AF6-2467-495B-AA5E-11B0C969938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Q3 </t>
        </r>
        <r>
          <rPr>
            <sz val="9"/>
            <color indexed="81"/>
            <rFont val="돋움"/>
            <family val="3"/>
            <charset val="129"/>
          </rPr>
          <t>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I1" authorId="0" shapeId="0" xr:uid="{7099AEE0-386F-4E37-836B-4CACB664876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 xml:space="preserve">단위니까
</t>
        </r>
        <r>
          <rPr>
            <sz val="9"/>
            <color indexed="81"/>
            <rFont val="Tahoma"/>
            <family val="2"/>
          </rPr>
          <t>10,11,12,…27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있겠네
</t>
        </r>
        <r>
          <rPr>
            <sz val="9"/>
            <color indexed="81"/>
            <rFont val="Tahoma"/>
            <family val="2"/>
          </rPr>
          <t>10 |
11 |
12 |
13 |
14 |
15 |
16 |
17 |
18 |
19 |
20 |
21 |
22 |
23 |
24 |
25 |
26 |
27 |</t>
        </r>
      </text>
    </comment>
    <comment ref="A12" authorId="0" shapeId="0" xr:uid="{4AD7B4D3-AF79-42A2-94AB-7130C103288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Q1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C12" authorId="0" shapeId="0" xr:uid="{929DDE7B-C4C6-4AA4-BCDC-0D09446FB53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Q3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E14" authorId="0" shapeId="0" xr:uid="{40E876AB-61EE-4BF2-BD71-85E95E69D48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옛날거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오늘날꺼가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  <r>
          <rPr>
            <sz val="9"/>
            <color indexed="81"/>
            <rFont val="Tahoma"/>
            <family val="2"/>
          </rPr>
          <t xml:space="preserve">percentile..!
Standard deviation…
</t>
        </r>
        <r>
          <rPr>
            <sz val="9"/>
            <color indexed="81"/>
            <rFont val="돋움"/>
            <family val="3"/>
            <charset val="129"/>
          </rPr>
          <t>등등</t>
        </r>
      </text>
    </comment>
    <comment ref="C15" authorId="0" shapeId="0" xr:uid="{FD8ED879-90A3-4626-9440-216BD35AA6F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boxplot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당연히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그려야함</t>
        </r>
        <r>
          <rPr>
            <sz val="9"/>
            <color indexed="81"/>
            <rFont val="Tahoma"/>
            <family val="2"/>
          </rPr>
          <t>!
(</t>
        </r>
        <r>
          <rPr>
            <sz val="9"/>
            <color indexed="81"/>
            <rFont val="돋움"/>
            <family val="3"/>
            <charset val="129"/>
          </rPr>
          <t>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그릴때도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재해석에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생기기때문에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)</t>
        </r>
      </text>
    </comment>
    <comment ref="D15" authorId="0" shapeId="0" xr:uid="{8BA0A26A-2CD1-44E8-9E1A-ECE52C65876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q.exc, q.inc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J20" authorId="0" shapeId="0" xr:uid="{41B51C92-C160-4124-B577-417B3C5655F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줄기단위를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C21" authorId="0" shapeId="0" xr:uid="{0E7B79D2-AC70-4287-8EB5-9E384E9CF1A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34.5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작고</t>
        </r>
        <r>
          <rPr>
            <sz val="9"/>
            <color indexed="81"/>
            <rFont val="Tahoma"/>
            <family val="2"/>
          </rPr>
          <t>, 238.5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
-&gt; 277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<sst xmlns="http://schemas.openxmlformats.org/spreadsheetml/2006/main" count="33" uniqueCount="33">
  <si>
    <t>data</t>
    <phoneticPr fontId="1" type="noConversion"/>
  </si>
  <si>
    <t>price</t>
    <phoneticPr fontId="1" type="noConversion"/>
  </si>
  <si>
    <t>12223469</t>
    <phoneticPr fontId="1" type="noConversion"/>
  </si>
  <si>
    <t>`0001134</t>
    <phoneticPr fontId="1" type="noConversion"/>
  </si>
  <si>
    <t>`89</t>
    <phoneticPr fontId="1" type="noConversion"/>
  </si>
  <si>
    <t>`3589</t>
    <phoneticPr fontId="1" type="noConversion"/>
  </si>
  <si>
    <t>`04567789</t>
    <phoneticPr fontId="1" type="noConversion"/>
  </si>
  <si>
    <t>`6789</t>
    <phoneticPr fontId="1" type="noConversion"/>
  </si>
  <si>
    <t>`01135557</t>
    <phoneticPr fontId="1" type="noConversion"/>
  </si>
  <si>
    <t>`35</t>
    <phoneticPr fontId="1" type="noConversion"/>
  </si>
  <si>
    <t>`9</t>
    <phoneticPr fontId="1" type="noConversion"/>
  </si>
  <si>
    <t>`0</t>
    <phoneticPr fontId="1" type="noConversion"/>
  </si>
  <si>
    <t>`2</t>
    <phoneticPr fontId="1" type="noConversion"/>
  </si>
  <si>
    <t>`5</t>
    <phoneticPr fontId="1" type="noConversion"/>
  </si>
  <si>
    <t>`7</t>
    <phoneticPr fontId="1" type="noConversion"/>
  </si>
  <si>
    <t>줄기단위 : 10</t>
    <phoneticPr fontId="1" type="noConversion"/>
  </si>
  <si>
    <t>최소</t>
    <phoneticPr fontId="1" type="noConversion"/>
  </si>
  <si>
    <t>Q1</t>
    <phoneticPr fontId="1" type="noConversion"/>
  </si>
  <si>
    <t>중앙</t>
    <phoneticPr fontId="1" type="noConversion"/>
  </si>
  <si>
    <t>Q3</t>
    <phoneticPr fontId="1" type="noConversion"/>
  </si>
  <si>
    <t>최대</t>
    <phoneticPr fontId="1" type="noConversion"/>
  </si>
  <si>
    <t>q1-1.5(q3-q1)</t>
    <phoneticPr fontId="1" type="noConversion"/>
  </si>
  <si>
    <t>q3+1.5(q3-q1)</t>
    <phoneticPr fontId="1" type="noConversion"/>
  </si>
  <si>
    <t>1사분면과 4사분면의 값의 평균이 중앙값이길 바라는데</t>
    <phoneticPr fontId="1" type="noConversion"/>
  </si>
  <si>
    <t>중간쯤에 어떤 값들도 자료의 25,75위치였는데 80,20퍼센트</t>
    <phoneticPr fontId="1" type="noConversion"/>
  </si>
  <si>
    <t>즉 같은 위치에있는 것들도 중앙값으로부터 같은 모습으로 떨어져있을거라 예상하면</t>
    <phoneticPr fontId="1" type="noConversion"/>
  </si>
  <si>
    <t>좌우대칭일것이라고 봄</t>
    <phoneticPr fontId="1" type="noConversion"/>
  </si>
  <si>
    <t xml:space="preserve"> 문자값자료는 (실제자료와 그림이 정말 위치에 해당하는 값들의 평균이 중앙값과 일치하길 바래, 이게 문자값자료)</t>
    <phoneticPr fontId="1" type="noConversion"/>
  </si>
  <si>
    <t>할거면 미니탭? R? sas 정도??</t>
    <phoneticPr fontId="1" type="noConversion"/>
  </si>
  <si>
    <t>quartile.inc</t>
    <phoneticPr fontId="1" type="noConversion"/>
  </si>
  <si>
    <t>quartile.exc</t>
    <phoneticPr fontId="1" type="noConversion"/>
  </si>
  <si>
    <t>&gt;값에 차이가있음</t>
    <phoneticPr fontId="1" type="noConversion"/>
  </si>
  <si>
    <t>percentile.inc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</si>
</sst>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Boxplot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5A53E1E2-C850-4A32-A64C-EF9D301FCC1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0</xdr:row>
      <xdr:rowOff>152400</xdr:rowOff>
    </xdr:from>
    <xdr:to>
      <xdr:col>19</xdr:col>
      <xdr:colOff>0</xdr:colOff>
      <xdr:row>18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EED3411F-98B7-405F-8AB9-79BA9E61D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6480" y="152400"/>
              <a:ext cx="376428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C169-05F9-4933-BCEE-6B17153D2CEB}">
  <dimension ref="A1:E49"/>
  <sheetViews>
    <sheetView tabSelected="1" workbookViewId="0">
      <selection activeCell="E2" sqref="E2"/>
    </sheetView>
  </sheetViews>
  <sheetFormatPr defaultRowHeight="17.399999999999999" x14ac:dyDescent="0.4"/>
  <sheetData>
    <row r="1" spans="1:5" x14ac:dyDescent="0.4">
      <c r="A1" t="s">
        <v>1</v>
      </c>
      <c r="E1" t="s">
        <v>0</v>
      </c>
    </row>
    <row r="2" spans="1:5" x14ac:dyDescent="0.4">
      <c r="A2">
        <v>101</v>
      </c>
      <c r="E2">
        <v>-15</v>
      </c>
    </row>
    <row r="3" spans="1:5" x14ac:dyDescent="0.4">
      <c r="A3">
        <v>102</v>
      </c>
      <c r="E3">
        <v>30</v>
      </c>
    </row>
    <row r="4" spans="1:5" x14ac:dyDescent="0.4">
      <c r="A4">
        <v>102</v>
      </c>
      <c r="E4">
        <v>2</v>
      </c>
    </row>
    <row r="5" spans="1:5" x14ac:dyDescent="0.4">
      <c r="A5">
        <v>102</v>
      </c>
      <c r="E5">
        <v>3</v>
      </c>
    </row>
    <row r="6" spans="1:5" x14ac:dyDescent="0.4">
      <c r="A6">
        <v>103</v>
      </c>
      <c r="E6">
        <v>3</v>
      </c>
    </row>
    <row r="7" spans="1:5" x14ac:dyDescent="0.4">
      <c r="A7">
        <v>104</v>
      </c>
      <c r="E7">
        <v>12</v>
      </c>
    </row>
    <row r="8" spans="1:5" x14ac:dyDescent="0.4">
      <c r="A8">
        <v>106</v>
      </c>
      <c r="E8">
        <v>0</v>
      </c>
    </row>
    <row r="9" spans="1:5" x14ac:dyDescent="0.4">
      <c r="A9">
        <v>109</v>
      </c>
      <c r="E9">
        <v>23</v>
      </c>
    </row>
    <row r="10" spans="1:5" x14ac:dyDescent="0.4">
      <c r="A10">
        <v>110</v>
      </c>
      <c r="E10">
        <v>-13</v>
      </c>
    </row>
    <row r="11" spans="1:5" x14ac:dyDescent="0.4">
      <c r="A11">
        <v>110</v>
      </c>
      <c r="E11">
        <v>7</v>
      </c>
    </row>
    <row r="12" spans="1:5" x14ac:dyDescent="0.4">
      <c r="A12">
        <v>110</v>
      </c>
      <c r="E12">
        <v>20</v>
      </c>
    </row>
    <row r="13" spans="1:5" x14ac:dyDescent="0.4">
      <c r="A13">
        <v>111</v>
      </c>
      <c r="E13">
        <v>-20</v>
      </c>
    </row>
    <row r="14" spans="1:5" x14ac:dyDescent="0.4">
      <c r="A14">
        <v>111</v>
      </c>
      <c r="E14">
        <v>10</v>
      </c>
    </row>
    <row r="15" spans="1:5" x14ac:dyDescent="0.4">
      <c r="A15">
        <v>113</v>
      </c>
      <c r="E15">
        <v>11</v>
      </c>
    </row>
    <row r="16" spans="1:5" x14ac:dyDescent="0.4">
      <c r="A16">
        <v>114</v>
      </c>
      <c r="E16">
        <v>10</v>
      </c>
    </row>
    <row r="17" spans="1:5" x14ac:dyDescent="0.4">
      <c r="A17">
        <v>128</v>
      </c>
      <c r="E17">
        <v>98</v>
      </c>
    </row>
    <row r="18" spans="1:5" x14ac:dyDescent="0.4">
      <c r="A18">
        <v>129</v>
      </c>
      <c r="E18">
        <v>109</v>
      </c>
    </row>
    <row r="19" spans="1:5" x14ac:dyDescent="0.4">
      <c r="A19">
        <v>133</v>
      </c>
      <c r="E19">
        <v>31</v>
      </c>
    </row>
    <row r="20" spans="1:5" x14ac:dyDescent="0.4">
      <c r="A20">
        <v>135</v>
      </c>
      <c r="E20">
        <v>3</v>
      </c>
    </row>
    <row r="21" spans="1:5" x14ac:dyDescent="0.4">
      <c r="A21">
        <v>138</v>
      </c>
      <c r="E21">
        <v>17</v>
      </c>
    </row>
    <row r="22" spans="1:5" x14ac:dyDescent="0.4">
      <c r="A22">
        <v>139</v>
      </c>
      <c r="E22">
        <v>43</v>
      </c>
    </row>
    <row r="23" spans="1:5" x14ac:dyDescent="0.4">
      <c r="A23">
        <v>140</v>
      </c>
      <c r="E23">
        <v>11</v>
      </c>
    </row>
    <row r="24" spans="1:5" x14ac:dyDescent="0.4">
      <c r="A24">
        <v>144</v>
      </c>
      <c r="E24">
        <v>10</v>
      </c>
    </row>
    <row r="25" spans="1:5" x14ac:dyDescent="0.4">
      <c r="A25">
        <v>145</v>
      </c>
      <c r="E25">
        <v>85</v>
      </c>
    </row>
    <row r="26" spans="1:5" x14ac:dyDescent="0.4">
      <c r="A26">
        <v>146</v>
      </c>
      <c r="E26">
        <v>20</v>
      </c>
    </row>
    <row r="27" spans="1:5" x14ac:dyDescent="0.4">
      <c r="A27">
        <v>147</v>
      </c>
      <c r="E27">
        <v>37</v>
      </c>
    </row>
    <row r="28" spans="1:5" x14ac:dyDescent="0.4">
      <c r="A28">
        <v>147</v>
      </c>
    </row>
    <row r="29" spans="1:5" x14ac:dyDescent="0.4">
      <c r="A29">
        <v>148</v>
      </c>
    </row>
    <row r="30" spans="1:5" x14ac:dyDescent="0.4">
      <c r="A30">
        <v>149</v>
      </c>
    </row>
    <row r="31" spans="1:5" x14ac:dyDescent="0.4">
      <c r="A31">
        <v>156</v>
      </c>
    </row>
    <row r="32" spans="1:5" x14ac:dyDescent="0.4">
      <c r="A32">
        <v>157</v>
      </c>
    </row>
    <row r="33" spans="1:1" x14ac:dyDescent="0.4">
      <c r="A33">
        <v>158</v>
      </c>
    </row>
    <row r="34" spans="1:1" x14ac:dyDescent="0.4">
      <c r="A34">
        <v>159</v>
      </c>
    </row>
    <row r="35" spans="1:1" x14ac:dyDescent="0.4">
      <c r="A35">
        <v>160</v>
      </c>
    </row>
    <row r="36" spans="1:1" x14ac:dyDescent="0.4">
      <c r="A36">
        <v>161</v>
      </c>
    </row>
    <row r="37" spans="1:1" x14ac:dyDescent="0.4">
      <c r="A37">
        <v>161</v>
      </c>
    </row>
    <row r="38" spans="1:1" x14ac:dyDescent="0.4">
      <c r="A38">
        <v>163</v>
      </c>
    </row>
    <row r="39" spans="1:1" x14ac:dyDescent="0.4">
      <c r="A39">
        <v>165</v>
      </c>
    </row>
    <row r="40" spans="1:1" x14ac:dyDescent="0.4">
      <c r="A40">
        <v>165</v>
      </c>
    </row>
    <row r="41" spans="1:1" x14ac:dyDescent="0.4">
      <c r="A41">
        <v>165</v>
      </c>
    </row>
    <row r="42" spans="1:1" x14ac:dyDescent="0.4">
      <c r="A42">
        <v>168</v>
      </c>
    </row>
    <row r="43" spans="1:1" x14ac:dyDescent="0.4">
      <c r="A43">
        <v>173</v>
      </c>
    </row>
    <row r="44" spans="1:1" x14ac:dyDescent="0.4">
      <c r="A44">
        <v>175</v>
      </c>
    </row>
    <row r="45" spans="1:1" x14ac:dyDescent="0.4">
      <c r="A45">
        <v>189</v>
      </c>
    </row>
    <row r="46" spans="1:1" x14ac:dyDescent="0.4">
      <c r="A46">
        <v>210</v>
      </c>
    </row>
    <row r="47" spans="1:1" x14ac:dyDescent="0.4">
      <c r="A47">
        <v>212</v>
      </c>
    </row>
    <row r="48" spans="1:1" x14ac:dyDescent="0.4">
      <c r="A48">
        <v>235</v>
      </c>
    </row>
    <row r="49" spans="1:1" x14ac:dyDescent="0.4">
      <c r="A49">
        <v>277</v>
      </c>
    </row>
  </sheetData>
  <sortState ref="A2:A49">
    <sortCondition ref="A2:A4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792E-EEDB-423A-A3D2-072F1074A606}">
  <dimension ref="A1:O48"/>
  <sheetViews>
    <sheetView workbookViewId="0">
      <selection activeCell="C22" sqref="C22"/>
    </sheetView>
  </sheetViews>
  <sheetFormatPr defaultRowHeight="17.399999999999999" x14ac:dyDescent="0.4"/>
  <cols>
    <col min="4" max="4" width="14.59765625" customWidth="1"/>
    <col min="5" max="5" width="15.59765625" customWidth="1"/>
  </cols>
  <sheetData>
    <row r="1" spans="1:13" x14ac:dyDescent="0.4">
      <c r="A1">
        <v>101</v>
      </c>
      <c r="B1" s="4">
        <v>111</v>
      </c>
      <c r="C1" s="3">
        <v>146</v>
      </c>
      <c r="D1" s="4">
        <v>163</v>
      </c>
      <c r="M1">
        <v>101</v>
      </c>
    </row>
    <row r="2" spans="1:13" x14ac:dyDescent="0.4">
      <c r="A2">
        <v>102</v>
      </c>
      <c r="B2">
        <v>113</v>
      </c>
      <c r="C2">
        <v>147</v>
      </c>
      <c r="D2">
        <v>165</v>
      </c>
      <c r="J2" s="1">
        <v>10</v>
      </c>
      <c r="K2" s="2" t="s">
        <v>2</v>
      </c>
      <c r="M2">
        <v>102</v>
      </c>
    </row>
    <row r="3" spans="1:13" x14ac:dyDescent="0.4">
      <c r="A3">
        <v>102</v>
      </c>
      <c r="B3">
        <v>114</v>
      </c>
      <c r="C3">
        <v>147</v>
      </c>
      <c r="D3">
        <v>165</v>
      </c>
      <c r="J3" s="1">
        <v>11</v>
      </c>
      <c r="K3" t="s">
        <v>3</v>
      </c>
      <c r="M3">
        <v>102</v>
      </c>
    </row>
    <row r="4" spans="1:13" x14ac:dyDescent="0.4">
      <c r="A4">
        <v>102</v>
      </c>
      <c r="B4">
        <v>128</v>
      </c>
      <c r="C4">
        <v>148</v>
      </c>
      <c r="D4">
        <v>165</v>
      </c>
      <c r="J4" s="1">
        <v>12</v>
      </c>
      <c r="K4" t="s">
        <v>4</v>
      </c>
      <c r="M4">
        <v>102</v>
      </c>
    </row>
    <row r="5" spans="1:13" x14ac:dyDescent="0.4">
      <c r="A5">
        <v>103</v>
      </c>
      <c r="B5">
        <v>129</v>
      </c>
      <c r="C5">
        <v>149</v>
      </c>
      <c r="D5">
        <v>168</v>
      </c>
      <c r="J5" s="1">
        <v>13</v>
      </c>
      <c r="K5" t="s">
        <v>5</v>
      </c>
      <c r="M5">
        <v>103</v>
      </c>
    </row>
    <row r="6" spans="1:13" x14ac:dyDescent="0.4">
      <c r="A6">
        <v>104</v>
      </c>
      <c r="B6">
        <v>133</v>
      </c>
      <c r="C6">
        <v>156</v>
      </c>
      <c r="D6">
        <v>173</v>
      </c>
      <c r="J6" s="1">
        <v>14</v>
      </c>
      <c r="K6" t="s">
        <v>6</v>
      </c>
      <c r="M6">
        <v>104</v>
      </c>
    </row>
    <row r="7" spans="1:13" x14ac:dyDescent="0.4">
      <c r="A7">
        <v>106</v>
      </c>
      <c r="B7">
        <v>135</v>
      </c>
      <c r="C7">
        <v>157</v>
      </c>
      <c r="D7">
        <v>175</v>
      </c>
      <c r="J7" s="1">
        <v>15</v>
      </c>
      <c r="K7" t="s">
        <v>7</v>
      </c>
      <c r="M7">
        <v>106</v>
      </c>
    </row>
    <row r="8" spans="1:13" x14ac:dyDescent="0.4">
      <c r="A8">
        <v>109</v>
      </c>
      <c r="B8">
        <v>138</v>
      </c>
      <c r="C8">
        <v>158</v>
      </c>
      <c r="D8">
        <v>189</v>
      </c>
      <c r="J8" s="1">
        <v>16</v>
      </c>
      <c r="K8" t="s">
        <v>8</v>
      </c>
      <c r="M8">
        <v>109</v>
      </c>
    </row>
    <row r="9" spans="1:13" x14ac:dyDescent="0.4">
      <c r="A9">
        <v>110</v>
      </c>
      <c r="B9">
        <v>139</v>
      </c>
      <c r="C9">
        <v>159</v>
      </c>
      <c r="D9">
        <v>210</v>
      </c>
      <c r="J9" s="1">
        <v>17</v>
      </c>
      <c r="K9" t="s">
        <v>9</v>
      </c>
      <c r="M9">
        <v>110</v>
      </c>
    </row>
    <row r="10" spans="1:13" x14ac:dyDescent="0.4">
      <c r="A10">
        <v>110</v>
      </c>
      <c r="B10">
        <v>140</v>
      </c>
      <c r="C10">
        <v>160</v>
      </c>
      <c r="D10">
        <v>212</v>
      </c>
      <c r="J10" s="1">
        <v>18</v>
      </c>
      <c r="K10" t="s">
        <v>10</v>
      </c>
      <c r="M10">
        <v>110</v>
      </c>
    </row>
    <row r="11" spans="1:13" x14ac:dyDescent="0.4">
      <c r="A11">
        <v>110</v>
      </c>
      <c r="B11">
        <v>144</v>
      </c>
      <c r="C11">
        <v>161</v>
      </c>
      <c r="D11">
        <v>235</v>
      </c>
      <c r="J11" s="1">
        <v>19</v>
      </c>
      <c r="M11">
        <v>110</v>
      </c>
    </row>
    <row r="12" spans="1:13" x14ac:dyDescent="0.4">
      <c r="A12" s="4">
        <v>111</v>
      </c>
      <c r="B12" s="3">
        <v>145</v>
      </c>
      <c r="C12" s="4">
        <v>161</v>
      </c>
      <c r="D12">
        <v>277</v>
      </c>
      <c r="J12" s="1">
        <v>20</v>
      </c>
      <c r="K12" t="s">
        <v>11</v>
      </c>
      <c r="M12">
        <v>111</v>
      </c>
    </row>
    <row r="13" spans="1:13" x14ac:dyDescent="0.4">
      <c r="D13" t="s">
        <v>31</v>
      </c>
      <c r="J13" s="1">
        <v>21</v>
      </c>
      <c r="K13" t="s">
        <v>12</v>
      </c>
      <c r="M13">
        <v>111</v>
      </c>
    </row>
    <row r="14" spans="1:13" x14ac:dyDescent="0.4">
      <c r="C14" t="s">
        <v>29</v>
      </c>
      <c r="D14" t="s">
        <v>30</v>
      </c>
      <c r="E14" t="s">
        <v>32</v>
      </c>
      <c r="J14" s="1">
        <v>22</v>
      </c>
      <c r="M14">
        <v>113</v>
      </c>
    </row>
    <row r="15" spans="1:13" x14ac:dyDescent="0.4">
      <c r="A15" t="s">
        <v>16</v>
      </c>
      <c r="B15">
        <f>101</f>
        <v>101</v>
      </c>
      <c r="C15">
        <f>_xlfn.QUARTILE.INC(A1:D12,0)</f>
        <v>101</v>
      </c>
      <c r="D15" t="e">
        <f>_xlfn.QUARTILE.EXC(A1:D12,0)</f>
        <v>#NUM!</v>
      </c>
      <c r="E15">
        <f>_xlfn.PERCENTILE.INC(A1:D12,0)</f>
        <v>101</v>
      </c>
      <c r="J15" s="1">
        <v>23</v>
      </c>
      <c r="K15" t="s">
        <v>13</v>
      </c>
      <c r="M15">
        <v>114</v>
      </c>
    </row>
    <row r="16" spans="1:13" x14ac:dyDescent="0.4">
      <c r="A16" t="s">
        <v>17</v>
      </c>
      <c r="B16">
        <f>AVERAGE(A12,B1)</f>
        <v>111</v>
      </c>
      <c r="C16">
        <f>_xlfn.QUARTILE.INC(A1:D12,1)</f>
        <v>111</v>
      </c>
      <c r="D16">
        <f>_xlfn.QUARTILE.EXC(A1:D12,1)</f>
        <v>111</v>
      </c>
      <c r="E16">
        <f>_xlfn.PERCENTILE.INC(A1:D12,0.25)</f>
        <v>111</v>
      </c>
      <c r="J16" s="1">
        <v>24</v>
      </c>
      <c r="M16">
        <v>128</v>
      </c>
    </row>
    <row r="17" spans="1:15" x14ac:dyDescent="0.4">
      <c r="A17" t="s">
        <v>18</v>
      </c>
      <c r="B17">
        <f>AVERAGE(C1,B12)</f>
        <v>145.5</v>
      </c>
      <c r="C17">
        <f>_xlfn.QUARTILE.INC(A1:D12,2)</f>
        <v>145.5</v>
      </c>
      <c r="D17">
        <f>_xlfn.QUARTILE.EXC(A1:D12,3)</f>
        <v>162.5</v>
      </c>
      <c r="E17">
        <f>_xlfn.PERCENTILE.INC(A1:D12,0.5)</f>
        <v>145.5</v>
      </c>
      <c r="J17" s="1">
        <v>25</v>
      </c>
      <c r="M17">
        <v>129</v>
      </c>
    </row>
    <row r="18" spans="1:15" x14ac:dyDescent="0.4">
      <c r="A18" t="s">
        <v>19</v>
      </c>
      <c r="B18">
        <f>AVERAGE(D1,C12)</f>
        <v>162</v>
      </c>
      <c r="C18">
        <f>_xlfn.QUARTILE.INC(A1:D12,3)</f>
        <v>161.5</v>
      </c>
      <c r="D18" t="e">
        <f>_xlfn.QUARTILE.EXC(A1:D12,4)</f>
        <v>#NUM!</v>
      </c>
      <c r="E18">
        <f>_xlfn.PERCENTILE.INC(A1:D12,0.75)</f>
        <v>161.5</v>
      </c>
      <c r="J18" s="1">
        <v>26</v>
      </c>
      <c r="M18">
        <v>133</v>
      </c>
    </row>
    <row r="19" spans="1:15" x14ac:dyDescent="0.4">
      <c r="A19" t="s">
        <v>20</v>
      </c>
      <c r="B19">
        <v>277</v>
      </c>
      <c r="C19">
        <f>_xlfn.QUARTILE.INC(A1:D12,4)</f>
        <v>277</v>
      </c>
      <c r="D19" t="e">
        <f>_xlfn.QUARTILE.EXC(A1:D12,5)</f>
        <v>#NUM!</v>
      </c>
      <c r="E19">
        <f>_xlfn.PERCENTILE.INC(A1:D12,1)</f>
        <v>277</v>
      </c>
      <c r="J19" s="1">
        <v>27</v>
      </c>
      <c r="K19" t="s">
        <v>14</v>
      </c>
      <c r="M19">
        <v>135</v>
      </c>
    </row>
    <row r="20" spans="1:15" x14ac:dyDescent="0.4">
      <c r="J20" t="s">
        <v>15</v>
      </c>
      <c r="M20">
        <v>138</v>
      </c>
    </row>
    <row r="21" spans="1:15" x14ac:dyDescent="0.4">
      <c r="A21" t="s">
        <v>21</v>
      </c>
      <c r="C21">
        <f>B16-1.5*(B18-B16)</f>
        <v>34.5</v>
      </c>
      <c r="M21">
        <v>139</v>
      </c>
      <c r="O21" t="s">
        <v>23</v>
      </c>
    </row>
    <row r="22" spans="1:15" x14ac:dyDescent="0.4">
      <c r="A22" t="s">
        <v>22</v>
      </c>
      <c r="C22">
        <f>B18+1.5*(B18-B16)</f>
        <v>238.5</v>
      </c>
      <c r="M22">
        <v>140</v>
      </c>
      <c r="O22" t="s">
        <v>24</v>
      </c>
    </row>
    <row r="23" spans="1:15" x14ac:dyDescent="0.4">
      <c r="M23">
        <v>144</v>
      </c>
      <c r="O23" t="s">
        <v>25</v>
      </c>
    </row>
    <row r="24" spans="1:15" x14ac:dyDescent="0.4">
      <c r="M24">
        <v>145</v>
      </c>
      <c r="O24" t="s">
        <v>26</v>
      </c>
    </row>
    <row r="25" spans="1:15" x14ac:dyDescent="0.4">
      <c r="M25">
        <v>146</v>
      </c>
    </row>
    <row r="26" spans="1:15" x14ac:dyDescent="0.4">
      <c r="M26">
        <v>147</v>
      </c>
      <c r="O26" t="s">
        <v>27</v>
      </c>
    </row>
    <row r="27" spans="1:15" x14ac:dyDescent="0.4">
      <c r="M27">
        <v>147</v>
      </c>
      <c r="O27" t="s">
        <v>28</v>
      </c>
    </row>
    <row r="28" spans="1:15" x14ac:dyDescent="0.4">
      <c r="M28">
        <v>148</v>
      </c>
    </row>
    <row r="29" spans="1:15" x14ac:dyDescent="0.4">
      <c r="M29">
        <v>149</v>
      </c>
    </row>
    <row r="30" spans="1:15" x14ac:dyDescent="0.4">
      <c r="M30">
        <v>156</v>
      </c>
    </row>
    <row r="31" spans="1:15" x14ac:dyDescent="0.4">
      <c r="M31">
        <v>157</v>
      </c>
    </row>
    <row r="32" spans="1:15" x14ac:dyDescent="0.4">
      <c r="M32">
        <v>158</v>
      </c>
    </row>
    <row r="33" spans="13:13" x14ac:dyDescent="0.4">
      <c r="M33">
        <v>159</v>
      </c>
    </row>
    <row r="34" spans="13:13" x14ac:dyDescent="0.4">
      <c r="M34">
        <v>160</v>
      </c>
    </row>
    <row r="35" spans="13:13" x14ac:dyDescent="0.4">
      <c r="M35">
        <v>161</v>
      </c>
    </row>
    <row r="36" spans="13:13" x14ac:dyDescent="0.4">
      <c r="M36">
        <v>161</v>
      </c>
    </row>
    <row r="37" spans="13:13" x14ac:dyDescent="0.4">
      <c r="M37">
        <v>163</v>
      </c>
    </row>
    <row r="38" spans="13:13" x14ac:dyDescent="0.4">
      <c r="M38">
        <v>165</v>
      </c>
    </row>
    <row r="39" spans="13:13" x14ac:dyDescent="0.4">
      <c r="M39">
        <v>165</v>
      </c>
    </row>
    <row r="40" spans="13:13" x14ac:dyDescent="0.4">
      <c r="M40">
        <v>165</v>
      </c>
    </row>
    <row r="41" spans="13:13" x14ac:dyDescent="0.4">
      <c r="M41">
        <v>168</v>
      </c>
    </row>
    <row r="42" spans="13:13" x14ac:dyDescent="0.4">
      <c r="M42">
        <v>173</v>
      </c>
    </row>
    <row r="43" spans="13:13" x14ac:dyDescent="0.4">
      <c r="M43">
        <v>175</v>
      </c>
    </row>
    <row r="44" spans="13:13" x14ac:dyDescent="0.4">
      <c r="M44">
        <v>189</v>
      </c>
    </row>
    <row r="45" spans="13:13" x14ac:dyDescent="0.4">
      <c r="M45">
        <v>210</v>
      </c>
    </row>
    <row r="46" spans="13:13" x14ac:dyDescent="0.4">
      <c r="M46">
        <v>212</v>
      </c>
    </row>
    <row r="47" spans="13:13" x14ac:dyDescent="0.4">
      <c r="M47">
        <v>235</v>
      </c>
    </row>
    <row r="48" spans="13:13" x14ac:dyDescent="0.4">
      <c r="M48">
        <v>277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2018-09-03T01:06:22Z</dcterms:created>
  <dcterms:modified xsi:type="dcterms:W3CDTF">2018-10-28T06:55:07Z</dcterms:modified>
</cp:coreProperties>
</file>