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8800" windowHeight="1218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1" i="1"/>
  <c r="C30" i="1"/>
  <c r="C29" i="1"/>
  <c r="C28" i="1"/>
  <c r="C23" i="1" l="1"/>
  <c r="C24" i="1"/>
  <c r="C25" i="1"/>
  <c r="C26" i="1"/>
  <c r="C27" i="1"/>
  <c r="AA6" i="1" l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5" i="1"/>
  <c r="AA45" i="1" l="1"/>
  <c r="D47" i="1" s="1"/>
  <c r="P6" i="1"/>
  <c r="Q6" i="1"/>
  <c r="R6" i="1"/>
  <c r="S6" i="1"/>
  <c r="T6" i="1"/>
  <c r="U6" i="1"/>
  <c r="V6" i="1"/>
  <c r="W6" i="1"/>
  <c r="X6" i="1"/>
  <c r="Y6" i="1"/>
  <c r="P7" i="1"/>
  <c r="Q7" i="1"/>
  <c r="R7" i="1"/>
  <c r="S7" i="1"/>
  <c r="T7" i="1"/>
  <c r="U7" i="1"/>
  <c r="V7" i="1"/>
  <c r="W7" i="1"/>
  <c r="X7" i="1"/>
  <c r="Y7" i="1"/>
  <c r="P8" i="1"/>
  <c r="Q8" i="1"/>
  <c r="R8" i="1"/>
  <c r="S8" i="1"/>
  <c r="T8" i="1"/>
  <c r="U8" i="1"/>
  <c r="V8" i="1"/>
  <c r="W8" i="1"/>
  <c r="X8" i="1"/>
  <c r="Y8" i="1"/>
  <c r="P9" i="1"/>
  <c r="Q9" i="1"/>
  <c r="R9" i="1"/>
  <c r="S9" i="1"/>
  <c r="T9" i="1"/>
  <c r="U9" i="1"/>
  <c r="V9" i="1"/>
  <c r="W9" i="1"/>
  <c r="X9" i="1"/>
  <c r="Y9" i="1"/>
  <c r="P10" i="1"/>
  <c r="Q10" i="1"/>
  <c r="R10" i="1"/>
  <c r="S10" i="1"/>
  <c r="T10" i="1"/>
  <c r="U10" i="1"/>
  <c r="V10" i="1"/>
  <c r="W10" i="1"/>
  <c r="X10" i="1"/>
  <c r="Y10" i="1"/>
  <c r="P11" i="1"/>
  <c r="Q11" i="1"/>
  <c r="R11" i="1"/>
  <c r="S11" i="1"/>
  <c r="T11" i="1"/>
  <c r="U11" i="1"/>
  <c r="V11" i="1"/>
  <c r="W11" i="1"/>
  <c r="X11" i="1"/>
  <c r="Y11" i="1"/>
  <c r="P12" i="1"/>
  <c r="Q12" i="1"/>
  <c r="R12" i="1"/>
  <c r="S12" i="1"/>
  <c r="T12" i="1"/>
  <c r="U12" i="1"/>
  <c r="V12" i="1"/>
  <c r="W12" i="1"/>
  <c r="X12" i="1"/>
  <c r="Y12" i="1"/>
  <c r="P13" i="1"/>
  <c r="Q13" i="1"/>
  <c r="R13" i="1"/>
  <c r="S13" i="1"/>
  <c r="T13" i="1"/>
  <c r="U13" i="1"/>
  <c r="V13" i="1"/>
  <c r="W13" i="1"/>
  <c r="X13" i="1"/>
  <c r="Y13" i="1"/>
  <c r="P14" i="1"/>
  <c r="Q14" i="1"/>
  <c r="R14" i="1"/>
  <c r="S14" i="1"/>
  <c r="T14" i="1"/>
  <c r="U14" i="1"/>
  <c r="V14" i="1"/>
  <c r="W14" i="1"/>
  <c r="X14" i="1"/>
  <c r="Y14" i="1"/>
  <c r="P15" i="1"/>
  <c r="Q15" i="1"/>
  <c r="R15" i="1"/>
  <c r="S15" i="1"/>
  <c r="T15" i="1"/>
  <c r="U15" i="1"/>
  <c r="V15" i="1"/>
  <c r="W15" i="1"/>
  <c r="X15" i="1"/>
  <c r="Y15" i="1"/>
  <c r="P16" i="1"/>
  <c r="Q16" i="1"/>
  <c r="R16" i="1"/>
  <c r="S16" i="1"/>
  <c r="T16" i="1"/>
  <c r="U16" i="1"/>
  <c r="V16" i="1"/>
  <c r="W16" i="1"/>
  <c r="X16" i="1"/>
  <c r="Y16" i="1"/>
  <c r="P17" i="1"/>
  <c r="Q17" i="1"/>
  <c r="R17" i="1"/>
  <c r="S17" i="1"/>
  <c r="T17" i="1"/>
  <c r="U17" i="1"/>
  <c r="V17" i="1"/>
  <c r="W17" i="1"/>
  <c r="X17" i="1"/>
  <c r="Y17" i="1"/>
  <c r="P18" i="1"/>
  <c r="Q18" i="1"/>
  <c r="R18" i="1"/>
  <c r="S18" i="1"/>
  <c r="T18" i="1"/>
  <c r="U18" i="1"/>
  <c r="V18" i="1"/>
  <c r="W18" i="1"/>
  <c r="X18" i="1"/>
  <c r="Y18" i="1"/>
  <c r="P19" i="1"/>
  <c r="Q19" i="1"/>
  <c r="R19" i="1"/>
  <c r="S19" i="1"/>
  <c r="T19" i="1"/>
  <c r="U19" i="1"/>
  <c r="V19" i="1"/>
  <c r="W19" i="1"/>
  <c r="X19" i="1"/>
  <c r="Y19" i="1"/>
  <c r="P20" i="1"/>
  <c r="Q20" i="1"/>
  <c r="R20" i="1"/>
  <c r="S20" i="1"/>
  <c r="T20" i="1"/>
  <c r="U20" i="1"/>
  <c r="V20" i="1"/>
  <c r="W20" i="1"/>
  <c r="X20" i="1"/>
  <c r="Y20" i="1"/>
  <c r="P21" i="1"/>
  <c r="Q21" i="1"/>
  <c r="R21" i="1"/>
  <c r="S21" i="1"/>
  <c r="T21" i="1"/>
  <c r="U21" i="1"/>
  <c r="V21" i="1"/>
  <c r="W21" i="1"/>
  <c r="X21" i="1"/>
  <c r="Y21" i="1"/>
  <c r="P22" i="1"/>
  <c r="Q22" i="1"/>
  <c r="R22" i="1"/>
  <c r="S22" i="1"/>
  <c r="T22" i="1"/>
  <c r="U22" i="1"/>
  <c r="V22" i="1"/>
  <c r="W22" i="1"/>
  <c r="X22" i="1"/>
  <c r="Y22" i="1"/>
  <c r="P23" i="1"/>
  <c r="Q23" i="1"/>
  <c r="R23" i="1"/>
  <c r="S23" i="1"/>
  <c r="T23" i="1"/>
  <c r="U23" i="1"/>
  <c r="V23" i="1"/>
  <c r="W23" i="1"/>
  <c r="X23" i="1"/>
  <c r="Y23" i="1"/>
  <c r="P24" i="1"/>
  <c r="Q24" i="1"/>
  <c r="R24" i="1"/>
  <c r="S24" i="1"/>
  <c r="T24" i="1"/>
  <c r="U24" i="1"/>
  <c r="V24" i="1"/>
  <c r="W24" i="1"/>
  <c r="X24" i="1"/>
  <c r="Y24" i="1"/>
  <c r="P25" i="1"/>
  <c r="Q25" i="1"/>
  <c r="R25" i="1"/>
  <c r="S25" i="1"/>
  <c r="T25" i="1"/>
  <c r="U25" i="1"/>
  <c r="V25" i="1"/>
  <c r="W25" i="1"/>
  <c r="X25" i="1"/>
  <c r="Y25" i="1"/>
  <c r="P26" i="1"/>
  <c r="Q26" i="1"/>
  <c r="R26" i="1"/>
  <c r="S26" i="1"/>
  <c r="T26" i="1"/>
  <c r="U26" i="1"/>
  <c r="V26" i="1"/>
  <c r="W26" i="1"/>
  <c r="X26" i="1"/>
  <c r="Y26" i="1"/>
  <c r="P27" i="1"/>
  <c r="Q27" i="1"/>
  <c r="R27" i="1"/>
  <c r="S27" i="1"/>
  <c r="T27" i="1"/>
  <c r="U27" i="1"/>
  <c r="V27" i="1"/>
  <c r="W27" i="1"/>
  <c r="X27" i="1"/>
  <c r="Y27" i="1"/>
  <c r="P28" i="1"/>
  <c r="Q28" i="1"/>
  <c r="R28" i="1"/>
  <c r="S28" i="1"/>
  <c r="T28" i="1"/>
  <c r="U28" i="1"/>
  <c r="V28" i="1"/>
  <c r="W28" i="1"/>
  <c r="X28" i="1"/>
  <c r="Y28" i="1"/>
  <c r="P29" i="1"/>
  <c r="Q29" i="1"/>
  <c r="R29" i="1"/>
  <c r="S29" i="1"/>
  <c r="T29" i="1"/>
  <c r="U29" i="1"/>
  <c r="V29" i="1"/>
  <c r="W29" i="1"/>
  <c r="X29" i="1"/>
  <c r="Y29" i="1"/>
  <c r="P30" i="1"/>
  <c r="Q30" i="1"/>
  <c r="R30" i="1"/>
  <c r="S30" i="1"/>
  <c r="T30" i="1"/>
  <c r="U30" i="1"/>
  <c r="V30" i="1"/>
  <c r="W30" i="1"/>
  <c r="X30" i="1"/>
  <c r="Y30" i="1"/>
  <c r="P31" i="1"/>
  <c r="Q31" i="1"/>
  <c r="R31" i="1"/>
  <c r="S31" i="1"/>
  <c r="T31" i="1"/>
  <c r="U31" i="1"/>
  <c r="V31" i="1"/>
  <c r="W31" i="1"/>
  <c r="X31" i="1"/>
  <c r="Y31" i="1"/>
  <c r="P32" i="1"/>
  <c r="Q32" i="1"/>
  <c r="R32" i="1"/>
  <c r="S32" i="1"/>
  <c r="T32" i="1"/>
  <c r="U32" i="1"/>
  <c r="V32" i="1"/>
  <c r="W32" i="1"/>
  <c r="X32" i="1"/>
  <c r="Y32" i="1"/>
  <c r="P33" i="1"/>
  <c r="Q33" i="1"/>
  <c r="R33" i="1"/>
  <c r="S33" i="1"/>
  <c r="T33" i="1"/>
  <c r="U33" i="1"/>
  <c r="V33" i="1"/>
  <c r="W33" i="1"/>
  <c r="X33" i="1"/>
  <c r="Y33" i="1"/>
  <c r="P34" i="1"/>
  <c r="Q34" i="1"/>
  <c r="R34" i="1"/>
  <c r="S34" i="1"/>
  <c r="T34" i="1"/>
  <c r="U34" i="1"/>
  <c r="V34" i="1"/>
  <c r="W34" i="1"/>
  <c r="X34" i="1"/>
  <c r="Y34" i="1"/>
  <c r="P35" i="1"/>
  <c r="Q35" i="1"/>
  <c r="R35" i="1"/>
  <c r="S35" i="1"/>
  <c r="T35" i="1"/>
  <c r="U35" i="1"/>
  <c r="V35" i="1"/>
  <c r="W35" i="1"/>
  <c r="X35" i="1"/>
  <c r="Y35" i="1"/>
  <c r="P36" i="1"/>
  <c r="Q36" i="1"/>
  <c r="R36" i="1"/>
  <c r="S36" i="1"/>
  <c r="T36" i="1"/>
  <c r="U36" i="1"/>
  <c r="V36" i="1"/>
  <c r="W36" i="1"/>
  <c r="X36" i="1"/>
  <c r="Y36" i="1"/>
  <c r="P37" i="1"/>
  <c r="Q37" i="1"/>
  <c r="R37" i="1"/>
  <c r="S37" i="1"/>
  <c r="T37" i="1"/>
  <c r="U37" i="1"/>
  <c r="V37" i="1"/>
  <c r="W37" i="1"/>
  <c r="X37" i="1"/>
  <c r="Y37" i="1"/>
  <c r="P38" i="1"/>
  <c r="Q38" i="1"/>
  <c r="R38" i="1"/>
  <c r="S38" i="1"/>
  <c r="T38" i="1"/>
  <c r="U38" i="1"/>
  <c r="V38" i="1"/>
  <c r="W38" i="1"/>
  <c r="X38" i="1"/>
  <c r="Y38" i="1"/>
  <c r="P39" i="1"/>
  <c r="Q39" i="1"/>
  <c r="R39" i="1"/>
  <c r="S39" i="1"/>
  <c r="T39" i="1"/>
  <c r="U39" i="1"/>
  <c r="V39" i="1"/>
  <c r="W39" i="1"/>
  <c r="X39" i="1"/>
  <c r="Y39" i="1"/>
  <c r="P40" i="1"/>
  <c r="Q40" i="1"/>
  <c r="R40" i="1"/>
  <c r="S40" i="1"/>
  <c r="T40" i="1"/>
  <c r="U40" i="1"/>
  <c r="V40" i="1"/>
  <c r="W40" i="1"/>
  <c r="X40" i="1"/>
  <c r="Y40" i="1"/>
  <c r="P41" i="1"/>
  <c r="Q41" i="1"/>
  <c r="R41" i="1"/>
  <c r="S41" i="1"/>
  <c r="T41" i="1"/>
  <c r="U41" i="1"/>
  <c r="V41" i="1"/>
  <c r="W41" i="1"/>
  <c r="X41" i="1"/>
  <c r="Y41" i="1"/>
  <c r="P42" i="1"/>
  <c r="Q42" i="1"/>
  <c r="R42" i="1"/>
  <c r="S42" i="1"/>
  <c r="T42" i="1"/>
  <c r="U42" i="1"/>
  <c r="V42" i="1"/>
  <c r="W42" i="1"/>
  <c r="X42" i="1"/>
  <c r="Y42" i="1"/>
  <c r="P43" i="1"/>
  <c r="Q43" i="1"/>
  <c r="R43" i="1"/>
  <c r="S43" i="1"/>
  <c r="T43" i="1"/>
  <c r="U43" i="1"/>
  <c r="V43" i="1"/>
  <c r="W43" i="1"/>
  <c r="X43" i="1"/>
  <c r="Y43" i="1"/>
  <c r="P44" i="1"/>
  <c r="Q44" i="1"/>
  <c r="R44" i="1"/>
  <c r="S44" i="1"/>
  <c r="T44" i="1"/>
  <c r="U44" i="1"/>
  <c r="V44" i="1"/>
  <c r="W44" i="1"/>
  <c r="X44" i="1"/>
  <c r="Y44" i="1"/>
  <c r="Y5" i="1"/>
  <c r="X5" i="1"/>
  <c r="W5" i="1"/>
  <c r="V5" i="1"/>
  <c r="U5" i="1"/>
  <c r="T5" i="1"/>
  <c r="S5" i="1"/>
  <c r="R5" i="1"/>
  <c r="Q5" i="1"/>
  <c r="P5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6" i="1"/>
  <c r="M7" i="1"/>
  <c r="M8" i="1"/>
  <c r="M9" i="1"/>
  <c r="M10" i="1"/>
  <c r="M11" i="1"/>
  <c r="M12" i="1"/>
  <c r="M5" i="1"/>
  <c r="Q46" i="1" l="1"/>
  <c r="Y46" i="1"/>
  <c r="U46" i="1"/>
  <c r="X46" i="1"/>
  <c r="T46" i="1"/>
  <c r="V46" i="1"/>
  <c r="W46" i="1"/>
  <c r="S46" i="1"/>
  <c r="R46" i="1"/>
  <c r="P46" i="1"/>
</calcChain>
</file>

<file path=xl/sharedStrings.xml><?xml version="1.0" encoding="utf-8"?>
<sst xmlns="http://schemas.openxmlformats.org/spreadsheetml/2006/main" count="69" uniqueCount="59">
  <si>
    <t>CEDIS, ABARROTES,PEDREGAL, TIENDA, ULTRAMARINOS, TRINCHERAS, MERCADO, TIJERAS, Y TENENCIA AZTECA AUTOSERVICIOS SA. DE CV.</t>
  </si>
  <si>
    <t>PEDIDO A JLC</t>
  </si>
  <si>
    <t>CEDIS/SUPER</t>
  </si>
  <si>
    <t>ABARROTES</t>
  </si>
  <si>
    <t>PEDREGAL</t>
  </si>
  <si>
    <t>TIENDA</t>
  </si>
  <si>
    <t>ULTRAMARINOS</t>
  </si>
  <si>
    <t>TRINCHERAS</t>
  </si>
  <si>
    <t>AZT MERCADO</t>
  </si>
  <si>
    <t>TENENCIA</t>
  </si>
  <si>
    <t>TIJERAS</t>
  </si>
  <si>
    <t>PROMOCIÓN</t>
  </si>
  <si>
    <t>NOTA</t>
  </si>
  <si>
    <t>DESCRIPCIÓN</t>
  </si>
  <si>
    <t>TOTAL</t>
  </si>
  <si>
    <t>PEDIDO</t>
  </si>
  <si>
    <t>PEDIDOS</t>
  </si>
  <si>
    <t>CLARASOL 12/1 LT</t>
  </si>
  <si>
    <t>ACIDO MURIATICO GENIO  20/500 ML.</t>
  </si>
  <si>
    <t xml:space="preserve">ACIDO MURIATICO GENIO  12/ 950 ML </t>
  </si>
  <si>
    <t>OKO AEROSOL MATA CUCARACHAS 12/400 ML</t>
  </si>
  <si>
    <t>OKO AEROSOL CASA Y JARDIN AER 12/400 ML.</t>
  </si>
  <si>
    <t>PINO MAX 12/ 980 ML.</t>
  </si>
  <si>
    <t>PINO MAX 3/4.8 LTS.</t>
  </si>
  <si>
    <t xml:space="preserve">PASTILLA TIFON 50/45 GRS </t>
  </si>
  <si>
    <t>CLARASOL 24/500 ML.</t>
  </si>
  <si>
    <t>CLARASOL 3/3.7 LTS.</t>
  </si>
  <si>
    <t xml:space="preserve">CLARASOL BAÑOS 12/750 ML. </t>
  </si>
  <si>
    <t>CLARASOL 12/1 LT MASCOTAS</t>
  </si>
  <si>
    <t>CLARASOL 10 LTS.</t>
  </si>
  <si>
    <t>PINO MAX 20/500 ML.</t>
  </si>
  <si>
    <t xml:space="preserve">CLARASOL DESINFECTANTE 12/400 ML </t>
  </si>
  <si>
    <t>MR. WINDOW VIDRIOS Y SUP. 12/750 ML.</t>
  </si>
  <si>
    <t>OKO LIQUIDO GRANDE C/GATILLO 12/480 ML.</t>
  </si>
  <si>
    <t>REPELIT REPELE INSECTOS FAMILIAR 12/125 ML.</t>
  </si>
  <si>
    <t xml:space="preserve">AIR SENZA 12/200 LAVANDA </t>
  </si>
  <si>
    <t>AIR SENZA 12/200 FRESCURA MARINA</t>
  </si>
  <si>
    <t>AIR SENZA 12/200 FRUTAS EXOTICAS</t>
  </si>
  <si>
    <t>AIR SENZA 12/200 SUAVIDAD FLORAL</t>
  </si>
  <si>
    <t xml:space="preserve">AIR SENZA 12/200 MANZANA CANELA </t>
  </si>
  <si>
    <t xml:space="preserve">AIR SENZA 12/400 LAVANDA </t>
  </si>
  <si>
    <t>AIR SENZA 12/400 SUAVIDAD FLORAL</t>
  </si>
  <si>
    <t>AIR SENZA 12/400 FRUTAS EXOTICAS</t>
  </si>
  <si>
    <t>AIR SENZA 12/400 MANZANA CANELA</t>
  </si>
  <si>
    <t>AIR SENZA 12/400 FRESCURA MARINA</t>
  </si>
  <si>
    <t>OKO AEROSOL *CHICO 12/230 ML.</t>
  </si>
  <si>
    <t>CLARASOL 6/1.8 LTS.</t>
  </si>
  <si>
    <t>FIBRA FIBRAZO C/ ESPONJA DE 8*12(120 PZAS)</t>
  </si>
  <si>
    <t>FIBRA FIBRAZO  MULTIUSOS (120 PZAS)</t>
  </si>
  <si>
    <t>FIBRA FIBRAZO USO RUDO(75 PZAS)</t>
  </si>
  <si>
    <t>FIBRA FIBRAZO CUIDA UÑAS (120 PZAS)</t>
  </si>
  <si>
    <t>FIBRA FIBRAZO VERDE 10*15 CM  2 PACK (120 PZAS)</t>
  </si>
  <si>
    <t>FIBRA FIBRAZO VERDE 10*15 CM  4 PACK (70 PZAS)</t>
  </si>
  <si>
    <t>FIBRA FIBRAZO ACERINA 25 GRS 2 PACK (60 PZAS)</t>
  </si>
  <si>
    <t>FIBRA FIBRAZO ACERINA 25 GRS 4 PACK (60 PZAS)</t>
  </si>
  <si>
    <t>FIBRA FIBRAZO ACERINA GRANDE  40 GRS 1 PACK (75 PZAS)</t>
  </si>
  <si>
    <t>FIBRA FIBRAZO ACERINA GRANDE 40 GRS 2 PACK (60 PZAS)</t>
  </si>
  <si>
    <t>PRECIO CON</t>
  </si>
  <si>
    <t>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</si>
</sst>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#\ ???/???"/>
    <numFmt numFmtId="165" formatCode="#0_-"/>
  </numFmts>
  <fonts count="1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b/>
      <sz val="10"/>
      <color rgb="FF000000"/>
      <name val="Franklin Gothic Book"/>
    </font>
    <font>
      <b/>
      <sz val="12"/>
      <color rgb="FFFF0000"/>
      <name val="Franklin Gothic Book"/>
    </font>
    <font>
      <sz val="10"/>
      <color rgb="FFFFFFFF"/>
      <name val="Franklin Gothic Book"/>
    </font>
    <font>
      <sz val="10"/>
      <color rgb="FFFF0000"/>
      <name val="Franklin Gothic Book"/>
    </font>
    <font>
      <sz val="10"/>
      <color rgb="FF000000"/>
      <name val="Franklin Gothic Book"/>
    </font>
    <font>
      <sz val="11"/>
      <color theme="1"/>
      <name val="Calibri"/>
      <family val="2"/>
      <scheme val="minor"/>
    </font>
    <font>
      <b/>
      <sz val="10"/>
      <color rgb="FFFF0000"/>
      <name val="Franklin Gothic Book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FF006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CE6F1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44" fontId="9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1"/>
    <xf numFmtId="0" fontId="3" fillId="3" borderId="0" xfId="1" applyFont="1" applyFill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2" fillId="13" borderId="1" xfId="1" applyFont="1" applyFill="1" applyBorder="1" applyAlignment="1">
      <alignment horizontal="center"/>
    </xf>
    <xf numFmtId="0" fontId="2" fillId="5" borderId="1" xfId="1" applyFont="1" applyFill="1" applyBorder="1" applyAlignment="1">
      <alignment horizontal="center"/>
    </xf>
    <xf numFmtId="0" fontId="2" fillId="6" borderId="1" xfId="1" applyFont="1" applyFill="1" applyBorder="1" applyAlignment="1">
      <alignment horizontal="center"/>
    </xf>
    <xf numFmtId="0" fontId="2" fillId="7" borderId="1" xfId="1" applyFont="1" applyFill="1" applyBorder="1" applyAlignment="1">
      <alignment horizontal="center"/>
    </xf>
    <xf numFmtId="0" fontId="2" fillId="8" borderId="1" xfId="1" applyFont="1" applyFill="1" applyBorder="1" applyAlignment="1">
      <alignment horizontal="center"/>
    </xf>
    <xf numFmtId="0" fontId="2" fillId="9" borderId="1" xfId="1" applyFont="1" applyFill="1" applyBorder="1" applyAlignment="1">
      <alignment horizontal="center"/>
    </xf>
    <xf numFmtId="0" fontId="2" fillId="10" borderId="1" xfId="1" applyFont="1" applyFill="1" applyBorder="1" applyAlignment="1">
      <alignment horizontal="center"/>
    </xf>
    <xf numFmtId="0" fontId="2" fillId="11" borderId="1" xfId="1" applyFont="1" applyFill="1" applyBorder="1" applyAlignment="1">
      <alignment horizontal="center"/>
    </xf>
    <xf numFmtId="0" fontId="2" fillId="12" borderId="1" xfId="1" applyFont="1" applyFill="1" applyBorder="1" applyAlignment="1">
      <alignment horizontal="center"/>
    </xf>
    <xf numFmtId="0" fontId="5" fillId="14" borderId="1" xfId="1" applyFont="1" applyFill="1" applyBorder="1" applyAlignment="1">
      <alignment horizontal="center"/>
    </xf>
    <xf numFmtId="0" fontId="5" fillId="15" borderId="1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7" fillId="14" borderId="1" xfId="1" applyFont="1" applyFill="1" applyBorder="1" applyAlignment="1">
      <alignment horizontal="center"/>
    </xf>
    <xf numFmtId="164" fontId="8" fillId="2" borderId="1" xfId="1" applyNumberFormat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44" fontId="8" fillId="2" borderId="1" xfId="1" applyNumberFormat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16" borderId="1" xfId="1" applyFont="1" applyFill="1" applyBorder="1" applyAlignment="1">
      <alignment horizontal="center"/>
    </xf>
    <xf numFmtId="165" fontId="8" fillId="2" borderId="1" xfId="1" applyNumberFormat="1" applyFont="1" applyFill="1" applyBorder="1" applyAlignment="1">
      <alignment horizontal="center"/>
    </xf>
    <xf numFmtId="0" fontId="1" fillId="0" borderId="1" xfId="1" applyBorder="1"/>
    <xf numFmtId="0" fontId="3" fillId="3" borderId="1" xfId="1" applyFont="1" applyFill="1" applyBorder="1" applyAlignment="1"/>
    <xf numFmtId="44" fontId="8" fillId="2" borderId="1" xfId="2" applyFont="1" applyFill="1" applyBorder="1" applyAlignment="1">
      <alignment horizontal="center"/>
    </xf>
    <xf numFmtId="0" fontId="10" fillId="14" borderId="1" xfId="1" applyFont="1" applyFill="1" applyBorder="1" applyAlignment="1">
      <alignment horizontal="center"/>
    </xf>
    <xf numFmtId="44" fontId="0" fillId="0" borderId="0" xfId="0" applyNumberFormat="1"/>
    <xf numFmtId="0" fontId="8" fillId="2" borderId="1" xfId="1" applyNumberFormat="1" applyFont="1" applyFill="1" applyBorder="1" applyAlignment="1">
      <alignment horizontal="center"/>
    </xf>
    <xf numFmtId="0" fontId="1" fillId="0" borderId="1" xfId="1" applyBorder="1"/>
    <xf numFmtId="0" fontId="2" fillId="4" borderId="1" xfId="1" applyFont="1" applyFill="1" applyBorder="1" applyAlignment="1">
      <alignment horizontal="center"/>
    </xf>
    <xf numFmtId="0" fontId="2" fillId="5" borderId="1" xfId="1" applyFont="1" applyFill="1" applyBorder="1" applyAlignment="1">
      <alignment horizontal="center"/>
    </xf>
    <xf numFmtId="0" fontId="2" fillId="6" borderId="1" xfId="1" applyFont="1" applyFill="1" applyBorder="1" applyAlignment="1">
      <alignment horizontal="center"/>
    </xf>
    <xf numFmtId="0" fontId="2" fillId="7" borderId="1" xfId="1" applyFont="1" applyFill="1" applyBorder="1" applyAlignment="1">
      <alignment horizontal="center"/>
    </xf>
    <xf numFmtId="0" fontId="2" fillId="8" borderId="1" xfId="1" applyFont="1" applyFill="1" applyBorder="1" applyAlignment="1">
      <alignment horizontal="center"/>
    </xf>
    <xf numFmtId="0" fontId="2" fillId="9" borderId="1" xfId="1" applyFont="1" applyFill="1" applyBorder="1" applyAlignment="1">
      <alignment horizontal="center"/>
    </xf>
    <xf numFmtId="0" fontId="2" fillId="10" borderId="1" xfId="1" applyFont="1" applyFill="1" applyBorder="1" applyAlignment="1">
      <alignment horizontal="center"/>
    </xf>
    <xf numFmtId="0" fontId="2" fillId="11" borderId="2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2" fillId="12" borderId="2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1" fillId="0" borderId="1" xfId="1" applyBorder="1"/>
    <xf numFmtId="0" fontId="2" fillId="2" borderId="1" xfId="1" applyFont="1" applyFill="1" applyBorder="1" applyAlignment="1">
      <alignment horizontal="center"/>
    </xf>
    <xf numFmtId="0" fontId="1" fillId="0" borderId="0" xfId="1"/>
  </cellXfs>
  <cellStyles count="3">
    <cellStyle name="Moneda" xfId="2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PRECIOS%20DE%20JLC%2018%20FEBRERO%2020%20(5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DIDO"/>
      <sheetName val="PDFS"/>
      <sheetName val="JLC"/>
      <sheetName val="CAMBIOS"/>
      <sheetName val="CAMBIOS GENERAL"/>
      <sheetName val="CHECAR JLC "/>
    </sheetNames>
    <sheetDataSet>
      <sheetData sheetId="0"/>
      <sheetData sheetId="1"/>
      <sheetData sheetId="2">
        <row r="1">
          <cell r="A1" t="str">
            <v>CODIGO PAQUETE</v>
          </cell>
          <cell r="B1" t="str">
            <v>NUMERO DE ARTICULO DEL PROVEEDOR</v>
          </cell>
          <cell r="C1" t="str">
            <v>LIN</v>
          </cell>
          <cell r="D1" t="str">
            <v>UM</v>
          </cell>
          <cell r="E1" t="str">
            <v>DESCRIPCION AZTECA</v>
          </cell>
          <cell r="F1" t="str">
            <v>DESCRIPCION DEL PROVEEDOR</v>
          </cell>
          <cell r="G1" t="str">
            <v>UM</v>
          </cell>
          <cell r="H1" t="str">
            <v>PRECIO FACTURA</v>
          </cell>
          <cell r="I1" t="str">
            <v>PRECIO FACTURA + IVA sin/promo</v>
          </cell>
          <cell r="J1" t="str">
            <v>PROMOCION</v>
          </cell>
          <cell r="L1" t="str">
            <v>PRECIO C/PROMO +IVA</v>
          </cell>
          <cell r="M1" t="str">
            <v xml:space="preserve">PRECIO + FLETE (NETO) </v>
          </cell>
          <cell r="N1" t="str">
            <v>PRECIO SISTEMA</v>
          </cell>
          <cell r="O1" t="str">
            <v>CONDICION AZTECA</v>
          </cell>
        </row>
        <row r="2">
          <cell r="C2" t="str">
            <v>LIN</v>
          </cell>
          <cell r="D2" t="str">
            <v>UM</v>
          </cell>
          <cell r="E2" t="str">
            <v>DESCRIPCION AZTECA</v>
          </cell>
          <cell r="J2" t="str">
            <v>POR CADA</v>
          </cell>
          <cell r="K2" t="str">
            <v>CONSIDERAR</v>
          </cell>
        </row>
        <row r="3">
          <cell r="A3">
            <v>235237</v>
          </cell>
          <cell r="B3" t="str">
            <v>PT-1203</v>
          </cell>
          <cell r="C3" t="str">
            <v>LI</v>
          </cell>
          <cell r="D3" t="str">
            <v>CJA</v>
          </cell>
          <cell r="E3" t="str">
            <v>ACIDO MURIATICO GENIO 12/950 ML.</v>
          </cell>
          <cell r="F3" t="str">
            <v>CAJA GENIO 950 ML</v>
          </cell>
          <cell r="G3">
            <v>12</v>
          </cell>
          <cell r="H3">
            <v>135.20849999999999</v>
          </cell>
          <cell r="I3">
            <v>159.34185999999997</v>
          </cell>
          <cell r="J3">
            <v>2</v>
          </cell>
          <cell r="K3">
            <v>59.34</v>
          </cell>
          <cell r="L3">
            <v>122.42465999999997</v>
          </cell>
          <cell r="M3">
            <v>124.92465999999997</v>
          </cell>
          <cell r="N3">
            <v>124.68</v>
          </cell>
          <cell r="O3" t="str">
            <v>EN LA COMPRA DE 2 CAJA, 1 DE CLARASOL S/CARGO</v>
          </cell>
        </row>
        <row r="4">
          <cell r="A4">
            <v>235236</v>
          </cell>
          <cell r="B4" t="str">
            <v>PT-1204</v>
          </cell>
          <cell r="C4" t="str">
            <v>LI</v>
          </cell>
          <cell r="D4" t="str">
            <v>CJA</v>
          </cell>
          <cell r="E4" t="str">
            <v>ACIDO MURIATICO GENIO 20/500 ML.</v>
          </cell>
          <cell r="F4" t="str">
            <v>CAJA GENIO  500 ML</v>
          </cell>
          <cell r="G4">
            <v>20</v>
          </cell>
          <cell r="H4">
            <v>149.27850000000001</v>
          </cell>
          <cell r="I4">
            <v>175.66306</v>
          </cell>
          <cell r="J4">
            <v>2</v>
          </cell>
          <cell r="K4">
            <v>59.34</v>
          </cell>
          <cell r="L4">
            <v>138.74585999999999</v>
          </cell>
          <cell r="M4">
            <v>141.24585999999999</v>
          </cell>
          <cell r="N4">
            <v>135.74</v>
          </cell>
          <cell r="O4" t="str">
            <v>EN LA COMPRA DE 2 CAJA, 1 DE CLARASOL S/CARGO</v>
          </cell>
        </row>
        <row r="5">
          <cell r="A5">
            <v>7502222490025</v>
          </cell>
          <cell r="B5" t="str">
            <v>PT- 2007</v>
          </cell>
          <cell r="C5">
            <v>1</v>
          </cell>
          <cell r="D5" t="str">
            <v>PZA</v>
          </cell>
          <cell r="E5" t="str">
            <v>AIR SENZA 200 ML. FRESCURA MARINA</v>
          </cell>
          <cell r="F5" t="str">
            <v>CAJA 12 PZS AIR SENZA FRESCURA MARINA 200 ML.</v>
          </cell>
          <cell r="G5">
            <v>12</v>
          </cell>
          <cell r="H5">
            <v>310.4325</v>
          </cell>
          <cell r="I5">
            <v>362.60169999999999</v>
          </cell>
          <cell r="J5">
            <v>2</v>
          </cell>
          <cell r="K5">
            <v>3</v>
          </cell>
          <cell r="L5">
            <v>240.06780000000001</v>
          </cell>
          <cell r="M5">
            <v>20.213983333333335</v>
          </cell>
          <cell r="N5">
            <v>20.22</v>
          </cell>
          <cell r="O5" t="str">
            <v>EN LA COMPRA DE 2 CAJAS , 1 S/ CARGO</v>
          </cell>
        </row>
        <row r="6">
          <cell r="A6">
            <v>7502222490032</v>
          </cell>
          <cell r="B6" t="str">
            <v>PT- 2008</v>
          </cell>
          <cell r="C6">
            <v>1</v>
          </cell>
          <cell r="D6" t="str">
            <v>PZA</v>
          </cell>
          <cell r="E6" t="str">
            <v>AIR SENZA 200 ML. FRUTAS EXOTICAS</v>
          </cell>
          <cell r="F6" t="str">
            <v>CAJA 12 PZS AIR SENZA FRUTAS EXÓTICAS 200 ML.</v>
          </cell>
          <cell r="G6">
            <v>12</v>
          </cell>
          <cell r="H6">
            <v>310.4325</v>
          </cell>
          <cell r="I6">
            <v>362.60169999999999</v>
          </cell>
          <cell r="J6">
            <v>2</v>
          </cell>
          <cell r="K6">
            <v>3</v>
          </cell>
          <cell r="L6">
            <v>240.06780000000001</v>
          </cell>
          <cell r="M6">
            <v>20.213983333333335</v>
          </cell>
          <cell r="N6">
            <v>20.22</v>
          </cell>
          <cell r="O6" t="str">
            <v>EN LA COMPRA DE 2 CAJAS , 1 S/ CARGO</v>
          </cell>
        </row>
        <row r="7">
          <cell r="A7">
            <v>7502222490018</v>
          </cell>
          <cell r="B7" t="str">
            <v>PT- 2006</v>
          </cell>
          <cell r="C7">
            <v>1</v>
          </cell>
          <cell r="D7" t="str">
            <v>PZA</v>
          </cell>
          <cell r="E7" t="str">
            <v>AIR SENZA 200 ML. LAVANDA</v>
          </cell>
          <cell r="F7" t="str">
            <v>CAJA 12 PZS AIR SENZA LAVANDA 200 ML.</v>
          </cell>
          <cell r="G7">
            <v>12</v>
          </cell>
          <cell r="H7">
            <v>310.4325</v>
          </cell>
          <cell r="I7">
            <v>362.60169999999999</v>
          </cell>
          <cell r="J7">
            <v>2</v>
          </cell>
          <cell r="K7">
            <v>3</v>
          </cell>
          <cell r="L7">
            <v>240.06780000000001</v>
          </cell>
          <cell r="M7">
            <v>20.213983333333335</v>
          </cell>
          <cell r="N7">
            <v>20.22</v>
          </cell>
          <cell r="O7" t="str">
            <v>EN LA COMPRA DE 2 CAJAS , 1 S/ CARGO</v>
          </cell>
        </row>
        <row r="8">
          <cell r="A8">
            <v>7502222490063</v>
          </cell>
          <cell r="B8" t="str">
            <v>PT- 2010</v>
          </cell>
          <cell r="C8">
            <v>1</v>
          </cell>
          <cell r="D8" t="str">
            <v>PZA</v>
          </cell>
          <cell r="E8" t="str">
            <v>AIR SENZA 200 ML. MANZANA CANELA</v>
          </cell>
          <cell r="F8" t="str">
            <v>CAJA 12 PZS AIR SENZA MANZANA CANELA 200 ML.</v>
          </cell>
          <cell r="G8">
            <v>12</v>
          </cell>
          <cell r="H8">
            <v>310.4325</v>
          </cell>
          <cell r="I8">
            <v>362.60169999999999</v>
          </cell>
          <cell r="J8">
            <v>2</v>
          </cell>
          <cell r="K8">
            <v>3</v>
          </cell>
          <cell r="L8">
            <v>240.06780000000001</v>
          </cell>
          <cell r="M8">
            <v>20.213983333333335</v>
          </cell>
          <cell r="N8">
            <v>20.22</v>
          </cell>
          <cell r="O8" t="str">
            <v>EN LA COMPRA DE 2 CAJAS , 1 S/ CARGO</v>
          </cell>
        </row>
        <row r="9">
          <cell r="A9">
            <v>7502222490049</v>
          </cell>
          <cell r="B9" t="str">
            <v>PT- 2009</v>
          </cell>
          <cell r="C9">
            <v>1</v>
          </cell>
          <cell r="D9" t="str">
            <v>PZA</v>
          </cell>
          <cell r="E9" t="str">
            <v>AIR SENZA 200 ML. SUAVIDAD FLORAL</v>
          </cell>
          <cell r="F9" t="str">
            <v>CAJA 12 PZS AIR SENZA SUAVIDAD FLORAL 200 ML.</v>
          </cell>
          <cell r="G9">
            <v>12</v>
          </cell>
          <cell r="H9">
            <v>310.4325</v>
          </cell>
          <cell r="I9">
            <v>362.60169999999999</v>
          </cell>
          <cell r="J9">
            <v>2</v>
          </cell>
          <cell r="K9">
            <v>3</v>
          </cell>
          <cell r="L9">
            <v>240.06780000000001</v>
          </cell>
          <cell r="M9">
            <v>20.213983333333335</v>
          </cell>
          <cell r="N9">
            <v>20.22</v>
          </cell>
          <cell r="O9" t="str">
            <v>EN LA COMPRA DE 2 CAJAS , 1 S/ CARGO</v>
          </cell>
        </row>
        <row r="10">
          <cell r="A10">
            <v>7502222490742</v>
          </cell>
          <cell r="B10" t="str">
            <v>PT- 2001</v>
          </cell>
          <cell r="C10">
            <v>1</v>
          </cell>
          <cell r="D10" t="str">
            <v>PZA</v>
          </cell>
          <cell r="E10" t="str">
            <v>AIR SENZA 400 ML. FRESCURA MARINA</v>
          </cell>
          <cell r="F10" t="str">
            <v>CAJA 12 PZS AIR SENZA FRESCURA MARINA 400 ML.</v>
          </cell>
          <cell r="G10">
            <v>12</v>
          </cell>
          <cell r="H10">
            <v>394.87349999999998</v>
          </cell>
          <cell r="I10">
            <v>460.55325999999997</v>
          </cell>
          <cell r="J10">
            <v>2</v>
          </cell>
          <cell r="K10">
            <v>3</v>
          </cell>
          <cell r="L10">
            <v>305.36883999999992</v>
          </cell>
          <cell r="M10">
            <v>25.655736666666659</v>
          </cell>
          <cell r="N10">
            <v>25.67</v>
          </cell>
          <cell r="O10" t="str">
            <v>EN LA COMPRA DE 2 CAJAS , 1 S/ CARGO</v>
          </cell>
        </row>
        <row r="11">
          <cell r="A11">
            <v>7502222490728</v>
          </cell>
          <cell r="B11" t="str">
            <v>PT- 2002</v>
          </cell>
          <cell r="C11">
            <v>1</v>
          </cell>
          <cell r="D11" t="str">
            <v>PZA</v>
          </cell>
          <cell r="E11" t="str">
            <v>AIR SENZA 400 ML. FRUTAS EXOTICAS</v>
          </cell>
          <cell r="F11" t="str">
            <v>CAJA 12 PZS AIR SENZA FRUTAS EXÓTICAS 400 ML.</v>
          </cell>
          <cell r="G11">
            <v>12</v>
          </cell>
          <cell r="H11">
            <v>394.87349999999998</v>
          </cell>
          <cell r="I11">
            <v>460.55325999999997</v>
          </cell>
          <cell r="J11">
            <v>2</v>
          </cell>
          <cell r="K11">
            <v>3</v>
          </cell>
          <cell r="L11">
            <v>305.36883999999992</v>
          </cell>
          <cell r="M11">
            <v>25.655736666666659</v>
          </cell>
          <cell r="N11">
            <v>25.67</v>
          </cell>
          <cell r="O11" t="str">
            <v>EN LA COMPRA DE 2 CAJAS , 1 S/ CARGO</v>
          </cell>
        </row>
        <row r="12">
          <cell r="A12">
            <v>7502222490704</v>
          </cell>
          <cell r="B12" t="str">
            <v>PT- 2000</v>
          </cell>
          <cell r="C12">
            <v>1</v>
          </cell>
          <cell r="D12" t="str">
            <v>PZA</v>
          </cell>
          <cell r="E12" t="str">
            <v>AIR SENZA 400 ML. LAVANDA</v>
          </cell>
          <cell r="F12" t="str">
            <v>CAJA 12 PZS AIR SENZA LAVANDA 400 ML.</v>
          </cell>
          <cell r="G12">
            <v>12</v>
          </cell>
          <cell r="H12">
            <v>394.87349999999998</v>
          </cell>
          <cell r="I12">
            <v>460.55325999999997</v>
          </cell>
          <cell r="J12">
            <v>2</v>
          </cell>
          <cell r="K12">
            <v>3</v>
          </cell>
          <cell r="L12">
            <v>305.36883999999992</v>
          </cell>
          <cell r="M12">
            <v>25.655736666666659</v>
          </cell>
          <cell r="N12">
            <v>25.67</v>
          </cell>
          <cell r="O12" t="str">
            <v>EN LA COMPRA DE 2 CAJAS , 1 S/ CARGO</v>
          </cell>
        </row>
        <row r="13">
          <cell r="A13">
            <v>7502222490735</v>
          </cell>
          <cell r="B13" t="str">
            <v>PT- 2004</v>
          </cell>
          <cell r="C13">
            <v>1</v>
          </cell>
          <cell r="D13" t="str">
            <v>PZA</v>
          </cell>
          <cell r="E13" t="str">
            <v>AIR SENZA 400 ML. MANZANA CANELA</v>
          </cell>
          <cell r="F13" t="str">
            <v>CAJA 12 PZS AIR SENZA MANZANA CANELA 400 ML.</v>
          </cell>
          <cell r="G13">
            <v>12</v>
          </cell>
          <cell r="H13">
            <v>394.87349999999998</v>
          </cell>
          <cell r="I13">
            <v>460.55325999999997</v>
          </cell>
          <cell r="J13">
            <v>2</v>
          </cell>
          <cell r="K13">
            <v>3</v>
          </cell>
          <cell r="L13">
            <v>305.36883999999992</v>
          </cell>
          <cell r="M13">
            <v>25.655736666666659</v>
          </cell>
          <cell r="N13">
            <v>25.67</v>
          </cell>
          <cell r="O13" t="str">
            <v>EN LA COMPRA DE 2 CAJAS , 1 S/ CARGO</v>
          </cell>
        </row>
        <row r="14">
          <cell r="A14">
            <v>7502222490711</v>
          </cell>
          <cell r="B14" t="str">
            <v>PT- 2003</v>
          </cell>
          <cell r="C14">
            <v>1</v>
          </cell>
          <cell r="D14" t="str">
            <v>PZA</v>
          </cell>
          <cell r="E14" t="str">
            <v>AIR SENZA 400 ML. SUAVIDAD FLORAL</v>
          </cell>
          <cell r="F14" t="str">
            <v>CAJA 12 PZS AIR SENZA SUAVIDAD FLORAL 400 ML.</v>
          </cell>
          <cell r="G14">
            <v>12</v>
          </cell>
          <cell r="H14">
            <v>394.87349999999998</v>
          </cell>
          <cell r="I14">
            <v>460.55325999999997</v>
          </cell>
          <cell r="J14">
            <v>2</v>
          </cell>
          <cell r="K14">
            <v>3</v>
          </cell>
          <cell r="L14">
            <v>305.36883999999992</v>
          </cell>
          <cell r="M14">
            <v>25.655736666666659</v>
          </cell>
          <cell r="N14">
            <v>25.67</v>
          </cell>
          <cell r="O14" t="str">
            <v>EN LA COMPRA DE 2 CAJAS , 1 S/ CARGO</v>
          </cell>
        </row>
        <row r="15">
          <cell r="A15">
            <v>74112000333</v>
          </cell>
          <cell r="B15" t="str">
            <v>PT-008</v>
          </cell>
          <cell r="C15" t="str">
            <v>BQ</v>
          </cell>
          <cell r="D15" t="str">
            <v>PZA</v>
          </cell>
          <cell r="E15" t="str">
            <v>CLARASOL 10 LTS.</v>
          </cell>
          <cell r="F15" t="str">
            <v>BLANQUEADOR CLARASOL 10 LT</v>
          </cell>
          <cell r="G15">
            <v>1</v>
          </cell>
          <cell r="H15">
            <v>58.566090000000003</v>
          </cell>
          <cell r="I15">
            <v>70.436664399999998</v>
          </cell>
          <cell r="J15">
            <v>0</v>
          </cell>
          <cell r="K15">
            <v>0</v>
          </cell>
          <cell r="L15">
            <v>67.936664399999998</v>
          </cell>
          <cell r="M15">
            <v>70.436664399999998</v>
          </cell>
          <cell r="N15">
            <v>72.45</v>
          </cell>
          <cell r="O15" t="str">
            <v>SIN PROMO</v>
          </cell>
        </row>
        <row r="16">
          <cell r="A16">
            <v>1301</v>
          </cell>
          <cell r="B16" t="str">
            <v>PTI-009</v>
          </cell>
          <cell r="C16" t="str">
            <v>BQ</v>
          </cell>
          <cell r="D16" t="str">
            <v>CJA</v>
          </cell>
          <cell r="E16" t="str">
            <v>CLARASOL 12/1 LTO.</v>
          </cell>
          <cell r="F16" t="str">
            <v>CAJA BLANQ. CLARASOL 12/1 Litro</v>
          </cell>
          <cell r="G16">
            <v>12</v>
          </cell>
          <cell r="H16">
            <v>59.348689999999998</v>
          </cell>
          <cell r="I16">
            <v>71.344480399999995</v>
          </cell>
          <cell r="J16">
            <v>0</v>
          </cell>
          <cell r="K16">
            <v>0</v>
          </cell>
          <cell r="L16">
            <v>68.844480399999995</v>
          </cell>
          <cell r="M16">
            <v>71.344480399999995</v>
          </cell>
          <cell r="N16">
            <v>73.349999999999994</v>
          </cell>
          <cell r="O16" t="str">
            <v>SIN PROMO</v>
          </cell>
        </row>
        <row r="17">
          <cell r="A17">
            <v>741120000125</v>
          </cell>
          <cell r="B17" t="str">
            <v>PTI-014</v>
          </cell>
          <cell r="C17" t="str">
            <v>BQ</v>
          </cell>
          <cell r="D17" t="str">
            <v>CJA</v>
          </cell>
          <cell r="E17" t="str">
            <v>CLARASOL 12/1 LTO. MASCOTAS</v>
          </cell>
          <cell r="F17" t="str">
            <v>CAJA BLANQ. CLARASOL MASCOTAS 12/1 LT</v>
          </cell>
          <cell r="G17">
            <v>12</v>
          </cell>
          <cell r="H17">
            <v>155</v>
          </cell>
          <cell r="I17">
            <v>182.29999999999998</v>
          </cell>
          <cell r="J17">
            <v>10</v>
          </cell>
          <cell r="K17">
            <v>12</v>
          </cell>
          <cell r="L17">
            <v>149.83333333333331</v>
          </cell>
          <cell r="M17">
            <v>152.33333333333331</v>
          </cell>
          <cell r="N17">
            <v>153.59</v>
          </cell>
          <cell r="O17" t="str">
            <v>EN LA COMPRA DE 10 CAJAS ,  2 S/CARGO</v>
          </cell>
        </row>
        <row r="18">
          <cell r="A18">
            <v>741120000019</v>
          </cell>
          <cell r="B18" t="str">
            <v>PTI-010</v>
          </cell>
          <cell r="C18" t="str">
            <v>BQ</v>
          </cell>
          <cell r="D18" t="str">
            <v>CJA</v>
          </cell>
          <cell r="E18" t="str">
            <v>CLARASOL 24/500 ML.</v>
          </cell>
          <cell r="F18" t="str">
            <v>CAJA BLANQ. CLARASOL 24 1/2 Litro</v>
          </cell>
          <cell r="G18">
            <v>24</v>
          </cell>
          <cell r="H18">
            <v>65.148480000000006</v>
          </cell>
          <cell r="I18">
            <v>78.072236799999999</v>
          </cell>
          <cell r="J18">
            <v>0</v>
          </cell>
          <cell r="K18">
            <v>0</v>
          </cell>
          <cell r="L18">
            <v>75.572236799999999</v>
          </cell>
          <cell r="M18">
            <v>78.072236799999999</v>
          </cell>
          <cell r="N18">
            <v>80.08</v>
          </cell>
          <cell r="O18" t="str">
            <v>SIN PROMO</v>
          </cell>
        </row>
        <row r="19">
          <cell r="A19">
            <v>741120000026</v>
          </cell>
          <cell r="B19" t="str">
            <v>PTI-012</v>
          </cell>
          <cell r="C19" t="str">
            <v>BQ</v>
          </cell>
          <cell r="D19" t="str">
            <v>CJA</v>
          </cell>
          <cell r="E19" t="str">
            <v>CLARASOL 3/3.785 LTS.</v>
          </cell>
          <cell r="F19" t="str">
            <v>CAJA BLANQ. CLARASOL 3 DE 1 GALON</v>
          </cell>
          <cell r="G19">
            <v>3</v>
          </cell>
          <cell r="H19">
            <v>55.017609999999998</v>
          </cell>
          <cell r="I19">
            <v>66.320427599999988</v>
          </cell>
          <cell r="J19">
            <v>0</v>
          </cell>
          <cell r="K19">
            <v>0</v>
          </cell>
          <cell r="L19">
            <v>63.820427599999995</v>
          </cell>
          <cell r="M19">
            <v>66.320427599999988</v>
          </cell>
          <cell r="N19">
            <v>70.42</v>
          </cell>
          <cell r="O19" t="str">
            <v>SIN PROMO</v>
          </cell>
        </row>
        <row r="20">
          <cell r="A20">
            <v>75025381303</v>
          </cell>
          <cell r="B20" t="str">
            <v>PTI-011</v>
          </cell>
          <cell r="C20" t="str">
            <v>BQ</v>
          </cell>
          <cell r="D20" t="str">
            <v>CJA</v>
          </cell>
          <cell r="E20" t="str">
            <v>CLARASOL 6/1.8 LTS.</v>
          </cell>
          <cell r="F20" t="str">
            <v>CAJA BLANQ. CLARASOL 6 DE 1/2 GALON</v>
          </cell>
          <cell r="G20">
            <v>6</v>
          </cell>
          <cell r="H20">
            <v>55.017609999999998</v>
          </cell>
          <cell r="I20">
            <v>66.320427599999988</v>
          </cell>
          <cell r="J20">
            <v>0</v>
          </cell>
          <cell r="K20">
            <v>0</v>
          </cell>
          <cell r="L20">
            <v>63.820427599999995</v>
          </cell>
          <cell r="M20">
            <v>66.320427599999988</v>
          </cell>
          <cell r="N20">
            <v>70.42</v>
          </cell>
          <cell r="O20" t="str">
            <v>SIN PROMO</v>
          </cell>
        </row>
        <row r="21">
          <cell r="A21">
            <v>741120000075</v>
          </cell>
          <cell r="B21" t="str">
            <v>PTI-013</v>
          </cell>
          <cell r="C21" t="str">
            <v>LI</v>
          </cell>
          <cell r="D21" t="str">
            <v>CJA</v>
          </cell>
          <cell r="E21" t="str">
            <v>CLARASOL BA¥OS 12/750 ML.</v>
          </cell>
          <cell r="F21" t="str">
            <v>CAJA BLANQ. CLARASOL BAÑOS 12/.750 LT</v>
          </cell>
          <cell r="G21">
            <v>12</v>
          </cell>
          <cell r="H21">
            <v>252</v>
          </cell>
          <cell r="I21">
            <v>294.82</v>
          </cell>
          <cell r="J21">
            <v>10</v>
          </cell>
          <cell r="K21">
            <v>12</v>
          </cell>
          <cell r="L21">
            <v>243.6</v>
          </cell>
          <cell r="M21">
            <v>246.1</v>
          </cell>
          <cell r="N21">
            <v>247.36</v>
          </cell>
          <cell r="O21" t="str">
            <v>EN LA COMPRA DE 10 CAJAS , 2 S/CARGO</v>
          </cell>
        </row>
        <row r="22">
          <cell r="A22">
            <v>7501032060209</v>
          </cell>
          <cell r="B22" t="str">
            <v>PT-009</v>
          </cell>
          <cell r="C22">
            <v>1</v>
          </cell>
          <cell r="D22" t="str">
            <v>CJA</v>
          </cell>
          <cell r="E22" t="str">
            <v>CLARASOL DESINFECTANTE AEROSOL 12/400 ML</v>
          </cell>
          <cell r="F22" t="str">
            <v>CLARASOL DESINFECTANTE CAJA 12 PZAS</v>
          </cell>
          <cell r="G22">
            <v>12</v>
          </cell>
          <cell r="H22">
            <v>450</v>
          </cell>
          <cell r="I22">
            <v>524.5</v>
          </cell>
          <cell r="J22">
            <v>10</v>
          </cell>
          <cell r="K22">
            <v>11</v>
          </cell>
          <cell r="L22">
            <v>474.5454545454545</v>
          </cell>
          <cell r="M22">
            <v>477.0454545454545</v>
          </cell>
          <cell r="N22">
            <v>477.06</v>
          </cell>
          <cell r="O22" t="str">
            <v>EN LA COMPRA DE 10 CAJAS , 1 S/CARGO</v>
          </cell>
        </row>
        <row r="23">
          <cell r="A23">
            <v>7508269102</v>
          </cell>
          <cell r="B23" t="str">
            <v>PT-1109</v>
          </cell>
          <cell r="C23">
            <v>1</v>
          </cell>
          <cell r="D23" t="str">
            <v>BTO</v>
          </cell>
          <cell r="E23" t="str">
            <v>FIBRA FIBRAZO MULTIUSOS 120 PIEZAS</v>
          </cell>
          <cell r="F23" t="str">
            <v>BOLSA DE FIBRA MULTIUSOS</v>
          </cell>
          <cell r="G23">
            <v>1</v>
          </cell>
          <cell r="H23">
            <v>735.06299999999999</v>
          </cell>
          <cell r="I23">
            <v>855.17307999999991</v>
          </cell>
          <cell r="J23">
            <v>0</v>
          </cell>
          <cell r="K23">
            <v>0</v>
          </cell>
          <cell r="L23">
            <v>852.67307999999991</v>
          </cell>
          <cell r="M23">
            <v>855.17307999999991</v>
          </cell>
          <cell r="N23">
            <v>855.18</v>
          </cell>
          <cell r="O23" t="str">
            <v>SIN PROMO</v>
          </cell>
        </row>
        <row r="24">
          <cell r="A24">
            <v>7508269110</v>
          </cell>
          <cell r="B24" t="str">
            <v>PT-1104</v>
          </cell>
          <cell r="C24">
            <v>1</v>
          </cell>
          <cell r="D24" t="str">
            <v>BTO</v>
          </cell>
          <cell r="E24" t="str">
            <v>FIBRA FIBRAZO ACERINA 25G 2 PACK 4/15 P.</v>
          </cell>
          <cell r="F24" t="str">
            <v>BOLSA FIBRAZO DE ACERINA DE 25 GR 2 PACK</v>
          </cell>
          <cell r="G24">
            <v>50</v>
          </cell>
          <cell r="H24">
            <v>438.11250000000001</v>
          </cell>
          <cell r="I24">
            <v>510.71049999999997</v>
          </cell>
          <cell r="J24">
            <v>0</v>
          </cell>
          <cell r="K24">
            <v>0</v>
          </cell>
          <cell r="L24">
            <v>508.21049999999997</v>
          </cell>
          <cell r="M24">
            <v>510.71049999999997</v>
          </cell>
          <cell r="N24">
            <v>510.72</v>
          </cell>
          <cell r="O24" t="str">
            <v>SIN PROMO</v>
          </cell>
        </row>
        <row r="25">
          <cell r="A25">
            <v>7508269111</v>
          </cell>
          <cell r="B25" t="str">
            <v>PT-1107</v>
          </cell>
          <cell r="C25">
            <v>1</v>
          </cell>
          <cell r="D25" t="str">
            <v>BTO</v>
          </cell>
          <cell r="E25" t="str">
            <v>FIBRA FIBRAZO ACERINA 25G 4 PACK 6/10 P.</v>
          </cell>
          <cell r="F25" t="str">
            <v>BOLSA FIBRAZO DE ACERINA DE 25 GR 4 PACK</v>
          </cell>
          <cell r="G25">
            <v>100</v>
          </cell>
          <cell r="H25">
            <v>841.03949999999998</v>
          </cell>
          <cell r="I25">
            <v>978.10581999999988</v>
          </cell>
          <cell r="J25">
            <v>0</v>
          </cell>
          <cell r="K25">
            <v>0</v>
          </cell>
          <cell r="L25">
            <v>975.60581999999988</v>
          </cell>
          <cell r="M25">
            <v>978.10581999999988</v>
          </cell>
          <cell r="N25">
            <v>978.12</v>
          </cell>
          <cell r="O25" t="str">
            <v>SIN PROMO</v>
          </cell>
        </row>
        <row r="26">
          <cell r="A26">
            <v>7508269112</v>
          </cell>
          <cell r="B26" t="str">
            <v>PT-1106</v>
          </cell>
          <cell r="C26">
            <v>1</v>
          </cell>
          <cell r="D26" t="str">
            <v>BTO</v>
          </cell>
          <cell r="E26" t="str">
            <v>FIBRA FIBRAZO ACERINA GDE 40G 5/15 PZAS.</v>
          </cell>
          <cell r="F26" t="str">
            <v>BOLSA FIBRAZO DE ACERINA DE 40 GR 1 PACK</v>
          </cell>
          <cell r="G26">
            <v>40</v>
          </cell>
          <cell r="H26">
            <v>442.24950000000001</v>
          </cell>
          <cell r="I26">
            <v>515.50941999999998</v>
          </cell>
          <cell r="J26">
            <v>0</v>
          </cell>
          <cell r="K26">
            <v>0</v>
          </cell>
          <cell r="L26">
            <v>513.00941999999998</v>
          </cell>
          <cell r="M26">
            <v>515.50941999999998</v>
          </cell>
          <cell r="N26">
            <v>515.52</v>
          </cell>
          <cell r="O26" t="str">
            <v>SIN PROMO</v>
          </cell>
        </row>
        <row r="27">
          <cell r="A27">
            <v>7508269113</v>
          </cell>
          <cell r="B27" t="str">
            <v>PT-1105</v>
          </cell>
          <cell r="C27">
            <v>1</v>
          </cell>
          <cell r="D27" t="str">
            <v>BTO</v>
          </cell>
          <cell r="E27" t="str">
            <v>FIBRA FIBRAZO ACERINA GDE. 2 PACK 6/10P.</v>
          </cell>
          <cell r="F27" t="str">
            <v>BOLSA FIBRAZO DE ACERINA DE 40 GR 2 PACK</v>
          </cell>
          <cell r="G27">
            <v>80</v>
          </cell>
          <cell r="H27">
            <v>684.11699999999996</v>
          </cell>
          <cell r="I27">
            <v>796.07571999999993</v>
          </cell>
          <cell r="J27">
            <v>0</v>
          </cell>
          <cell r="K27">
            <v>0</v>
          </cell>
          <cell r="L27">
            <v>793.57571999999993</v>
          </cell>
          <cell r="M27">
            <v>796.07571999999993</v>
          </cell>
          <cell r="N27">
            <v>796.09</v>
          </cell>
          <cell r="O27" t="str">
            <v>SIN PROMO</v>
          </cell>
        </row>
        <row r="28">
          <cell r="A28">
            <v>7508269101</v>
          </cell>
          <cell r="B28" t="str">
            <v>PT-1101</v>
          </cell>
          <cell r="C28">
            <v>1</v>
          </cell>
          <cell r="D28" t="str">
            <v>BTO</v>
          </cell>
          <cell r="E28" t="str">
            <v>FIBRA FIBRAZO C/ESPONJA 8X12 4/30 PZAS.</v>
          </cell>
          <cell r="F28" t="str">
            <v>BOLSA DE FIBRA ESPONJA FIBRAZO</v>
          </cell>
          <cell r="H28">
            <v>596.69399999999996</v>
          </cell>
          <cell r="I28">
            <v>694.66503999999986</v>
          </cell>
          <cell r="J28">
            <v>0</v>
          </cell>
          <cell r="K28">
            <v>0</v>
          </cell>
          <cell r="L28">
            <v>692.16503999999986</v>
          </cell>
          <cell r="M28">
            <v>694.66503999999986</v>
          </cell>
          <cell r="N28">
            <v>694.69</v>
          </cell>
          <cell r="O28" t="str">
            <v>SIN PROMO</v>
          </cell>
        </row>
        <row r="29">
          <cell r="A29">
            <v>7508269105</v>
          </cell>
          <cell r="B29" t="str">
            <v>PT-1110</v>
          </cell>
          <cell r="C29">
            <v>1</v>
          </cell>
          <cell r="D29" t="str">
            <v>BTO</v>
          </cell>
          <cell r="E29" t="str">
            <v>FIBRA FIBRAZO CUIDA U¥AS 4/30 PZAS.</v>
          </cell>
          <cell r="F29" t="str">
            <v>BOLSA DE FIBRA ESPONJA CUIDA UÑAS</v>
          </cell>
          <cell r="H29">
            <v>709.10699999999997</v>
          </cell>
          <cell r="I29">
            <v>825.06411999999989</v>
          </cell>
          <cell r="J29">
            <v>0</v>
          </cell>
          <cell r="K29">
            <v>0</v>
          </cell>
          <cell r="L29">
            <v>822.56411999999989</v>
          </cell>
          <cell r="M29">
            <v>825.06411999999989</v>
          </cell>
          <cell r="N29">
            <v>825.08</v>
          </cell>
          <cell r="O29" t="str">
            <v>SIN PROMO</v>
          </cell>
        </row>
        <row r="30">
          <cell r="A30">
            <v>7508269104</v>
          </cell>
          <cell r="B30" t="str">
            <v>PT-1108</v>
          </cell>
          <cell r="C30">
            <v>1</v>
          </cell>
          <cell r="D30" t="str">
            <v>CJA</v>
          </cell>
          <cell r="E30" t="str">
            <v>FIBRA FIBRAZO USO RUDO 75 PZAS.</v>
          </cell>
          <cell r="F30" t="str">
            <v>BOLSA FIBRAZO DE USO RUDO</v>
          </cell>
          <cell r="H30">
            <v>745.86749999999995</v>
          </cell>
          <cell r="I30">
            <v>867.70629999999983</v>
          </cell>
          <cell r="J30">
            <v>0</v>
          </cell>
          <cell r="K30">
            <v>0</v>
          </cell>
          <cell r="L30">
            <v>865.20629999999983</v>
          </cell>
          <cell r="M30">
            <v>867.70629999999983</v>
          </cell>
          <cell r="N30">
            <v>867.72</v>
          </cell>
          <cell r="O30" t="str">
            <v>SIN PROMO</v>
          </cell>
        </row>
        <row r="31">
          <cell r="A31">
            <v>7508269108</v>
          </cell>
          <cell r="B31" t="str">
            <v>PT-1102</v>
          </cell>
          <cell r="C31">
            <v>1</v>
          </cell>
          <cell r="D31" t="str">
            <v>BTO</v>
          </cell>
          <cell r="E31" t="str">
            <v>FIBRA FIBRAZO VERDE 10X15 2 PACK 6/20 P.</v>
          </cell>
          <cell r="F31" t="str">
            <v>BOLSA FIBRAZO DE FIBRA VERDE 2 PACK</v>
          </cell>
          <cell r="H31">
            <v>551.72249999999997</v>
          </cell>
          <cell r="I31">
            <v>642.49809999999991</v>
          </cell>
          <cell r="J31">
            <v>0</v>
          </cell>
          <cell r="K31">
            <v>0</v>
          </cell>
          <cell r="L31">
            <v>639.99809999999991</v>
          </cell>
          <cell r="M31">
            <v>642.49809999999991</v>
          </cell>
          <cell r="N31">
            <v>642.51</v>
          </cell>
          <cell r="O31" t="str">
            <v>SIN PROMO</v>
          </cell>
        </row>
        <row r="32">
          <cell r="A32">
            <v>7508269109</v>
          </cell>
          <cell r="B32" t="str">
            <v>PT-1103</v>
          </cell>
          <cell r="C32">
            <v>1</v>
          </cell>
          <cell r="D32" t="str">
            <v>BTO</v>
          </cell>
          <cell r="E32" t="str">
            <v>FIBRA FIBRAZO VERDE 10X15 4 PACK 7/10 P.</v>
          </cell>
          <cell r="F32" t="str">
            <v>BOLSA FIBRAZO DE FIBRA VERDE 4 PACK</v>
          </cell>
          <cell r="H32">
            <v>628.53</v>
          </cell>
          <cell r="I32">
            <v>731.59479999999996</v>
          </cell>
          <cell r="J32">
            <v>0</v>
          </cell>
          <cell r="K32">
            <v>0</v>
          </cell>
          <cell r="L32">
            <v>729.09479999999996</v>
          </cell>
          <cell r="M32">
            <v>731.59479999999996</v>
          </cell>
          <cell r="N32">
            <v>731.6</v>
          </cell>
          <cell r="O32" t="str">
            <v>SIN PROMO</v>
          </cell>
        </row>
        <row r="33">
          <cell r="A33">
            <v>750108178000</v>
          </cell>
          <cell r="B33" t="str">
            <v>PTI-1501</v>
          </cell>
          <cell r="C33" t="str">
            <v>LI</v>
          </cell>
          <cell r="D33" t="str">
            <v>CJA</v>
          </cell>
          <cell r="E33" t="str">
            <v>MR. WINDOW VIDRIOS Y SUP. 12/750 ML.</v>
          </cell>
          <cell r="F33" t="str">
            <v>CAJA MR WINDOW ATOMIZADOR 12/750 ML</v>
          </cell>
          <cell r="G33">
            <v>12</v>
          </cell>
          <cell r="H33">
            <v>231</v>
          </cell>
          <cell r="I33">
            <v>270.45999999999998</v>
          </cell>
          <cell r="J33">
            <v>10</v>
          </cell>
          <cell r="K33">
            <v>12</v>
          </cell>
          <cell r="L33">
            <v>223.29999999999998</v>
          </cell>
          <cell r="M33">
            <v>225.79999999999998</v>
          </cell>
          <cell r="N33">
            <v>272.45999999999998</v>
          </cell>
          <cell r="O33" t="str">
            <v>EN LA COMPRA DE 10 CAJAS , 2 S/CARGO</v>
          </cell>
        </row>
        <row r="34">
          <cell r="A34">
            <v>7502222491135</v>
          </cell>
          <cell r="B34" t="str">
            <v>PT-1601</v>
          </cell>
          <cell r="C34" t="str">
            <v>IN</v>
          </cell>
          <cell r="D34" t="str">
            <v>CJA</v>
          </cell>
          <cell r="E34" t="str">
            <v>OKO AEROSOL *CHICO 12/230 ML.</v>
          </cell>
          <cell r="F34" t="str">
            <v>CAJA 12 PZS OKO MULTIUSOS 230 ML</v>
          </cell>
          <cell r="G34">
            <v>12</v>
          </cell>
          <cell r="H34">
            <v>321.34199999999998</v>
          </cell>
          <cell r="I34">
            <v>375.25671999999997</v>
          </cell>
          <cell r="J34">
            <v>1</v>
          </cell>
          <cell r="K34">
            <v>59.34</v>
          </cell>
          <cell r="L34">
            <v>303.9223199999999</v>
          </cell>
          <cell r="M34">
            <v>306.4223199999999</v>
          </cell>
          <cell r="N34">
            <v>295.39999999999998</v>
          </cell>
          <cell r="O34" t="str">
            <v>EN LA COMPRA DE 1 CAJA, 1  DE CLARASOL S/CARGO</v>
          </cell>
        </row>
        <row r="35">
          <cell r="A35">
            <v>43456</v>
          </cell>
          <cell r="B35" t="str">
            <v>PT-1607</v>
          </cell>
          <cell r="C35" t="str">
            <v>IN</v>
          </cell>
          <cell r="D35" t="str">
            <v>CJA</v>
          </cell>
          <cell r="E35" t="str">
            <v>OKO AEROSOL CASA Y JARDIN 12/400 ML.</v>
          </cell>
          <cell r="F35" t="str">
            <v>CAJA 12 PZS OKO CASA Y JARDIN 400 ML</v>
          </cell>
          <cell r="G35">
            <v>12</v>
          </cell>
          <cell r="H35">
            <v>375.9</v>
          </cell>
          <cell r="I35">
            <v>438.54399999999993</v>
          </cell>
          <cell r="J35">
            <v>1</v>
          </cell>
          <cell r="K35">
            <v>59.34</v>
          </cell>
          <cell r="L35">
            <v>367.20959999999991</v>
          </cell>
          <cell r="M35">
            <v>369.70959999999991</v>
          </cell>
          <cell r="N35">
            <v>385.27</v>
          </cell>
          <cell r="O35" t="str">
            <v>EN LA COMPRA DE 1 CAJA, 1  DE CLARASOL S/CARGO</v>
          </cell>
        </row>
        <row r="36">
          <cell r="A36">
            <v>3446</v>
          </cell>
          <cell r="B36" t="str">
            <v>PT-1604</v>
          </cell>
          <cell r="C36" t="str">
            <v>IN</v>
          </cell>
          <cell r="D36" t="str">
            <v>CJA</v>
          </cell>
          <cell r="E36" t="str">
            <v>OKO MATACUCARACHAS AEROSOL 12/400 ML.</v>
          </cell>
          <cell r="F36" t="str">
            <v>CAJA 12 PZS OKO MATA CUCARACHAS 400 ML</v>
          </cell>
          <cell r="G36">
            <v>12</v>
          </cell>
          <cell r="H36">
            <v>519.61350000000004</v>
          </cell>
          <cell r="I36">
            <v>605.25166000000002</v>
          </cell>
          <cell r="J36">
            <v>1</v>
          </cell>
          <cell r="K36">
            <v>59.34</v>
          </cell>
          <cell r="L36">
            <v>533.91725999999994</v>
          </cell>
          <cell r="M36">
            <v>536.41725999999994</v>
          </cell>
          <cell r="N36">
            <v>525.39</v>
          </cell>
          <cell r="O36" t="str">
            <v>EN LA COMPRA DE 1 CAJA, 1  DE CLARASOL S/CARGO</v>
          </cell>
        </row>
        <row r="37">
          <cell r="A37">
            <v>750108178001</v>
          </cell>
          <cell r="B37" t="str">
            <v>PT-1610</v>
          </cell>
          <cell r="C37" t="str">
            <v>IN</v>
          </cell>
          <cell r="D37" t="str">
            <v>CJA</v>
          </cell>
          <cell r="E37" t="str">
            <v>OKO LIQUIDO GRANDE C/GATILLO 12/480 ML.</v>
          </cell>
          <cell r="F37" t="str">
            <v>CAJA 12 PZS OKO INSECTICIDA LIQUIDO 480 ML</v>
          </cell>
          <cell r="G37">
            <v>12</v>
          </cell>
          <cell r="H37">
            <v>321.34199999999998</v>
          </cell>
          <cell r="I37">
            <v>375.25671999999997</v>
          </cell>
          <cell r="J37">
            <v>1</v>
          </cell>
          <cell r="K37">
            <v>59.34</v>
          </cell>
          <cell r="L37">
            <v>303.9223199999999</v>
          </cell>
          <cell r="M37">
            <v>306.4223199999999</v>
          </cell>
          <cell r="N37">
            <v>313.79000000000002</v>
          </cell>
          <cell r="O37" t="str">
            <v>EN LA COMPRA DE 1 CAJA, 1  DE CLARASOL S/CARGO</v>
          </cell>
        </row>
        <row r="38">
          <cell r="A38">
            <v>69288</v>
          </cell>
          <cell r="B38" t="str">
            <v>PT-1311</v>
          </cell>
          <cell r="C38" t="str">
            <v>LI</v>
          </cell>
          <cell r="D38" t="str">
            <v>CJA</v>
          </cell>
          <cell r="E38" t="str">
            <v>PASTILLA TIFON 50/45 GRS.</v>
          </cell>
          <cell r="F38" t="str">
            <v>CAJA PASTILLA TIFON  45 GRS</v>
          </cell>
          <cell r="G38">
            <v>50</v>
          </cell>
          <cell r="H38">
            <v>342.22649999999999</v>
          </cell>
          <cell r="I38">
            <v>399.48273999999998</v>
          </cell>
          <cell r="J38">
            <v>10</v>
          </cell>
          <cell r="K38">
            <v>12</v>
          </cell>
          <cell r="L38">
            <v>330.81894999999992</v>
          </cell>
          <cell r="M38">
            <v>333.31894999999992</v>
          </cell>
          <cell r="N38">
            <v>334.58</v>
          </cell>
          <cell r="O38" t="str">
            <v>EN LA COMPRA DE 10 CAJAS , 2 S/CARGO</v>
          </cell>
        </row>
        <row r="39">
          <cell r="A39">
            <v>49103</v>
          </cell>
          <cell r="B39" t="str">
            <v>PT-301</v>
          </cell>
          <cell r="C39" t="str">
            <v>LI</v>
          </cell>
          <cell r="D39" t="str">
            <v>CJA</v>
          </cell>
          <cell r="E39" t="str">
            <v>PINO MAX 12/980 ML.</v>
          </cell>
          <cell r="F39" t="str">
            <v>CAJA DE PINOMAX  980 ML</v>
          </cell>
          <cell r="G39">
            <v>12</v>
          </cell>
          <cell r="H39">
            <v>143.22</v>
          </cell>
          <cell r="I39">
            <v>168.6352</v>
          </cell>
          <cell r="J39">
            <v>10</v>
          </cell>
          <cell r="K39">
            <v>12</v>
          </cell>
          <cell r="L39">
            <v>138.446</v>
          </cell>
          <cell r="M39">
            <v>140.946</v>
          </cell>
          <cell r="N39">
            <v>142.19999999999999</v>
          </cell>
          <cell r="O39" t="str">
            <v>EN LA COMPRA DE 10 CAJAS , 2 S/CARGO</v>
          </cell>
        </row>
        <row r="40">
          <cell r="A40">
            <v>7501025855</v>
          </cell>
          <cell r="B40" t="str">
            <v>PT-302</v>
          </cell>
          <cell r="C40" t="str">
            <v>LI</v>
          </cell>
          <cell r="D40" t="str">
            <v>CJA</v>
          </cell>
          <cell r="E40" t="str">
            <v>PINO MAX 20/500 ML.</v>
          </cell>
          <cell r="F40" t="str">
            <v>CAJA DE PINOMAX  500 ML</v>
          </cell>
          <cell r="G40">
            <v>20</v>
          </cell>
          <cell r="H40">
            <v>134.21</v>
          </cell>
          <cell r="I40">
            <v>158.18360000000001</v>
          </cell>
          <cell r="J40">
            <v>10</v>
          </cell>
          <cell r="K40">
            <v>12</v>
          </cell>
          <cell r="L40">
            <v>129.73633333333333</v>
          </cell>
          <cell r="M40">
            <v>132.23633333333333</v>
          </cell>
          <cell r="N40">
            <v>133.49</v>
          </cell>
          <cell r="O40" t="str">
            <v>EN LA COMPRA DE 10 CAJAS , 2 S/CARGO</v>
          </cell>
        </row>
        <row r="41">
          <cell r="A41">
            <v>49106</v>
          </cell>
          <cell r="B41" t="str">
            <v>PT-304</v>
          </cell>
          <cell r="C41" t="str">
            <v>LI</v>
          </cell>
          <cell r="D41" t="str">
            <v>CJA</v>
          </cell>
          <cell r="E41" t="str">
            <v>PINO MAX 3/4.8 LTS.</v>
          </cell>
          <cell r="F41" t="str">
            <v>CAJA DE PINOMAX  4800 ML</v>
          </cell>
          <cell r="G41">
            <v>3</v>
          </cell>
          <cell r="H41">
            <v>152.51</v>
          </cell>
          <cell r="I41">
            <v>179.41159999999996</v>
          </cell>
          <cell r="J41">
            <v>10</v>
          </cell>
          <cell r="K41">
            <v>12</v>
          </cell>
          <cell r="L41">
            <v>147.4263333333333</v>
          </cell>
          <cell r="M41">
            <v>149.9263333333333</v>
          </cell>
          <cell r="N41">
            <v>151.18</v>
          </cell>
          <cell r="O41" t="str">
            <v>EN LA COMPRA DE 10 CAJAS , 2 S/CARGO</v>
          </cell>
        </row>
        <row r="42">
          <cell r="A42">
            <v>750204821004</v>
          </cell>
          <cell r="B42" t="str">
            <v>PT- 2200</v>
          </cell>
          <cell r="C42" t="str">
            <v>IN</v>
          </cell>
          <cell r="D42" t="str">
            <v>CJA</v>
          </cell>
          <cell r="E42" t="str">
            <v>REPELIT REPELE INSECTOS FAMILIAR 12/125M</v>
          </cell>
          <cell r="F42" t="str">
            <v>CAJA 12 PZS REPELIT LIQUIDO 125 ML.</v>
          </cell>
          <cell r="G42">
            <v>12</v>
          </cell>
          <cell r="H42">
            <v>330.75</v>
          </cell>
          <cell r="I42">
            <v>386.16999999999996</v>
          </cell>
          <cell r="J42">
            <v>10</v>
          </cell>
          <cell r="K42">
            <v>11</v>
          </cell>
          <cell r="L42">
            <v>348.79090909090905</v>
          </cell>
          <cell r="M42">
            <v>351.29090909090905</v>
          </cell>
          <cell r="N42">
            <v>351.3</v>
          </cell>
          <cell r="O42" t="str">
            <v>EN LA COMPRA DE 10 CAJAS ,1 S/CARGO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"/>
  <sheetViews>
    <sheetView tabSelected="1" topLeftCell="A4" workbookViewId="0">
      <selection activeCell="C33" sqref="C33"/>
    </sheetView>
  </sheetViews>
  <sheetFormatPr baseColWidth="10" defaultRowHeight="15"/>
  <cols>
    <col min="1" max="1" width="21.42578125" customWidth="1"/>
    <col min="2" max="2" width="57.42578125" bestFit="1" customWidth="1"/>
    <col min="3" max="3" width="18.140625" customWidth="1"/>
    <col min="4" max="12" width="11.42578125" customWidth="1"/>
    <col min="13" max="13" width="51.7109375" customWidth="1"/>
    <col min="15" max="26" width="11.42578125" customWidth="1"/>
  </cols>
  <sheetData>
    <row r="1" spans="1:35" ht="15.75">
      <c r="A1" s="43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5" ht="15.75">
      <c r="A2" s="43" t="s">
        <v>1</v>
      </c>
      <c r="B2" s="42"/>
      <c r="C2" s="24"/>
      <c r="D2" s="31" t="s">
        <v>2</v>
      </c>
      <c r="E2" s="32" t="s">
        <v>3</v>
      </c>
      <c r="F2" s="33" t="s">
        <v>4</v>
      </c>
      <c r="G2" s="34" t="s">
        <v>5</v>
      </c>
      <c r="H2" s="35" t="s">
        <v>6</v>
      </c>
      <c r="I2" s="36" t="s">
        <v>7</v>
      </c>
      <c r="J2" s="37" t="s">
        <v>8</v>
      </c>
      <c r="K2" s="38" t="s">
        <v>9</v>
      </c>
      <c r="L2" s="40" t="s">
        <v>10</v>
      </c>
      <c r="M2" s="14" t="s">
        <v>11</v>
      </c>
      <c r="N2" s="15" t="s">
        <v>12</v>
      </c>
      <c r="O2" s="15" t="s">
        <v>12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5.75">
      <c r="A3" s="25" t="s">
        <v>13</v>
      </c>
      <c r="B3" s="16"/>
      <c r="C3" s="16" t="s">
        <v>57</v>
      </c>
      <c r="D3" s="30"/>
      <c r="E3" s="30"/>
      <c r="F3" s="30"/>
      <c r="G3" s="30"/>
      <c r="H3" s="30"/>
      <c r="I3" s="30"/>
      <c r="J3" s="39"/>
      <c r="K3" s="39"/>
      <c r="L3" s="39"/>
      <c r="M3" s="14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2" t="s">
        <v>14</v>
      </c>
      <c r="AB3" s="1"/>
      <c r="AC3" s="1"/>
      <c r="AD3" s="1"/>
      <c r="AE3" s="1"/>
      <c r="AF3" s="1"/>
      <c r="AG3" s="1"/>
      <c r="AH3" s="1"/>
      <c r="AI3" s="1"/>
    </row>
    <row r="4" spans="1:35" ht="15.75">
      <c r="A4" s="41"/>
      <c r="B4" s="42"/>
      <c r="C4" s="16" t="s">
        <v>58</v>
      </c>
      <c r="D4" s="16" t="s">
        <v>15</v>
      </c>
      <c r="E4" s="16" t="s">
        <v>15</v>
      </c>
      <c r="F4" s="16" t="s">
        <v>15</v>
      </c>
      <c r="G4" s="16" t="s">
        <v>15</v>
      </c>
      <c r="H4" s="16" t="s">
        <v>15</v>
      </c>
      <c r="I4" s="16" t="s">
        <v>15</v>
      </c>
      <c r="J4" s="16" t="s">
        <v>15</v>
      </c>
      <c r="K4" s="16" t="s">
        <v>15</v>
      </c>
      <c r="L4" s="16" t="s">
        <v>15</v>
      </c>
      <c r="M4" s="17"/>
      <c r="N4" s="15"/>
      <c r="O4" s="15"/>
      <c r="P4" s="4"/>
      <c r="Q4" s="5"/>
      <c r="R4" s="6"/>
      <c r="S4" s="7"/>
      <c r="T4" s="8"/>
      <c r="U4" s="9"/>
      <c r="V4" s="10"/>
      <c r="W4" s="11"/>
      <c r="X4" s="12"/>
      <c r="Y4" s="13"/>
      <c r="Z4" s="3" t="s">
        <v>14</v>
      </c>
      <c r="AA4" s="2" t="s">
        <v>16</v>
      </c>
      <c r="AB4" s="1"/>
      <c r="AC4" s="1"/>
      <c r="AD4" s="1"/>
      <c r="AE4" s="1"/>
      <c r="AF4" s="1"/>
      <c r="AG4" s="1"/>
      <c r="AH4" s="1"/>
      <c r="AI4" s="1"/>
    </row>
    <row r="5" spans="1:35">
      <c r="A5" s="18">
        <v>1301</v>
      </c>
      <c r="B5" s="19" t="s">
        <v>17</v>
      </c>
      <c r="C5" s="26">
        <v>68.844480399999995</v>
      </c>
      <c r="D5" s="22">
        <v>400</v>
      </c>
      <c r="E5" s="22">
        <v>300</v>
      </c>
      <c r="F5" s="22">
        <v>100</v>
      </c>
      <c r="G5" s="22">
        <v>100</v>
      </c>
      <c r="H5" s="22">
        <v>150</v>
      </c>
      <c r="I5" s="22">
        <v>200</v>
      </c>
      <c r="J5" s="22">
        <v>200</v>
      </c>
      <c r="K5" s="22">
        <v>200</v>
      </c>
      <c r="L5" s="22">
        <v>150</v>
      </c>
      <c r="M5" s="27" t="str">
        <f>VLOOKUP(A5,[1]JLC!$A:$O,15,FALSE)</f>
        <v>SIN PROMO</v>
      </c>
      <c r="N5" s="21"/>
      <c r="O5" s="21"/>
      <c r="P5" s="20" t="e">
        <f>+D5*#REF!</f>
        <v>#REF!</v>
      </c>
      <c r="Q5" s="20" t="e">
        <f>+#REF!*#REF!</f>
        <v>#REF!</v>
      </c>
      <c r="R5" s="20" t="e">
        <f>+E5*#REF!</f>
        <v>#REF!</v>
      </c>
      <c r="S5" s="20" t="e">
        <f>+F5*#REF!</f>
        <v>#REF!</v>
      </c>
      <c r="T5" s="20" t="e">
        <f>+G5*#REF!</f>
        <v>#REF!</v>
      </c>
      <c r="U5" s="20" t="e">
        <f>+H5*#REF!</f>
        <v>#REF!</v>
      </c>
      <c r="V5" s="20" t="e">
        <f>+I5*#REF!</f>
        <v>#REF!</v>
      </c>
      <c r="W5" s="20" t="e">
        <f>+J5*#REF!</f>
        <v>#REF!</v>
      </c>
      <c r="X5" s="20" t="e">
        <f>+K5*#REF!</f>
        <v>#REF!</v>
      </c>
      <c r="Y5" s="20" t="e">
        <f>+L5*#REF!</f>
        <v>#REF!</v>
      </c>
      <c r="Z5" s="20">
        <v>36670</v>
      </c>
      <c r="AA5" s="29">
        <f t="shared" ref="AA5:AA44" si="0">+L5+K5+J5+I5+H5+G5+F5+E5+D5</f>
        <v>1800</v>
      </c>
      <c r="AB5" s="1"/>
      <c r="AC5" s="1"/>
      <c r="AD5" s="1"/>
      <c r="AE5" s="1"/>
      <c r="AF5" s="1"/>
      <c r="AG5" s="1"/>
      <c r="AH5" s="1"/>
      <c r="AI5" s="1"/>
    </row>
    <row r="6" spans="1:35">
      <c r="A6" s="18">
        <v>235236</v>
      </c>
      <c r="B6" s="19" t="s">
        <v>18</v>
      </c>
      <c r="C6" s="26">
        <v>138.74585999999999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7" t="str">
        <f>VLOOKUP(A6,[1]JLC!$A:$O,15,FALSE)</f>
        <v>EN LA COMPRA DE 2 CAJA, 1 DE CLARASOL S/CARGO</v>
      </c>
      <c r="N6" s="21"/>
      <c r="O6" s="21"/>
      <c r="P6" s="20" t="e">
        <f>+D6*#REF!</f>
        <v>#REF!</v>
      </c>
      <c r="Q6" s="20" t="e">
        <f>+#REF!*#REF!</f>
        <v>#REF!</v>
      </c>
      <c r="R6" s="20" t="e">
        <f>+E6*#REF!</f>
        <v>#REF!</v>
      </c>
      <c r="S6" s="20" t="e">
        <f>+F6*#REF!</f>
        <v>#REF!</v>
      </c>
      <c r="T6" s="20" t="e">
        <f>+G6*#REF!</f>
        <v>#REF!</v>
      </c>
      <c r="U6" s="20" t="e">
        <f>+H6*#REF!</f>
        <v>#REF!</v>
      </c>
      <c r="V6" s="20" t="e">
        <f>+I6*#REF!</f>
        <v>#REF!</v>
      </c>
      <c r="W6" s="20" t="e">
        <f>+J6*#REF!</f>
        <v>#REF!</v>
      </c>
      <c r="X6" s="20" t="e">
        <f>+K6*#REF!</f>
        <v>#REF!</v>
      </c>
      <c r="Y6" s="20" t="e">
        <f>+L6*#REF!</f>
        <v>#REF!</v>
      </c>
      <c r="Z6" s="20">
        <v>0</v>
      </c>
      <c r="AA6" s="29">
        <f t="shared" si="0"/>
        <v>0</v>
      </c>
      <c r="AB6" s="1"/>
      <c r="AC6" s="1"/>
      <c r="AD6" s="1"/>
      <c r="AE6" s="1"/>
      <c r="AF6" s="1"/>
      <c r="AG6" s="1"/>
      <c r="AH6" s="1"/>
      <c r="AI6" s="1"/>
    </row>
    <row r="7" spans="1:35">
      <c r="A7" s="18">
        <v>235237</v>
      </c>
      <c r="B7" s="19" t="s">
        <v>19</v>
      </c>
      <c r="C7" s="26">
        <v>122.42465999999997</v>
      </c>
      <c r="D7" s="22">
        <v>0</v>
      </c>
      <c r="E7" s="22">
        <v>2</v>
      </c>
      <c r="F7" s="22">
        <v>0</v>
      </c>
      <c r="G7" s="22">
        <v>2</v>
      </c>
      <c r="H7" s="22">
        <v>0</v>
      </c>
      <c r="I7" s="22">
        <v>0</v>
      </c>
      <c r="J7" s="22">
        <v>6</v>
      </c>
      <c r="K7" s="22">
        <v>0</v>
      </c>
      <c r="L7" s="22">
        <v>0</v>
      </c>
      <c r="M7" s="27" t="str">
        <f>VLOOKUP(A7,[1]JLC!$A:$O,15,FALSE)</f>
        <v>EN LA COMPRA DE 2 CAJA, 1 DE CLARASOL S/CARGO</v>
      </c>
      <c r="N7" s="21"/>
      <c r="O7" s="21"/>
      <c r="P7" s="20" t="e">
        <f>+D7*#REF!</f>
        <v>#REF!</v>
      </c>
      <c r="Q7" s="20" t="e">
        <f>+#REF!*#REF!</f>
        <v>#REF!</v>
      </c>
      <c r="R7" s="20" t="e">
        <f>+E7*#REF!</f>
        <v>#REF!</v>
      </c>
      <c r="S7" s="20" t="e">
        <f>+F7*#REF!</f>
        <v>#REF!</v>
      </c>
      <c r="T7" s="20" t="e">
        <f>+G7*#REF!</f>
        <v>#REF!</v>
      </c>
      <c r="U7" s="20" t="e">
        <f>+H7*#REF!</f>
        <v>#REF!</v>
      </c>
      <c r="V7" s="20" t="e">
        <f>+I7*#REF!</f>
        <v>#REF!</v>
      </c>
      <c r="W7" s="20" t="e">
        <f>+J7*#REF!</f>
        <v>#REF!</v>
      </c>
      <c r="X7" s="20" t="e">
        <f>+K7*#REF!</f>
        <v>#REF!</v>
      </c>
      <c r="Y7" s="20" t="e">
        <f>+L7*#REF!</f>
        <v>#REF!</v>
      </c>
      <c r="Z7" s="20">
        <v>1122.0083999999999</v>
      </c>
      <c r="AA7" s="29">
        <f t="shared" si="0"/>
        <v>10</v>
      </c>
      <c r="AB7" s="1"/>
      <c r="AC7" s="1"/>
      <c r="AD7" s="1"/>
      <c r="AE7" s="1"/>
      <c r="AF7" s="1"/>
      <c r="AG7" s="1"/>
      <c r="AH7" s="1"/>
      <c r="AI7" s="1"/>
    </row>
    <row r="8" spans="1:35">
      <c r="A8" s="18">
        <v>3446</v>
      </c>
      <c r="B8" s="19" t="s">
        <v>20</v>
      </c>
      <c r="C8" s="26">
        <v>533.91725999999994</v>
      </c>
      <c r="D8" s="22">
        <v>0</v>
      </c>
      <c r="E8" s="22">
        <v>3</v>
      </c>
      <c r="F8" s="22">
        <v>0</v>
      </c>
      <c r="G8" s="22">
        <v>0</v>
      </c>
      <c r="H8" s="22">
        <v>3</v>
      </c>
      <c r="I8" s="22">
        <v>0</v>
      </c>
      <c r="J8" s="22">
        <v>0</v>
      </c>
      <c r="K8" s="22">
        <v>0</v>
      </c>
      <c r="L8" s="22">
        <v>0</v>
      </c>
      <c r="M8" s="27" t="str">
        <f>VLOOKUP(A8,[1]JLC!$A:$O,15,FALSE)</f>
        <v>EN LA COMPRA DE 1 CAJA, 1  DE CLARASOL S/CARGO</v>
      </c>
      <c r="N8" s="21"/>
      <c r="O8" s="21"/>
      <c r="P8" s="20" t="e">
        <f>+D8*#REF!</f>
        <v>#REF!</v>
      </c>
      <c r="Q8" s="20" t="e">
        <f>+#REF!*#REF!</f>
        <v>#REF!</v>
      </c>
      <c r="R8" s="20" t="e">
        <f>+E8*#REF!</f>
        <v>#REF!</v>
      </c>
      <c r="S8" s="20" t="e">
        <f>+F8*#REF!</f>
        <v>#REF!</v>
      </c>
      <c r="T8" s="20" t="e">
        <f>+G8*#REF!</f>
        <v>#REF!</v>
      </c>
      <c r="U8" s="20" t="e">
        <f>+H8*#REF!</f>
        <v>#REF!</v>
      </c>
      <c r="V8" s="20" t="e">
        <f>+I8*#REF!</f>
        <v>#REF!</v>
      </c>
      <c r="W8" s="20" t="e">
        <f>+J8*#REF!</f>
        <v>#REF!</v>
      </c>
      <c r="X8" s="20" t="e">
        <f>+K8*#REF!</f>
        <v>#REF!</v>
      </c>
      <c r="Y8" s="20" t="e">
        <f>+L8*#REF!</f>
        <v>#REF!</v>
      </c>
      <c r="Z8" s="20">
        <v>3176.4456</v>
      </c>
      <c r="AA8" s="29">
        <f t="shared" si="0"/>
        <v>6</v>
      </c>
      <c r="AB8" s="1"/>
      <c r="AC8" s="1"/>
      <c r="AD8" s="1"/>
      <c r="AE8" s="1"/>
      <c r="AF8" s="1"/>
      <c r="AG8" s="1"/>
      <c r="AH8" s="1"/>
      <c r="AI8" s="1"/>
    </row>
    <row r="9" spans="1:35">
      <c r="A9" s="18">
        <v>43456</v>
      </c>
      <c r="B9" s="19" t="s">
        <v>21</v>
      </c>
      <c r="C9" s="26">
        <v>367.20959999999991</v>
      </c>
      <c r="D9" s="22">
        <v>0</v>
      </c>
      <c r="E9" s="22">
        <v>1</v>
      </c>
      <c r="F9" s="22">
        <v>0</v>
      </c>
      <c r="G9" s="22">
        <v>0</v>
      </c>
      <c r="H9" s="22">
        <v>3</v>
      </c>
      <c r="I9" s="22">
        <v>0</v>
      </c>
      <c r="J9" s="22">
        <v>0</v>
      </c>
      <c r="K9" s="22">
        <v>0</v>
      </c>
      <c r="L9" s="22">
        <v>0</v>
      </c>
      <c r="M9" s="27" t="str">
        <f>VLOOKUP(A9,[1]JLC!$A:$O,15,FALSE)</f>
        <v>EN LA COMPRA DE 1 CAJA, 1  DE CLARASOL S/CARGO</v>
      </c>
      <c r="N9" s="21"/>
      <c r="O9" s="21"/>
      <c r="P9" s="20" t="e">
        <f>+D9*#REF!</f>
        <v>#REF!</v>
      </c>
      <c r="Q9" s="20" t="e">
        <f>+#REF!*#REF!</f>
        <v>#REF!</v>
      </c>
      <c r="R9" s="20" t="e">
        <f>+E9*#REF!</f>
        <v>#REF!</v>
      </c>
      <c r="S9" s="20" t="e">
        <f>+F9*#REF!</f>
        <v>#REF!</v>
      </c>
      <c r="T9" s="20" t="e">
        <f>+G9*#REF!</f>
        <v>#REF!</v>
      </c>
      <c r="U9" s="20" t="e">
        <f>+H9*#REF!</f>
        <v>#REF!</v>
      </c>
      <c r="V9" s="20" t="e">
        <f>+I9*#REF!</f>
        <v>#REF!</v>
      </c>
      <c r="W9" s="20" t="e">
        <f>+J9*#REF!</f>
        <v>#REF!</v>
      </c>
      <c r="X9" s="20" t="e">
        <f>+K9*#REF!</f>
        <v>#REF!</v>
      </c>
      <c r="Y9" s="20" t="e">
        <f>+L9*#REF!</f>
        <v>#REF!</v>
      </c>
      <c r="Z9" s="20">
        <v>1926.29</v>
      </c>
      <c r="AA9" s="29">
        <f t="shared" si="0"/>
        <v>4</v>
      </c>
      <c r="AB9" s="1"/>
      <c r="AC9" s="1"/>
      <c r="AD9" s="1"/>
      <c r="AE9" s="1"/>
      <c r="AF9" s="1"/>
      <c r="AG9" s="1"/>
      <c r="AH9" s="1"/>
      <c r="AI9" s="1"/>
    </row>
    <row r="10" spans="1:35">
      <c r="A10" s="18">
        <v>49103</v>
      </c>
      <c r="B10" s="19" t="s">
        <v>22</v>
      </c>
      <c r="C10" s="26">
        <v>138.446</v>
      </c>
      <c r="D10" s="22">
        <v>0</v>
      </c>
      <c r="E10" s="22">
        <v>10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7" t="str">
        <f>VLOOKUP(A10,[1]JLC!$A:$O,15,FALSE)</f>
        <v>EN LA COMPRA DE 10 CAJAS , 2 S/CARGO</v>
      </c>
      <c r="N10" s="21"/>
      <c r="O10" s="21"/>
      <c r="P10" s="20" t="e">
        <f>+D10*#REF!</f>
        <v>#REF!</v>
      </c>
      <c r="Q10" s="20" t="e">
        <f>+#REF!*#REF!</f>
        <v>#REF!</v>
      </c>
      <c r="R10" s="20" t="e">
        <f>+E10*#REF!</f>
        <v>#REF!</v>
      </c>
      <c r="S10" s="20" t="e">
        <f>+F10*#REF!</f>
        <v>#REF!</v>
      </c>
      <c r="T10" s="20" t="e">
        <f>+G10*#REF!</f>
        <v>#REF!</v>
      </c>
      <c r="U10" s="20" t="e">
        <f>+H10*#REF!</f>
        <v>#REF!</v>
      </c>
      <c r="V10" s="20" t="e">
        <f>+I10*#REF!</f>
        <v>#REF!</v>
      </c>
      <c r="W10" s="20" t="e">
        <f>+J10*#REF!</f>
        <v>#REF!</v>
      </c>
      <c r="X10" s="20" t="e">
        <f>+K10*#REF!</f>
        <v>#REF!</v>
      </c>
      <c r="Y10" s="20" t="e">
        <f>+L10*#REF!</f>
        <v>#REF!</v>
      </c>
      <c r="Z10" s="20">
        <v>1421.91</v>
      </c>
      <c r="AA10" s="29">
        <f t="shared" si="0"/>
        <v>10</v>
      </c>
    </row>
    <row r="11" spans="1:35">
      <c r="A11" s="18">
        <v>49106</v>
      </c>
      <c r="B11" s="19" t="s">
        <v>23</v>
      </c>
      <c r="C11" s="26">
        <v>147.4263333333333</v>
      </c>
      <c r="D11" s="22">
        <v>0</v>
      </c>
      <c r="E11" s="22">
        <v>10</v>
      </c>
      <c r="F11" s="22">
        <v>0</v>
      </c>
      <c r="G11" s="22">
        <v>0</v>
      </c>
      <c r="H11" s="22">
        <v>10</v>
      </c>
      <c r="I11" s="22">
        <v>0</v>
      </c>
      <c r="J11" s="22">
        <v>0</v>
      </c>
      <c r="K11" s="22">
        <v>0</v>
      </c>
      <c r="L11" s="22">
        <v>0</v>
      </c>
      <c r="M11" s="27" t="str">
        <f>VLOOKUP(A11,[1]JLC!$A:$O,15,FALSE)</f>
        <v>EN LA COMPRA DE 10 CAJAS , 2 S/CARGO</v>
      </c>
      <c r="N11" s="21"/>
      <c r="O11" s="21"/>
      <c r="P11" s="20" t="e">
        <f>+D11*#REF!</f>
        <v>#REF!</v>
      </c>
      <c r="Q11" s="20" t="e">
        <f>+#REF!*#REF!</f>
        <v>#REF!</v>
      </c>
      <c r="R11" s="20" t="e">
        <f>+E11*#REF!</f>
        <v>#REF!</v>
      </c>
      <c r="S11" s="20" t="e">
        <f>+F11*#REF!</f>
        <v>#REF!</v>
      </c>
      <c r="T11" s="20" t="e">
        <f>+G11*#REF!</f>
        <v>#REF!</v>
      </c>
      <c r="U11" s="20" t="e">
        <f>+H11*#REF!</f>
        <v>#REF!</v>
      </c>
      <c r="V11" s="20" t="e">
        <f>+I11*#REF!</f>
        <v>#REF!</v>
      </c>
      <c r="W11" s="20" t="e">
        <f>+J11*#REF!</f>
        <v>#REF!</v>
      </c>
      <c r="X11" s="20" t="e">
        <f>+K11*#REF!</f>
        <v>#REF!</v>
      </c>
      <c r="Y11" s="20" t="e">
        <f>+L11*#REF!</f>
        <v>#REF!</v>
      </c>
      <c r="Z11" s="20">
        <v>2116.3982000000001</v>
      </c>
      <c r="AA11" s="29">
        <f t="shared" si="0"/>
        <v>20</v>
      </c>
    </row>
    <row r="12" spans="1:35">
      <c r="A12" s="18">
        <v>69288</v>
      </c>
      <c r="B12" s="19" t="s">
        <v>24</v>
      </c>
      <c r="C12" s="26">
        <v>330.81894999999992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7" t="str">
        <f>VLOOKUP(A12,[1]JLC!$A:$O,15,FALSE)</f>
        <v>EN LA COMPRA DE 10 CAJAS , 2 S/CARGO</v>
      </c>
      <c r="N12" s="21"/>
      <c r="O12" s="21"/>
      <c r="P12" s="20" t="e">
        <f>+D12*#REF!</f>
        <v>#REF!</v>
      </c>
      <c r="Q12" s="20" t="e">
        <f>+#REF!*#REF!</f>
        <v>#REF!</v>
      </c>
      <c r="R12" s="20" t="e">
        <f>+E12*#REF!</f>
        <v>#REF!</v>
      </c>
      <c r="S12" s="20" t="e">
        <f>+F12*#REF!</f>
        <v>#REF!</v>
      </c>
      <c r="T12" s="20" t="e">
        <f>+G12*#REF!</f>
        <v>#REF!</v>
      </c>
      <c r="U12" s="20" t="e">
        <f>+H12*#REF!</f>
        <v>#REF!</v>
      </c>
      <c r="V12" s="20" t="e">
        <f>+I12*#REF!</f>
        <v>#REF!</v>
      </c>
      <c r="W12" s="20" t="e">
        <f>+J12*#REF!</f>
        <v>#REF!</v>
      </c>
      <c r="X12" s="20" t="e">
        <f>+K12*#REF!</f>
        <v>#REF!</v>
      </c>
      <c r="Y12" s="20" t="e">
        <f>+L12*#REF!</f>
        <v>#REF!</v>
      </c>
      <c r="Z12" s="20">
        <v>1003.7019</v>
      </c>
      <c r="AA12" s="29">
        <f t="shared" si="0"/>
        <v>0</v>
      </c>
    </row>
    <row r="13" spans="1:35">
      <c r="A13" s="18">
        <v>741120000019</v>
      </c>
      <c r="B13" s="19" t="s">
        <v>25</v>
      </c>
      <c r="C13" s="26">
        <v>75.572236799999999</v>
      </c>
      <c r="D13" s="22">
        <v>50</v>
      </c>
      <c r="E13" s="22">
        <v>40</v>
      </c>
      <c r="F13" s="22">
        <v>0</v>
      </c>
      <c r="G13" s="22">
        <v>20</v>
      </c>
      <c r="H13" s="22">
        <v>0</v>
      </c>
      <c r="I13" s="22">
        <v>20</v>
      </c>
      <c r="J13" s="22">
        <v>20</v>
      </c>
      <c r="K13" s="22">
        <v>20</v>
      </c>
      <c r="L13" s="22">
        <v>0</v>
      </c>
      <c r="M13" s="27" t="str">
        <f>VLOOKUP(A13,[1]JLC!$A:$O,15,FALSE)</f>
        <v>SIN PROMO</v>
      </c>
      <c r="N13" s="21"/>
      <c r="O13" s="21"/>
      <c r="P13" s="20" t="e">
        <f>+D13*#REF!</f>
        <v>#REF!</v>
      </c>
      <c r="Q13" s="20" t="e">
        <f>+#REF!*#REF!</f>
        <v>#REF!</v>
      </c>
      <c r="R13" s="20" t="e">
        <f>+E13*#REF!</f>
        <v>#REF!</v>
      </c>
      <c r="S13" s="20" t="e">
        <f>+F13*#REF!</f>
        <v>#REF!</v>
      </c>
      <c r="T13" s="20" t="e">
        <f>+G13*#REF!</f>
        <v>#REF!</v>
      </c>
      <c r="U13" s="20" t="e">
        <f>+H13*#REF!</f>
        <v>#REF!</v>
      </c>
      <c r="V13" s="20" t="e">
        <f>+I13*#REF!</f>
        <v>#REF!</v>
      </c>
      <c r="W13" s="20" t="e">
        <f>+J13*#REF!</f>
        <v>#REF!</v>
      </c>
      <c r="X13" s="20" t="e">
        <f>+K13*#REF!</f>
        <v>#REF!</v>
      </c>
      <c r="Y13" s="20" t="e">
        <f>+L13*#REF!</f>
        <v>#REF!</v>
      </c>
      <c r="Z13" s="20">
        <v>3202.72</v>
      </c>
      <c r="AA13" s="29">
        <f t="shared" si="0"/>
        <v>170</v>
      </c>
    </row>
    <row r="14" spans="1:35">
      <c r="A14" s="18">
        <v>741120000026</v>
      </c>
      <c r="B14" s="19" t="s">
        <v>26</v>
      </c>
      <c r="C14" s="26">
        <v>63.820427599999995</v>
      </c>
      <c r="D14" s="22">
        <v>0</v>
      </c>
      <c r="E14" s="22">
        <v>20</v>
      </c>
      <c r="F14" s="22">
        <v>0</v>
      </c>
      <c r="G14" s="22">
        <v>0</v>
      </c>
      <c r="H14" s="22">
        <v>30</v>
      </c>
      <c r="I14" s="22">
        <v>15</v>
      </c>
      <c r="J14" s="22">
        <v>30</v>
      </c>
      <c r="K14" s="22">
        <v>30</v>
      </c>
      <c r="L14" s="22">
        <v>20</v>
      </c>
      <c r="M14" s="27" t="str">
        <f>VLOOKUP(A14,[1]JLC!$A:$O,15,FALSE)</f>
        <v>SIN PROMO</v>
      </c>
      <c r="N14" s="21"/>
      <c r="O14" s="21"/>
      <c r="P14" s="20" t="e">
        <f>+D14*#REF!</f>
        <v>#REF!</v>
      </c>
      <c r="Q14" s="20" t="e">
        <f>+#REF!*#REF!</f>
        <v>#REF!</v>
      </c>
      <c r="R14" s="20" t="e">
        <f>+E14*#REF!</f>
        <v>#REF!</v>
      </c>
      <c r="S14" s="20" t="e">
        <f>+F14*#REF!</f>
        <v>#REF!</v>
      </c>
      <c r="T14" s="20" t="e">
        <f>+G14*#REF!</f>
        <v>#REF!</v>
      </c>
      <c r="U14" s="20" t="e">
        <f>+H14*#REF!</f>
        <v>#REF!</v>
      </c>
      <c r="V14" s="20" t="e">
        <f>+I14*#REF!</f>
        <v>#REF!</v>
      </c>
      <c r="W14" s="20" t="e">
        <f>+J14*#REF!</f>
        <v>#REF!</v>
      </c>
      <c r="X14" s="20" t="e">
        <f>+K14*#REF!</f>
        <v>#REF!</v>
      </c>
      <c r="Y14" s="20" t="e">
        <f>+L14*#REF!</f>
        <v>#REF!</v>
      </c>
      <c r="Z14" s="20">
        <v>8676.2843999999986</v>
      </c>
      <c r="AA14" s="29">
        <f t="shared" si="0"/>
        <v>145</v>
      </c>
    </row>
    <row r="15" spans="1:35">
      <c r="A15" s="18">
        <v>741120000075</v>
      </c>
      <c r="B15" s="19" t="s">
        <v>27</v>
      </c>
      <c r="C15" s="26">
        <v>243.6</v>
      </c>
      <c r="D15" s="22">
        <v>10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7" t="str">
        <f>VLOOKUP(A15,[1]JLC!$A:$O,15,FALSE)</f>
        <v>EN LA COMPRA DE 10 CAJAS , 2 S/CARGO</v>
      </c>
      <c r="N15" s="21"/>
      <c r="O15" s="21"/>
      <c r="P15" s="20" t="e">
        <f>+D15*#REF!</f>
        <v>#REF!</v>
      </c>
      <c r="Q15" s="20" t="e">
        <f>+#REF!*#REF!</f>
        <v>#REF!</v>
      </c>
      <c r="R15" s="20" t="e">
        <f>+E15*#REF!</f>
        <v>#REF!</v>
      </c>
      <c r="S15" s="20" t="e">
        <f>+F15*#REF!</f>
        <v>#REF!</v>
      </c>
      <c r="T15" s="20" t="e">
        <f>+G15*#REF!</f>
        <v>#REF!</v>
      </c>
      <c r="U15" s="20" t="e">
        <f>+H15*#REF!</f>
        <v>#REF!</v>
      </c>
      <c r="V15" s="20" t="e">
        <f>+I15*#REF!</f>
        <v>#REF!</v>
      </c>
      <c r="W15" s="20" t="e">
        <f>+J15*#REF!</f>
        <v>#REF!</v>
      </c>
      <c r="X15" s="20" t="e">
        <f>+K15*#REF!</f>
        <v>#REF!</v>
      </c>
      <c r="Y15" s="20" t="e">
        <f>+L15*#REF!</f>
        <v>#REF!</v>
      </c>
      <c r="Z15" s="20">
        <v>494.69</v>
      </c>
      <c r="AA15" s="29">
        <f t="shared" si="0"/>
        <v>10</v>
      </c>
    </row>
    <row r="16" spans="1:35">
      <c r="A16" s="18">
        <v>741120000125</v>
      </c>
      <c r="B16" s="19" t="s">
        <v>28</v>
      </c>
      <c r="C16" s="26">
        <v>149.83333333333331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7" t="str">
        <f>VLOOKUP(A16,[1]JLC!$A:$O,15,FALSE)</f>
        <v>EN LA COMPRA DE 10 CAJAS ,  2 S/CARGO</v>
      </c>
      <c r="N16" s="21"/>
      <c r="O16" s="21"/>
      <c r="P16" s="20" t="e">
        <f>+D16*#REF!</f>
        <v>#REF!</v>
      </c>
      <c r="Q16" s="20" t="e">
        <f>+#REF!*#REF!</f>
        <v>#REF!</v>
      </c>
      <c r="R16" s="20" t="e">
        <f>+E16*#REF!</f>
        <v>#REF!</v>
      </c>
      <c r="S16" s="20" t="e">
        <f>+F16*#REF!</f>
        <v>#REF!</v>
      </c>
      <c r="T16" s="20" t="e">
        <f>+G16*#REF!</f>
        <v>#REF!</v>
      </c>
      <c r="U16" s="20" t="e">
        <f>+H16*#REF!</f>
        <v>#REF!</v>
      </c>
      <c r="V16" s="20" t="e">
        <f>+I16*#REF!</f>
        <v>#REF!</v>
      </c>
      <c r="W16" s="20" t="e">
        <f>+J16*#REF!</f>
        <v>#REF!</v>
      </c>
      <c r="X16" s="20" t="e">
        <f>+K16*#REF!</f>
        <v>#REF!</v>
      </c>
      <c r="Y16" s="20" t="e">
        <f>+L16*#REF!</f>
        <v>#REF!</v>
      </c>
      <c r="Z16" s="20">
        <v>460.73490000000004</v>
      </c>
      <c r="AA16" s="29">
        <f t="shared" si="0"/>
        <v>0</v>
      </c>
    </row>
    <row r="17" spans="1:27">
      <c r="A17" s="18">
        <v>74112000333</v>
      </c>
      <c r="B17" s="19" t="s">
        <v>29</v>
      </c>
      <c r="C17" s="26">
        <v>67.936664399999998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7" t="str">
        <f>VLOOKUP(A17,[1]JLC!$A:$O,15,FALSE)</f>
        <v>SIN PROMO</v>
      </c>
      <c r="N17" s="21"/>
      <c r="O17" s="21"/>
      <c r="P17" s="20" t="e">
        <f>+D17*#REF!</f>
        <v>#REF!</v>
      </c>
      <c r="Q17" s="20" t="e">
        <f>+#REF!*#REF!</f>
        <v>#REF!</v>
      </c>
      <c r="R17" s="20" t="e">
        <f>+E17*#REF!</f>
        <v>#REF!</v>
      </c>
      <c r="S17" s="20" t="e">
        <f>+F17*#REF!</f>
        <v>#REF!</v>
      </c>
      <c r="T17" s="20" t="e">
        <f>+G17*#REF!</f>
        <v>#REF!</v>
      </c>
      <c r="U17" s="20" t="e">
        <f>+H17*#REF!</f>
        <v>#REF!</v>
      </c>
      <c r="V17" s="20" t="e">
        <f>+I17*#REF!</f>
        <v>#REF!</v>
      </c>
      <c r="W17" s="20" t="e">
        <f>+J17*#REF!</f>
        <v>#REF!</v>
      </c>
      <c r="X17" s="20" t="e">
        <f>+K17*#REF!</f>
        <v>#REF!</v>
      </c>
      <c r="Y17" s="20" t="e">
        <f>+L17*#REF!</f>
        <v>#REF!</v>
      </c>
      <c r="Z17" s="20">
        <v>1883.3151999999998</v>
      </c>
      <c r="AA17" s="29">
        <f t="shared" si="0"/>
        <v>0</v>
      </c>
    </row>
    <row r="18" spans="1:27">
      <c r="A18" s="18">
        <v>7501025855</v>
      </c>
      <c r="B18" s="19" t="s">
        <v>30</v>
      </c>
      <c r="C18" s="26">
        <v>129.73633333333333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7" t="str">
        <f>VLOOKUP(A18,[1]JLC!$A:$O,15,FALSE)</f>
        <v>EN LA COMPRA DE 10 CAJAS , 2 S/CARGO</v>
      </c>
      <c r="N18" s="21"/>
      <c r="O18" s="21"/>
      <c r="P18" s="20" t="e">
        <f>+D18*#REF!</f>
        <v>#REF!</v>
      </c>
      <c r="Q18" s="20" t="e">
        <f>+#REF!*#REF!</f>
        <v>#REF!</v>
      </c>
      <c r="R18" s="20" t="e">
        <f>+E18*#REF!</f>
        <v>#REF!</v>
      </c>
      <c r="S18" s="20" t="e">
        <f>+F18*#REF!</f>
        <v>#REF!</v>
      </c>
      <c r="T18" s="20" t="e">
        <f>+G18*#REF!</f>
        <v>#REF!</v>
      </c>
      <c r="U18" s="20" t="e">
        <f>+H18*#REF!</f>
        <v>#REF!</v>
      </c>
      <c r="V18" s="20" t="e">
        <f>+I18*#REF!</f>
        <v>#REF!</v>
      </c>
      <c r="W18" s="20" t="e">
        <f>+J18*#REF!</f>
        <v>#REF!</v>
      </c>
      <c r="X18" s="20" t="e">
        <f>+K18*#REF!</f>
        <v>#REF!</v>
      </c>
      <c r="Y18" s="20" t="e">
        <f>+L18*#REF!</f>
        <v>#REF!</v>
      </c>
      <c r="Z18" s="20">
        <v>667.40650000000005</v>
      </c>
      <c r="AA18" s="29">
        <f t="shared" si="0"/>
        <v>0</v>
      </c>
    </row>
    <row r="19" spans="1:27">
      <c r="A19" s="18">
        <v>7501032060209</v>
      </c>
      <c r="B19" s="19" t="s">
        <v>31</v>
      </c>
      <c r="C19" s="26">
        <v>474.5454545454545</v>
      </c>
      <c r="D19" s="22">
        <v>0</v>
      </c>
      <c r="E19" s="22">
        <v>0</v>
      </c>
      <c r="F19" s="22">
        <v>10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7" t="str">
        <f>VLOOKUP(A19,[1]JLC!$A:$O,15,FALSE)</f>
        <v>EN LA COMPRA DE 10 CAJAS , 1 S/CARGO</v>
      </c>
      <c r="N19" s="21"/>
      <c r="O19" s="21"/>
      <c r="P19" s="20" t="e">
        <f>+D19*#REF!</f>
        <v>#REF!</v>
      </c>
      <c r="Q19" s="20" t="e">
        <f>+#REF!*#REF!</f>
        <v>#REF!</v>
      </c>
      <c r="R19" s="20" t="e">
        <f>+E19*#REF!</f>
        <v>#REF!</v>
      </c>
      <c r="S19" s="20" t="e">
        <f>+F19*#REF!</f>
        <v>#REF!</v>
      </c>
      <c r="T19" s="20" t="e">
        <f>+G19*#REF!</f>
        <v>#REF!</v>
      </c>
      <c r="U19" s="20" t="e">
        <f>+H19*#REF!</f>
        <v>#REF!</v>
      </c>
      <c r="V19" s="20" t="e">
        <f>+I19*#REF!</f>
        <v>#REF!</v>
      </c>
      <c r="W19" s="20" t="e">
        <f>+J19*#REF!</f>
        <v>#REF!</v>
      </c>
      <c r="X19" s="20" t="e">
        <f>+K19*#REF!</f>
        <v>#REF!</v>
      </c>
      <c r="Y19" s="20" t="e">
        <f>+L19*#REF!</f>
        <v>#REF!</v>
      </c>
      <c r="Z19" s="20">
        <v>5703.6849999999995</v>
      </c>
      <c r="AA19" s="29">
        <f t="shared" si="0"/>
        <v>10</v>
      </c>
    </row>
    <row r="20" spans="1:27">
      <c r="A20" s="18">
        <v>750108178000</v>
      </c>
      <c r="B20" s="19" t="s">
        <v>32</v>
      </c>
      <c r="C20" s="26">
        <v>223.29999999999998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7" t="str">
        <f>VLOOKUP(A20,[1]JLC!$A:$O,15,FALSE)</f>
        <v>EN LA COMPRA DE 10 CAJAS , 2 S/CARGO</v>
      </c>
      <c r="N20" s="21"/>
      <c r="O20" s="21"/>
      <c r="P20" s="20" t="e">
        <f>+D20*#REF!</f>
        <v>#REF!</v>
      </c>
      <c r="Q20" s="20" t="e">
        <f>+#REF!*#REF!</f>
        <v>#REF!</v>
      </c>
      <c r="R20" s="20" t="e">
        <f>+E20*#REF!</f>
        <v>#REF!</v>
      </c>
      <c r="S20" s="20" t="e">
        <f>+F20*#REF!</f>
        <v>#REF!</v>
      </c>
      <c r="T20" s="20" t="e">
        <f>+G20*#REF!</f>
        <v>#REF!</v>
      </c>
      <c r="U20" s="20" t="e">
        <f>+H20*#REF!</f>
        <v>#REF!</v>
      </c>
      <c r="V20" s="20" t="e">
        <f>+I20*#REF!</f>
        <v>#REF!</v>
      </c>
      <c r="W20" s="20" t="e">
        <f>+J20*#REF!</f>
        <v>#REF!</v>
      </c>
      <c r="X20" s="20" t="e">
        <f>+K20*#REF!</f>
        <v>#REF!</v>
      </c>
      <c r="Y20" s="20" t="e">
        <f>+L20*#REF!</f>
        <v>#REF!</v>
      </c>
      <c r="Z20" s="20">
        <v>1362.25</v>
      </c>
      <c r="AA20" s="29">
        <f t="shared" si="0"/>
        <v>0</v>
      </c>
    </row>
    <row r="21" spans="1:27">
      <c r="A21" s="18">
        <v>750108178001</v>
      </c>
      <c r="B21" s="19" t="s">
        <v>33</v>
      </c>
      <c r="C21" s="26">
        <v>303.9223199999999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3</v>
      </c>
      <c r="K21" s="22">
        <v>2</v>
      </c>
      <c r="L21" s="22">
        <v>0</v>
      </c>
      <c r="M21" s="27" t="str">
        <f>VLOOKUP(A21,[1]JLC!$A:$O,15,FALSE)</f>
        <v>EN LA COMPRA DE 1 CAJA, 1  DE CLARASOL S/CARGO</v>
      </c>
      <c r="N21" s="21"/>
      <c r="O21" s="21"/>
      <c r="P21" s="20" t="e">
        <f>+D21*#REF!</f>
        <v>#REF!</v>
      </c>
      <c r="Q21" s="20" t="e">
        <f>+#REF!*#REF!</f>
        <v>#REF!</v>
      </c>
      <c r="R21" s="20" t="e">
        <f>+E21*#REF!</f>
        <v>#REF!</v>
      </c>
      <c r="S21" s="20" t="e">
        <f>+F21*#REF!</f>
        <v>#REF!</v>
      </c>
      <c r="T21" s="20" t="e">
        <f>+G21*#REF!</f>
        <v>#REF!</v>
      </c>
      <c r="U21" s="20" t="e">
        <f>+H21*#REF!</f>
        <v>#REF!</v>
      </c>
      <c r="V21" s="20" t="e">
        <f>+I21*#REF!</f>
        <v>#REF!</v>
      </c>
      <c r="W21" s="20" t="e">
        <f>+J21*#REF!</f>
        <v>#REF!</v>
      </c>
      <c r="X21" s="20" t="e">
        <f>+K21*#REF!</f>
        <v>#REF!</v>
      </c>
      <c r="Y21" s="20" t="e">
        <f>+L21*#REF!</f>
        <v>#REF!</v>
      </c>
      <c r="Z21" s="20">
        <v>1568.8999999999999</v>
      </c>
      <c r="AA21" s="29">
        <f t="shared" si="0"/>
        <v>5</v>
      </c>
    </row>
    <row r="22" spans="1:27">
      <c r="A22" s="18">
        <v>750204821004</v>
      </c>
      <c r="B22" s="19" t="s">
        <v>34</v>
      </c>
      <c r="C22" s="26">
        <v>348.79090909090905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7" t="str">
        <f>VLOOKUP(A22,[1]JLC!$A:$O,15,FALSE)</f>
        <v>EN LA COMPRA DE 10 CAJAS ,1 S/CARGO</v>
      </c>
      <c r="N22" s="21"/>
      <c r="O22" s="21"/>
      <c r="P22" s="20" t="e">
        <f>+D22*#REF!</f>
        <v>#REF!</v>
      </c>
      <c r="Q22" s="20" t="e">
        <f>+#REF!*#REF!</f>
        <v>#REF!</v>
      </c>
      <c r="R22" s="20" t="e">
        <f>+E22*#REF!</f>
        <v>#REF!</v>
      </c>
      <c r="S22" s="20" t="e">
        <f>+F22*#REF!</f>
        <v>#REF!</v>
      </c>
      <c r="T22" s="20" t="e">
        <f>+G22*#REF!</f>
        <v>#REF!</v>
      </c>
      <c r="U22" s="20" t="e">
        <f>+H22*#REF!</f>
        <v>#REF!</v>
      </c>
      <c r="V22" s="20" t="e">
        <f>+I22*#REF!</f>
        <v>#REF!</v>
      </c>
      <c r="W22" s="20" t="e">
        <f>+J22*#REF!</f>
        <v>#REF!</v>
      </c>
      <c r="X22" s="20" t="e">
        <f>+K22*#REF!</f>
        <v>#REF!</v>
      </c>
      <c r="Y22" s="20" t="e">
        <f>+L22*#REF!</f>
        <v>#REF!</v>
      </c>
      <c r="Z22" s="20">
        <v>310.33</v>
      </c>
      <c r="AA22" s="29">
        <f t="shared" si="0"/>
        <v>0</v>
      </c>
    </row>
    <row r="23" spans="1:27">
      <c r="A23" s="18">
        <v>7502222490018</v>
      </c>
      <c r="B23" s="19" t="s">
        <v>35</v>
      </c>
      <c r="C23" s="26">
        <f>240.0678/12</f>
        <v>20.005649999999999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7" t="str">
        <f>VLOOKUP(A23,[1]JLC!$A:$O,15,FALSE)</f>
        <v>EN LA COMPRA DE 2 CAJAS , 1 S/ CARGO</v>
      </c>
      <c r="N23" s="21"/>
      <c r="O23" s="21"/>
      <c r="P23" s="20" t="e">
        <f>+D23*#REF!</f>
        <v>#REF!</v>
      </c>
      <c r="Q23" s="20" t="e">
        <f>+#REF!*#REF!</f>
        <v>#REF!</v>
      </c>
      <c r="R23" s="20" t="e">
        <f>+E23*#REF!</f>
        <v>#REF!</v>
      </c>
      <c r="S23" s="20" t="e">
        <f>+F23*#REF!</f>
        <v>#REF!</v>
      </c>
      <c r="T23" s="20" t="e">
        <f>+G23*#REF!</f>
        <v>#REF!</v>
      </c>
      <c r="U23" s="20" t="e">
        <f>+H23*#REF!</f>
        <v>#REF!</v>
      </c>
      <c r="V23" s="20" t="e">
        <f>+I23*#REF!</f>
        <v>#REF!</v>
      </c>
      <c r="W23" s="20" t="e">
        <f>+J23*#REF!</f>
        <v>#REF!</v>
      </c>
      <c r="X23" s="20" t="e">
        <f>+K23*#REF!</f>
        <v>#REF!</v>
      </c>
      <c r="Y23" s="20" t="e">
        <f>+L23*#REF!</f>
        <v>#REF!</v>
      </c>
      <c r="Z23" s="20">
        <v>0</v>
      </c>
      <c r="AA23" s="29">
        <f t="shared" si="0"/>
        <v>0</v>
      </c>
    </row>
    <row r="24" spans="1:27">
      <c r="A24" s="18">
        <v>7502222490025</v>
      </c>
      <c r="B24" s="19" t="s">
        <v>36</v>
      </c>
      <c r="C24" s="26">
        <f>240.07/12</f>
        <v>20.005833333333332</v>
      </c>
      <c r="D24" s="22">
        <v>0</v>
      </c>
      <c r="E24" s="22">
        <v>0</v>
      </c>
      <c r="F24" s="22">
        <v>0</v>
      </c>
      <c r="G24" s="22">
        <v>0</v>
      </c>
      <c r="H24" s="22">
        <v>2</v>
      </c>
      <c r="I24" s="22">
        <v>0</v>
      </c>
      <c r="J24" s="22">
        <v>0</v>
      </c>
      <c r="K24" s="22">
        <v>0</v>
      </c>
      <c r="L24" s="22">
        <v>0</v>
      </c>
      <c r="M24" s="27" t="str">
        <f>VLOOKUP(A24,[1]JLC!$A:$O,15,FALSE)</f>
        <v>EN LA COMPRA DE 2 CAJAS , 1 S/ CARGO</v>
      </c>
      <c r="N24" s="21"/>
      <c r="O24" s="21"/>
      <c r="P24" s="20" t="e">
        <f>+D24*#REF!</f>
        <v>#REF!</v>
      </c>
      <c r="Q24" s="20" t="e">
        <f>+#REF!*#REF!</f>
        <v>#REF!</v>
      </c>
      <c r="R24" s="20" t="e">
        <f>+E24*#REF!</f>
        <v>#REF!</v>
      </c>
      <c r="S24" s="20" t="e">
        <f>+F24*#REF!</f>
        <v>#REF!</v>
      </c>
      <c r="T24" s="20" t="e">
        <f>+G24*#REF!</f>
        <v>#REF!</v>
      </c>
      <c r="U24" s="20" t="e">
        <f>+H24*#REF!</f>
        <v>#REF!</v>
      </c>
      <c r="V24" s="20" t="e">
        <f>+I24*#REF!</f>
        <v>#REF!</v>
      </c>
      <c r="W24" s="20" t="e">
        <f>+J24*#REF!</f>
        <v>#REF!</v>
      </c>
      <c r="X24" s="20" t="e">
        <f>+K24*#REF!</f>
        <v>#REF!</v>
      </c>
      <c r="Y24" s="20" t="e">
        <f>+L24*#REF!</f>
        <v>#REF!</v>
      </c>
      <c r="Z24" s="20">
        <v>720.19769999999994</v>
      </c>
      <c r="AA24" s="29">
        <f t="shared" si="0"/>
        <v>2</v>
      </c>
    </row>
    <row r="25" spans="1:27">
      <c r="A25" s="18">
        <v>7502222490032</v>
      </c>
      <c r="B25" s="19" t="s">
        <v>37</v>
      </c>
      <c r="C25" s="26">
        <f>240.07/12</f>
        <v>20.005833333333332</v>
      </c>
      <c r="D25" s="22">
        <v>0</v>
      </c>
      <c r="E25" s="22">
        <v>0</v>
      </c>
      <c r="F25" s="22">
        <v>0</v>
      </c>
      <c r="G25" s="22">
        <v>0</v>
      </c>
      <c r="H25" s="22">
        <v>2</v>
      </c>
      <c r="I25" s="22">
        <v>0</v>
      </c>
      <c r="J25" s="22">
        <v>0</v>
      </c>
      <c r="K25" s="22">
        <v>0</v>
      </c>
      <c r="L25" s="22">
        <v>0</v>
      </c>
      <c r="M25" s="27" t="str">
        <f>VLOOKUP(A25,[1]JLC!$A:$O,15,FALSE)</f>
        <v>EN LA COMPRA DE 2 CAJAS , 1 S/ CARGO</v>
      </c>
      <c r="N25" s="21"/>
      <c r="O25" s="21"/>
      <c r="P25" s="20" t="e">
        <f>+D25*#REF!</f>
        <v>#REF!</v>
      </c>
      <c r="Q25" s="20" t="e">
        <f>+#REF!*#REF!</f>
        <v>#REF!</v>
      </c>
      <c r="R25" s="20" t="e">
        <f>+E25*#REF!</f>
        <v>#REF!</v>
      </c>
      <c r="S25" s="20" t="e">
        <f>+F25*#REF!</f>
        <v>#REF!</v>
      </c>
      <c r="T25" s="20" t="e">
        <f>+G25*#REF!</f>
        <v>#REF!</v>
      </c>
      <c r="U25" s="20" t="e">
        <f>+H25*#REF!</f>
        <v>#REF!</v>
      </c>
      <c r="V25" s="20" t="e">
        <f>+I25*#REF!</f>
        <v>#REF!</v>
      </c>
      <c r="W25" s="20" t="e">
        <f>+J25*#REF!</f>
        <v>#REF!</v>
      </c>
      <c r="X25" s="20" t="e">
        <f>+K25*#REF!</f>
        <v>#REF!</v>
      </c>
      <c r="Y25" s="20" t="e">
        <f>+L25*#REF!</f>
        <v>#REF!</v>
      </c>
      <c r="Z25" s="20">
        <v>720.19769999999994</v>
      </c>
      <c r="AA25" s="29">
        <f t="shared" si="0"/>
        <v>2</v>
      </c>
    </row>
    <row r="26" spans="1:27">
      <c r="A26" s="18">
        <v>7502222490049</v>
      </c>
      <c r="B26" s="19" t="s">
        <v>38</v>
      </c>
      <c r="C26" s="26">
        <f>240.0678/12</f>
        <v>20.005649999999999</v>
      </c>
      <c r="D26" s="22">
        <v>0</v>
      </c>
      <c r="E26" s="22">
        <v>0</v>
      </c>
      <c r="F26" s="22">
        <v>0</v>
      </c>
      <c r="G26" s="22">
        <v>0</v>
      </c>
      <c r="H26" s="22">
        <v>2</v>
      </c>
      <c r="I26" s="22">
        <v>0</v>
      </c>
      <c r="J26" s="22">
        <v>0</v>
      </c>
      <c r="K26" s="22">
        <v>0</v>
      </c>
      <c r="L26" s="22">
        <v>0</v>
      </c>
      <c r="M26" s="27" t="str">
        <f>VLOOKUP(A26,[1]JLC!$A:$O,15,FALSE)</f>
        <v>EN LA COMPRA DE 2 CAJAS , 1 S/ CARGO</v>
      </c>
      <c r="N26" s="21"/>
      <c r="O26" s="21"/>
      <c r="P26" s="20" t="e">
        <f>+D26*#REF!</f>
        <v>#REF!</v>
      </c>
      <c r="Q26" s="20" t="e">
        <f>+#REF!*#REF!</f>
        <v>#REF!</v>
      </c>
      <c r="R26" s="20" t="e">
        <f>+E26*#REF!</f>
        <v>#REF!</v>
      </c>
      <c r="S26" s="20" t="e">
        <f>+F26*#REF!</f>
        <v>#REF!</v>
      </c>
      <c r="T26" s="20" t="e">
        <f>+G26*#REF!</f>
        <v>#REF!</v>
      </c>
      <c r="U26" s="20" t="e">
        <f>+H26*#REF!</f>
        <v>#REF!</v>
      </c>
      <c r="V26" s="20" t="e">
        <f>+I26*#REF!</f>
        <v>#REF!</v>
      </c>
      <c r="W26" s="20" t="e">
        <f>+J26*#REF!</f>
        <v>#REF!</v>
      </c>
      <c r="X26" s="20" t="e">
        <f>+K26*#REF!</f>
        <v>#REF!</v>
      </c>
      <c r="Y26" s="20" t="e">
        <f>+L26*#REF!</f>
        <v>#REF!</v>
      </c>
      <c r="Z26" s="20">
        <v>720.19769999999994</v>
      </c>
      <c r="AA26" s="29">
        <f t="shared" si="0"/>
        <v>2</v>
      </c>
    </row>
    <row r="27" spans="1:27">
      <c r="A27" s="18">
        <v>7502222490063</v>
      </c>
      <c r="B27" s="19" t="s">
        <v>39</v>
      </c>
      <c r="C27" s="26">
        <f>240.0678/12</f>
        <v>20.005649999999999</v>
      </c>
      <c r="D27" s="22">
        <v>0</v>
      </c>
      <c r="E27" s="22">
        <v>0</v>
      </c>
      <c r="F27" s="22">
        <v>0</v>
      </c>
      <c r="G27" s="22">
        <v>0</v>
      </c>
      <c r="H27" s="22">
        <v>2</v>
      </c>
      <c r="I27" s="22">
        <v>0</v>
      </c>
      <c r="J27" s="22">
        <v>0</v>
      </c>
      <c r="K27" s="22">
        <v>0</v>
      </c>
      <c r="L27" s="22">
        <v>0</v>
      </c>
      <c r="M27" s="27" t="str">
        <f>VLOOKUP(A27,[1]JLC!$A:$O,15,FALSE)</f>
        <v>EN LA COMPRA DE 2 CAJAS , 1 S/ CARGO</v>
      </c>
      <c r="N27" s="21"/>
      <c r="O27" s="21"/>
      <c r="P27" s="20" t="e">
        <f>+D27*#REF!</f>
        <v>#REF!</v>
      </c>
      <c r="Q27" s="20" t="e">
        <f>+#REF!*#REF!</f>
        <v>#REF!</v>
      </c>
      <c r="R27" s="20" t="e">
        <f>+E27*#REF!</f>
        <v>#REF!</v>
      </c>
      <c r="S27" s="20" t="e">
        <f>+F27*#REF!</f>
        <v>#REF!</v>
      </c>
      <c r="T27" s="20" t="e">
        <f>+G27*#REF!</f>
        <v>#REF!</v>
      </c>
      <c r="U27" s="20" t="e">
        <f>+H27*#REF!</f>
        <v>#REF!</v>
      </c>
      <c r="V27" s="20" t="e">
        <f>+I27*#REF!</f>
        <v>#REF!</v>
      </c>
      <c r="W27" s="20" t="e">
        <f>+J27*#REF!</f>
        <v>#REF!</v>
      </c>
      <c r="X27" s="20" t="e">
        <f>+K27*#REF!</f>
        <v>#REF!</v>
      </c>
      <c r="Y27" s="20" t="e">
        <f>+L27*#REF!</f>
        <v>#REF!</v>
      </c>
      <c r="Z27" s="20">
        <v>720.19769999999994</v>
      </c>
      <c r="AA27" s="29">
        <f t="shared" si="0"/>
        <v>2</v>
      </c>
    </row>
    <row r="28" spans="1:27">
      <c r="A28" s="18">
        <v>7502222490704</v>
      </c>
      <c r="B28" s="19" t="s">
        <v>40</v>
      </c>
      <c r="C28" s="26">
        <f>305.36884</f>
        <v>305.36883999999998</v>
      </c>
      <c r="D28" s="22">
        <v>4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7" t="str">
        <f>VLOOKUP(A28,[1]JLC!$A:$O,15,FALSE)</f>
        <v>EN LA COMPRA DE 2 CAJAS , 1 S/ CARGO</v>
      </c>
      <c r="N28" s="21"/>
      <c r="O28" s="21"/>
      <c r="P28" s="20" t="e">
        <f>+D28*#REF!</f>
        <v>#REF!</v>
      </c>
      <c r="Q28" s="20" t="e">
        <f>+#REF!*#REF!</f>
        <v>#REF!</v>
      </c>
      <c r="R28" s="20" t="e">
        <f>+E28*#REF!</f>
        <v>#REF!</v>
      </c>
      <c r="S28" s="20" t="e">
        <f>+F28*#REF!</f>
        <v>#REF!</v>
      </c>
      <c r="T28" s="20" t="e">
        <f>+G28*#REF!</f>
        <v>#REF!</v>
      </c>
      <c r="U28" s="20" t="e">
        <f>+H28*#REF!</f>
        <v>#REF!</v>
      </c>
      <c r="V28" s="20" t="e">
        <f>+I28*#REF!</f>
        <v>#REF!</v>
      </c>
      <c r="W28" s="20" t="e">
        <f>+J28*#REF!</f>
        <v>#REF!</v>
      </c>
      <c r="X28" s="20" t="e">
        <f>+K28*#REF!</f>
        <v>#REF!</v>
      </c>
      <c r="Y28" s="20" t="e">
        <f>+L28*#REF!</f>
        <v>#REF!</v>
      </c>
      <c r="Z28" s="20">
        <v>305.36610000000002</v>
      </c>
      <c r="AA28" s="29">
        <f t="shared" si="0"/>
        <v>4</v>
      </c>
    </row>
    <row r="29" spans="1:27">
      <c r="A29" s="18">
        <v>7502222490711</v>
      </c>
      <c r="B29" s="19" t="s">
        <v>41</v>
      </c>
      <c r="C29" s="26">
        <f>305.36884</f>
        <v>305.36883999999998</v>
      </c>
      <c r="D29" s="22">
        <v>0</v>
      </c>
      <c r="E29" s="22">
        <v>0</v>
      </c>
      <c r="F29" s="22">
        <v>0</v>
      </c>
      <c r="G29" s="22">
        <v>0</v>
      </c>
      <c r="H29" s="22">
        <v>2</v>
      </c>
      <c r="I29" s="22">
        <v>0</v>
      </c>
      <c r="J29" s="22">
        <v>0</v>
      </c>
      <c r="K29" s="22">
        <v>0</v>
      </c>
      <c r="L29" s="22">
        <v>0</v>
      </c>
      <c r="M29" s="27" t="str">
        <f>VLOOKUP(A29,[1]JLC!$A:$O,15,FALSE)</f>
        <v>EN LA COMPRA DE 2 CAJAS , 1 S/ CARGO</v>
      </c>
      <c r="N29" s="21"/>
      <c r="O29" s="21"/>
      <c r="P29" s="20" t="e">
        <f>+D29*#REF!</f>
        <v>#REF!</v>
      </c>
      <c r="Q29" s="20" t="e">
        <f>+#REF!*#REF!</f>
        <v>#REF!</v>
      </c>
      <c r="R29" s="20" t="e">
        <f>+E29*#REF!</f>
        <v>#REF!</v>
      </c>
      <c r="S29" s="20" t="e">
        <f>+F29*#REF!</f>
        <v>#REF!</v>
      </c>
      <c r="T29" s="20" t="e">
        <f>+G29*#REF!</f>
        <v>#REF!</v>
      </c>
      <c r="U29" s="20" t="e">
        <f>+H29*#REF!</f>
        <v>#REF!</v>
      </c>
      <c r="V29" s="20" t="e">
        <f>+I29*#REF!</f>
        <v>#REF!</v>
      </c>
      <c r="W29" s="20" t="e">
        <f>+J29*#REF!</f>
        <v>#REF!</v>
      </c>
      <c r="X29" s="20" t="e">
        <f>+K29*#REF!</f>
        <v>#REF!</v>
      </c>
      <c r="Y29" s="20" t="e">
        <f>+L29*#REF!</f>
        <v>#REF!</v>
      </c>
      <c r="Z29" s="20">
        <v>916.09830000000011</v>
      </c>
      <c r="AA29" s="29">
        <f t="shared" si="0"/>
        <v>2</v>
      </c>
    </row>
    <row r="30" spans="1:27">
      <c r="A30" s="18">
        <v>7502222490728</v>
      </c>
      <c r="B30" s="19" t="s">
        <v>42</v>
      </c>
      <c r="C30" s="26">
        <f>305.36884</f>
        <v>305.36883999999998</v>
      </c>
      <c r="D30" s="22">
        <v>0</v>
      </c>
      <c r="E30" s="22">
        <v>0</v>
      </c>
      <c r="F30" s="22">
        <v>0</v>
      </c>
      <c r="G30" s="22">
        <v>0</v>
      </c>
      <c r="H30" s="22">
        <v>2</v>
      </c>
      <c r="I30" s="22">
        <v>0</v>
      </c>
      <c r="J30" s="22">
        <v>0</v>
      </c>
      <c r="K30" s="22">
        <v>0</v>
      </c>
      <c r="L30" s="22">
        <v>0</v>
      </c>
      <c r="M30" s="27" t="str">
        <f>VLOOKUP(A30,[1]JLC!$A:$O,15,FALSE)</f>
        <v>EN LA COMPRA DE 2 CAJAS , 1 S/ CARGO</v>
      </c>
      <c r="N30" s="21"/>
      <c r="O30" s="21"/>
      <c r="P30" s="20" t="e">
        <f>+D30*#REF!</f>
        <v>#REF!</v>
      </c>
      <c r="Q30" s="20" t="e">
        <f>+#REF!*#REF!</f>
        <v>#REF!</v>
      </c>
      <c r="R30" s="20" t="e">
        <f>+E30*#REF!</f>
        <v>#REF!</v>
      </c>
      <c r="S30" s="20" t="e">
        <f>+F30*#REF!</f>
        <v>#REF!</v>
      </c>
      <c r="T30" s="20" t="e">
        <f>+G30*#REF!</f>
        <v>#REF!</v>
      </c>
      <c r="U30" s="20" t="e">
        <f>+H30*#REF!</f>
        <v>#REF!</v>
      </c>
      <c r="V30" s="20" t="e">
        <f>+I30*#REF!</f>
        <v>#REF!</v>
      </c>
      <c r="W30" s="20" t="e">
        <f>+J30*#REF!</f>
        <v>#REF!</v>
      </c>
      <c r="X30" s="20" t="e">
        <f>+K30*#REF!</f>
        <v>#REF!</v>
      </c>
      <c r="Y30" s="20" t="e">
        <f>+L30*#REF!</f>
        <v>#REF!</v>
      </c>
      <c r="Z30" s="20">
        <v>1221.4644000000001</v>
      </c>
      <c r="AA30" s="29">
        <f t="shared" si="0"/>
        <v>2</v>
      </c>
    </row>
    <row r="31" spans="1:27">
      <c r="A31" s="18">
        <v>7502222490735</v>
      </c>
      <c r="B31" s="19" t="s">
        <v>43</v>
      </c>
      <c r="C31" s="26">
        <f>305.36884</f>
        <v>305.36883999999998</v>
      </c>
      <c r="D31" s="22">
        <v>0</v>
      </c>
      <c r="E31" s="22">
        <v>0</v>
      </c>
      <c r="F31" s="22">
        <v>0</v>
      </c>
      <c r="G31" s="22">
        <v>0</v>
      </c>
      <c r="H31" s="22">
        <v>2</v>
      </c>
      <c r="I31" s="22">
        <v>0</v>
      </c>
      <c r="J31" s="22">
        <v>0</v>
      </c>
      <c r="K31" s="22">
        <v>0</v>
      </c>
      <c r="L31" s="22">
        <v>0</v>
      </c>
      <c r="M31" s="27" t="str">
        <f>VLOOKUP(A31,[1]JLC!$A:$O,15,FALSE)</f>
        <v>EN LA COMPRA DE 2 CAJAS , 1 S/ CARGO</v>
      </c>
      <c r="N31" s="21"/>
      <c r="O31" s="21"/>
      <c r="P31" s="20" t="e">
        <f>+D31*#REF!</f>
        <v>#REF!</v>
      </c>
      <c r="Q31" s="20" t="e">
        <f>+#REF!*#REF!</f>
        <v>#REF!</v>
      </c>
      <c r="R31" s="20" t="e">
        <f>+E31*#REF!</f>
        <v>#REF!</v>
      </c>
      <c r="S31" s="20" t="e">
        <f>+F31*#REF!</f>
        <v>#REF!</v>
      </c>
      <c r="T31" s="20" t="e">
        <f>+G31*#REF!</f>
        <v>#REF!</v>
      </c>
      <c r="U31" s="20" t="e">
        <f>+H31*#REF!</f>
        <v>#REF!</v>
      </c>
      <c r="V31" s="20" t="e">
        <f>+I31*#REF!</f>
        <v>#REF!</v>
      </c>
      <c r="W31" s="20" t="e">
        <f>+J31*#REF!</f>
        <v>#REF!</v>
      </c>
      <c r="X31" s="20" t="e">
        <f>+K31*#REF!</f>
        <v>#REF!</v>
      </c>
      <c r="Y31" s="20" t="e">
        <f>+L31*#REF!</f>
        <v>#REF!</v>
      </c>
      <c r="Z31" s="20">
        <v>916.09830000000011</v>
      </c>
      <c r="AA31" s="29">
        <f t="shared" si="0"/>
        <v>2</v>
      </c>
    </row>
    <row r="32" spans="1:27">
      <c r="A32" s="18">
        <v>7502222490742</v>
      </c>
      <c r="B32" s="19" t="s">
        <v>44</v>
      </c>
      <c r="C32" s="26">
        <f>305.36884</f>
        <v>305.36883999999998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7" t="str">
        <f>VLOOKUP(A32,[1]JLC!$A:$O,15,FALSE)</f>
        <v>EN LA COMPRA DE 2 CAJAS , 1 S/ CARGO</v>
      </c>
      <c r="N32" s="21"/>
      <c r="O32" s="21"/>
      <c r="P32" s="20" t="e">
        <f>+D32*#REF!</f>
        <v>#REF!</v>
      </c>
      <c r="Q32" s="20" t="e">
        <f>+#REF!*#REF!</f>
        <v>#REF!</v>
      </c>
      <c r="R32" s="20" t="e">
        <f>+E32*#REF!</f>
        <v>#REF!</v>
      </c>
      <c r="S32" s="20" t="e">
        <f>+F32*#REF!</f>
        <v>#REF!</v>
      </c>
      <c r="T32" s="20" t="e">
        <f>+G32*#REF!</f>
        <v>#REF!</v>
      </c>
      <c r="U32" s="20" t="e">
        <f>+H32*#REF!</f>
        <v>#REF!</v>
      </c>
      <c r="V32" s="20" t="e">
        <f>+I32*#REF!</f>
        <v>#REF!</v>
      </c>
      <c r="W32" s="20" t="e">
        <f>+J32*#REF!</f>
        <v>#REF!</v>
      </c>
      <c r="X32" s="20" t="e">
        <f>+K32*#REF!</f>
        <v>#REF!</v>
      </c>
      <c r="Y32" s="20" t="e">
        <f>+L32*#REF!</f>
        <v>#REF!</v>
      </c>
      <c r="Z32" s="20">
        <v>305.36610000000002</v>
      </c>
      <c r="AA32" s="29">
        <f t="shared" si="0"/>
        <v>0</v>
      </c>
    </row>
    <row r="33" spans="1:27">
      <c r="A33" s="18">
        <v>7502222491135</v>
      </c>
      <c r="B33" s="19" t="s">
        <v>45</v>
      </c>
      <c r="C33" s="26">
        <v>303.9223199999999</v>
      </c>
      <c r="D33" s="22">
        <v>0</v>
      </c>
      <c r="E33" s="22">
        <v>0</v>
      </c>
      <c r="F33" s="22">
        <v>1</v>
      </c>
      <c r="G33" s="22">
        <v>0</v>
      </c>
      <c r="H33" s="22">
        <v>0</v>
      </c>
      <c r="I33" s="22">
        <v>0</v>
      </c>
      <c r="J33" s="22">
        <v>2</v>
      </c>
      <c r="K33" s="22">
        <v>0</v>
      </c>
      <c r="L33" s="22">
        <v>0</v>
      </c>
      <c r="M33" s="27" t="str">
        <f>VLOOKUP(A33,[1]JLC!$A:$O,15,FALSE)</f>
        <v>EN LA COMPRA DE 1 CAJA, 1  DE CLARASOL S/CARGO</v>
      </c>
      <c r="N33" s="21"/>
      <c r="O33" s="21"/>
      <c r="P33" s="20" t="e">
        <f>+D33*#REF!</f>
        <v>#REF!</v>
      </c>
      <c r="Q33" s="20" t="e">
        <f>+#REF!*#REF!</f>
        <v>#REF!</v>
      </c>
      <c r="R33" s="20" t="e">
        <f>+E33*#REF!</f>
        <v>#REF!</v>
      </c>
      <c r="S33" s="20" t="e">
        <f>+F33*#REF!</f>
        <v>#REF!</v>
      </c>
      <c r="T33" s="20" t="e">
        <f>+G33*#REF!</f>
        <v>#REF!</v>
      </c>
      <c r="U33" s="20" t="e">
        <f>+H33*#REF!</f>
        <v>#REF!</v>
      </c>
      <c r="V33" s="20" t="e">
        <f>+I33*#REF!</f>
        <v>#REF!</v>
      </c>
      <c r="W33" s="20" t="e">
        <f>+J33*#REF!</f>
        <v>#REF!</v>
      </c>
      <c r="X33" s="20" t="e">
        <f>+K33*#REF!</f>
        <v>#REF!</v>
      </c>
      <c r="Y33" s="20" t="e">
        <f>+L33*#REF!</f>
        <v>#REF!</v>
      </c>
      <c r="Z33" s="20">
        <v>598.8288</v>
      </c>
      <c r="AA33" s="29">
        <f t="shared" si="0"/>
        <v>3</v>
      </c>
    </row>
    <row r="34" spans="1:27">
      <c r="A34" s="18">
        <v>75025381303</v>
      </c>
      <c r="B34" s="19" t="s">
        <v>46</v>
      </c>
      <c r="C34" s="26">
        <v>63.820427599999995</v>
      </c>
      <c r="D34" s="22">
        <v>0</v>
      </c>
      <c r="E34" s="22">
        <v>0</v>
      </c>
      <c r="F34" s="22">
        <v>50</v>
      </c>
      <c r="G34" s="22">
        <v>0</v>
      </c>
      <c r="H34" s="22">
        <v>30</v>
      </c>
      <c r="I34" s="22">
        <v>20</v>
      </c>
      <c r="J34" s="22">
        <v>50</v>
      </c>
      <c r="K34" s="22">
        <v>30</v>
      </c>
      <c r="L34" s="22">
        <v>10</v>
      </c>
      <c r="M34" s="27" t="str">
        <f>VLOOKUP(A34,[1]JLC!$A:$O,15,FALSE)</f>
        <v>SIN PROMO</v>
      </c>
      <c r="N34" s="21"/>
      <c r="O34" s="21"/>
      <c r="P34" s="20" t="e">
        <f>+D34*#REF!</f>
        <v>#REF!</v>
      </c>
      <c r="Q34" s="20" t="e">
        <f>+#REF!*#REF!</f>
        <v>#REF!</v>
      </c>
      <c r="R34" s="20" t="e">
        <f>+E34*#REF!</f>
        <v>#REF!</v>
      </c>
      <c r="S34" s="20" t="e">
        <f>+F34*#REF!</f>
        <v>#REF!</v>
      </c>
      <c r="T34" s="20" t="e">
        <f>+G34*#REF!</f>
        <v>#REF!</v>
      </c>
      <c r="U34" s="20" t="e">
        <f>+H34*#REF!</f>
        <v>#REF!</v>
      </c>
      <c r="V34" s="20" t="e">
        <f>+I34*#REF!</f>
        <v>#REF!</v>
      </c>
      <c r="W34" s="20" t="e">
        <f>+J34*#REF!</f>
        <v>#REF!</v>
      </c>
      <c r="X34" s="20" t="e">
        <f>+K34*#REF!</f>
        <v>#REF!</v>
      </c>
      <c r="Y34" s="20" t="e">
        <f>+L34*#REF!</f>
        <v>#REF!</v>
      </c>
      <c r="Z34" s="20">
        <v>10930.752</v>
      </c>
      <c r="AA34" s="29">
        <f t="shared" si="0"/>
        <v>190</v>
      </c>
    </row>
    <row r="35" spans="1:27">
      <c r="A35" s="18">
        <v>7508269101</v>
      </c>
      <c r="B35" s="19" t="s">
        <v>47</v>
      </c>
      <c r="C35" s="26">
        <v>692.16503999999986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7" t="str">
        <f>VLOOKUP(A35,[1]JLC!$A:$O,15,FALSE)</f>
        <v>SIN PROMO</v>
      </c>
      <c r="N35" s="21"/>
      <c r="O35" s="21"/>
      <c r="P35" s="20" t="e">
        <f>+D35*#REF!</f>
        <v>#REF!</v>
      </c>
      <c r="Q35" s="20" t="e">
        <f>+#REF!*#REF!</f>
        <v>#REF!</v>
      </c>
      <c r="R35" s="20" t="e">
        <f>+E35*#REF!</f>
        <v>#REF!</v>
      </c>
      <c r="S35" s="20" t="e">
        <f>+F35*#REF!</f>
        <v>#REF!</v>
      </c>
      <c r="T35" s="20" t="e">
        <f>+G35*#REF!</f>
        <v>#REF!</v>
      </c>
      <c r="U35" s="20" t="e">
        <f>+H35*#REF!</f>
        <v>#REF!</v>
      </c>
      <c r="V35" s="20" t="e">
        <f>+I35*#REF!</f>
        <v>#REF!</v>
      </c>
      <c r="W35" s="20" t="e">
        <f>+J35*#REF!</f>
        <v>#REF!</v>
      </c>
      <c r="X35" s="20" t="e">
        <f>+K35*#REF!</f>
        <v>#REF!</v>
      </c>
      <c r="Y35" s="20" t="e">
        <f>+L35*#REF!</f>
        <v>#REF!</v>
      </c>
      <c r="Z35" s="20">
        <v>0</v>
      </c>
      <c r="AA35" s="29">
        <f t="shared" si="0"/>
        <v>0</v>
      </c>
    </row>
    <row r="36" spans="1:27">
      <c r="A36" s="18">
        <v>7508269102</v>
      </c>
      <c r="B36" s="19" t="s">
        <v>48</v>
      </c>
      <c r="C36" s="26">
        <v>852.67307999999991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7" t="str">
        <f>VLOOKUP(A36,[1]JLC!$A:$O,15,FALSE)</f>
        <v>SIN PROMO</v>
      </c>
      <c r="N36" s="21"/>
      <c r="O36" s="21"/>
      <c r="P36" s="20" t="e">
        <f>+D36*#REF!</f>
        <v>#REF!</v>
      </c>
      <c r="Q36" s="20" t="e">
        <f>+#REF!*#REF!</f>
        <v>#REF!</v>
      </c>
      <c r="R36" s="20" t="e">
        <f>+E36*#REF!</f>
        <v>#REF!</v>
      </c>
      <c r="S36" s="20" t="e">
        <f>+F36*#REF!</f>
        <v>#REF!</v>
      </c>
      <c r="T36" s="20" t="e">
        <f>+G36*#REF!</f>
        <v>#REF!</v>
      </c>
      <c r="U36" s="20" t="e">
        <f>+H36*#REF!</f>
        <v>#REF!</v>
      </c>
      <c r="V36" s="20" t="e">
        <f>+I36*#REF!</f>
        <v>#REF!</v>
      </c>
      <c r="W36" s="20" t="e">
        <f>+J36*#REF!</f>
        <v>#REF!</v>
      </c>
      <c r="X36" s="20" t="e">
        <f>+K36*#REF!</f>
        <v>#REF!</v>
      </c>
      <c r="Y36" s="20" t="e">
        <f>+L36*#REF!</f>
        <v>#REF!</v>
      </c>
      <c r="Z36" s="20">
        <v>0</v>
      </c>
      <c r="AA36" s="29">
        <f t="shared" si="0"/>
        <v>0</v>
      </c>
    </row>
    <row r="37" spans="1:27">
      <c r="A37" s="18">
        <v>7508269104</v>
      </c>
      <c r="B37" s="19" t="s">
        <v>49</v>
      </c>
      <c r="C37" s="26">
        <v>865.20629999999983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1</v>
      </c>
      <c r="K37" s="22">
        <v>0</v>
      </c>
      <c r="L37" s="22">
        <v>0</v>
      </c>
      <c r="M37" s="27" t="str">
        <f>VLOOKUP(A37,[1]JLC!$A:$O,15,FALSE)</f>
        <v>SIN PROMO</v>
      </c>
      <c r="N37" s="21"/>
      <c r="O37" s="21"/>
      <c r="P37" s="20" t="e">
        <f>+D37*#REF!</f>
        <v>#REF!</v>
      </c>
      <c r="Q37" s="20" t="e">
        <f>+#REF!*#REF!</f>
        <v>#REF!</v>
      </c>
      <c r="R37" s="20" t="e">
        <f>+E37*#REF!</f>
        <v>#REF!</v>
      </c>
      <c r="S37" s="20" t="e">
        <f>+F37*#REF!</f>
        <v>#REF!</v>
      </c>
      <c r="T37" s="20" t="e">
        <f>+G37*#REF!</f>
        <v>#REF!</v>
      </c>
      <c r="U37" s="20" t="e">
        <f>+H37*#REF!</f>
        <v>#REF!</v>
      </c>
      <c r="V37" s="20" t="e">
        <f>+I37*#REF!</f>
        <v>#REF!</v>
      </c>
      <c r="W37" s="20" t="e">
        <f>+J37*#REF!</f>
        <v>#REF!</v>
      </c>
      <c r="X37" s="20" t="e">
        <f>+K37*#REF!</f>
        <v>#REF!</v>
      </c>
      <c r="Y37" s="20" t="e">
        <f>+L37*#REF!</f>
        <v>#REF!</v>
      </c>
      <c r="Z37" s="20">
        <v>865.20920000000001</v>
      </c>
      <c r="AA37" s="29">
        <f t="shared" si="0"/>
        <v>1</v>
      </c>
    </row>
    <row r="38" spans="1:27">
      <c r="A38" s="18">
        <v>7508269105</v>
      </c>
      <c r="B38" s="19" t="s">
        <v>50</v>
      </c>
      <c r="C38" s="26">
        <v>822.56411999999989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7" t="str">
        <f>VLOOKUP(A38,[1]JLC!$A:$O,15,FALSE)</f>
        <v>SIN PROMO</v>
      </c>
      <c r="N38" s="21"/>
      <c r="O38" s="21"/>
      <c r="P38" s="20" t="e">
        <f>+D38*#REF!</f>
        <v>#REF!</v>
      </c>
      <c r="Q38" s="20" t="e">
        <f>+#REF!*#REF!</f>
        <v>#REF!</v>
      </c>
      <c r="R38" s="20" t="e">
        <f>+E38*#REF!</f>
        <v>#REF!</v>
      </c>
      <c r="S38" s="20" t="e">
        <f>+F38*#REF!</f>
        <v>#REF!</v>
      </c>
      <c r="T38" s="20" t="e">
        <f>+G38*#REF!</f>
        <v>#REF!</v>
      </c>
      <c r="U38" s="20" t="e">
        <f>+H38*#REF!</f>
        <v>#REF!</v>
      </c>
      <c r="V38" s="20" t="e">
        <f>+I38*#REF!</f>
        <v>#REF!</v>
      </c>
      <c r="W38" s="20" t="e">
        <f>+J38*#REF!</f>
        <v>#REF!</v>
      </c>
      <c r="X38" s="20" t="e">
        <f>+K38*#REF!</f>
        <v>#REF!</v>
      </c>
      <c r="Y38" s="20" t="e">
        <f>+L38*#REF!</f>
        <v>#REF!</v>
      </c>
      <c r="Z38" s="20">
        <v>0</v>
      </c>
      <c r="AA38" s="29">
        <f t="shared" si="0"/>
        <v>0</v>
      </c>
    </row>
    <row r="39" spans="1:27">
      <c r="A39" s="18">
        <v>7508269108</v>
      </c>
      <c r="B39" s="19" t="s">
        <v>51</v>
      </c>
      <c r="C39" s="26">
        <v>639.99809999999991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7" t="str">
        <f>VLOOKUP(A39,[1]JLC!$A:$O,15,FALSE)</f>
        <v>SIN PROMO</v>
      </c>
      <c r="N39" s="21"/>
      <c r="O39" s="21"/>
      <c r="P39" s="20" t="e">
        <f>+D39*#REF!</f>
        <v>#REF!</v>
      </c>
      <c r="Q39" s="20" t="e">
        <f>+#REF!*#REF!</f>
        <v>#REF!</v>
      </c>
      <c r="R39" s="20" t="e">
        <f>+E39*#REF!</f>
        <v>#REF!</v>
      </c>
      <c r="S39" s="20" t="e">
        <f>+F39*#REF!</f>
        <v>#REF!</v>
      </c>
      <c r="T39" s="20" t="e">
        <f>+G39*#REF!</f>
        <v>#REF!</v>
      </c>
      <c r="U39" s="20" t="e">
        <f>+H39*#REF!</f>
        <v>#REF!</v>
      </c>
      <c r="V39" s="20" t="e">
        <f>+I39*#REF!</f>
        <v>#REF!</v>
      </c>
      <c r="W39" s="20" t="e">
        <f>+J39*#REF!</f>
        <v>#REF!</v>
      </c>
      <c r="X39" s="20" t="e">
        <f>+K39*#REF!</f>
        <v>#REF!</v>
      </c>
      <c r="Y39" s="20" t="e">
        <f>+L39*#REF!</f>
        <v>#REF!</v>
      </c>
      <c r="Z39" s="20">
        <v>0</v>
      </c>
      <c r="AA39" s="29">
        <f t="shared" si="0"/>
        <v>0</v>
      </c>
    </row>
    <row r="40" spans="1:27">
      <c r="A40" s="18">
        <v>7508269109</v>
      </c>
      <c r="B40" s="19" t="s">
        <v>52</v>
      </c>
      <c r="C40" s="26">
        <v>729.09479999999996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1</v>
      </c>
      <c r="K40" s="22">
        <v>0</v>
      </c>
      <c r="L40" s="22">
        <v>0</v>
      </c>
      <c r="M40" s="27" t="str">
        <f>VLOOKUP(A40,[1]JLC!$A:$O,15,FALSE)</f>
        <v>SIN PROMO</v>
      </c>
      <c r="N40" s="21"/>
      <c r="O40" s="21"/>
      <c r="P40" s="20" t="e">
        <f>+D40*#REF!</f>
        <v>#REF!</v>
      </c>
      <c r="Q40" s="20" t="e">
        <f>+#REF!*#REF!</f>
        <v>#REF!</v>
      </c>
      <c r="R40" s="20" t="e">
        <f>+E40*#REF!</f>
        <v>#REF!</v>
      </c>
      <c r="S40" s="20" t="e">
        <f>+F40*#REF!</f>
        <v>#REF!</v>
      </c>
      <c r="T40" s="20" t="e">
        <f>+G40*#REF!</f>
        <v>#REF!</v>
      </c>
      <c r="U40" s="20" t="e">
        <f>+H40*#REF!</f>
        <v>#REF!</v>
      </c>
      <c r="V40" s="20" t="e">
        <f>+I40*#REF!</f>
        <v>#REF!</v>
      </c>
      <c r="W40" s="20" t="e">
        <f>+J40*#REF!</f>
        <v>#REF!</v>
      </c>
      <c r="X40" s="20" t="e">
        <f>+K40*#REF!</f>
        <v>#REF!</v>
      </c>
      <c r="Y40" s="20" t="e">
        <f>+L40*#REF!</f>
        <v>#REF!</v>
      </c>
      <c r="Z40" s="20">
        <v>729.09479999999996</v>
      </c>
      <c r="AA40" s="29">
        <f t="shared" si="0"/>
        <v>1</v>
      </c>
    </row>
    <row r="41" spans="1:27">
      <c r="A41" s="18">
        <v>7508269110</v>
      </c>
      <c r="B41" s="19" t="s">
        <v>53</v>
      </c>
      <c r="C41" s="26">
        <v>508.21049999999997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7" t="str">
        <f>VLOOKUP(A41,[1]JLC!$A:$O,15,FALSE)</f>
        <v>SIN PROMO</v>
      </c>
      <c r="N41" s="21"/>
      <c r="O41" s="21"/>
      <c r="P41" s="20" t="e">
        <f>+D41*#REF!</f>
        <v>#REF!</v>
      </c>
      <c r="Q41" s="20" t="e">
        <f>+#REF!*#REF!</f>
        <v>#REF!</v>
      </c>
      <c r="R41" s="20" t="e">
        <f>+E41*#REF!</f>
        <v>#REF!</v>
      </c>
      <c r="S41" s="20" t="e">
        <f>+F41*#REF!</f>
        <v>#REF!</v>
      </c>
      <c r="T41" s="20" t="e">
        <f>+G41*#REF!</f>
        <v>#REF!</v>
      </c>
      <c r="U41" s="20" t="e">
        <f>+H41*#REF!</f>
        <v>#REF!</v>
      </c>
      <c r="V41" s="20" t="e">
        <f>+I41*#REF!</f>
        <v>#REF!</v>
      </c>
      <c r="W41" s="20" t="e">
        <f>+J41*#REF!</f>
        <v>#REF!</v>
      </c>
      <c r="X41" s="20" t="e">
        <f>+K41*#REF!</f>
        <v>#REF!</v>
      </c>
      <c r="Y41" s="20" t="e">
        <f>+L41*#REF!</f>
        <v>#REF!</v>
      </c>
      <c r="Z41" s="20">
        <v>0</v>
      </c>
      <c r="AA41" s="29">
        <f t="shared" si="0"/>
        <v>0</v>
      </c>
    </row>
    <row r="42" spans="1:27">
      <c r="A42" s="18">
        <v>7508269111</v>
      </c>
      <c r="B42" s="19" t="s">
        <v>54</v>
      </c>
      <c r="C42" s="26">
        <v>975.60581999999988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7" t="str">
        <f>VLOOKUP(A42,[1]JLC!$A:$O,15,FALSE)</f>
        <v>SIN PROMO</v>
      </c>
      <c r="N42" s="21"/>
      <c r="O42" s="21"/>
      <c r="P42" s="20" t="e">
        <f>+D42*#REF!</f>
        <v>#REF!</v>
      </c>
      <c r="Q42" s="20" t="e">
        <f>+#REF!*#REF!</f>
        <v>#REF!</v>
      </c>
      <c r="R42" s="20" t="e">
        <f>+E42*#REF!</f>
        <v>#REF!</v>
      </c>
      <c r="S42" s="20" t="e">
        <f>+F42*#REF!</f>
        <v>#REF!</v>
      </c>
      <c r="T42" s="20" t="e">
        <f>+G42*#REF!</f>
        <v>#REF!</v>
      </c>
      <c r="U42" s="20" t="e">
        <f>+H42*#REF!</f>
        <v>#REF!</v>
      </c>
      <c r="V42" s="20" t="e">
        <f>+I42*#REF!</f>
        <v>#REF!</v>
      </c>
      <c r="W42" s="20" t="e">
        <f>+J42*#REF!</f>
        <v>#REF!</v>
      </c>
      <c r="X42" s="20" t="e">
        <f>+K42*#REF!</f>
        <v>#REF!</v>
      </c>
      <c r="Y42" s="20" t="e">
        <f>+L42*#REF!</f>
        <v>#REF!</v>
      </c>
      <c r="Z42" s="20">
        <v>975.60640000000001</v>
      </c>
      <c r="AA42" s="29">
        <f t="shared" si="0"/>
        <v>0</v>
      </c>
    </row>
    <row r="43" spans="1:27">
      <c r="A43" s="18">
        <v>7508269112</v>
      </c>
      <c r="B43" s="19" t="s">
        <v>55</v>
      </c>
      <c r="C43" s="26">
        <v>513.00941999999998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7" t="str">
        <f>VLOOKUP(A43,[1]JLC!$A:$O,15,FALSE)</f>
        <v>SIN PROMO</v>
      </c>
      <c r="N43" s="21"/>
      <c r="O43" s="21"/>
      <c r="P43" s="20" t="e">
        <f>+D43*#REF!</f>
        <v>#REF!</v>
      </c>
      <c r="Q43" s="20" t="e">
        <f>+#REF!*#REF!</f>
        <v>#REF!</v>
      </c>
      <c r="R43" s="20" t="e">
        <f>+E43*#REF!</f>
        <v>#REF!</v>
      </c>
      <c r="S43" s="20" t="e">
        <f>+F43*#REF!</f>
        <v>#REF!</v>
      </c>
      <c r="T43" s="20" t="e">
        <f>+G43*#REF!</f>
        <v>#REF!</v>
      </c>
      <c r="U43" s="20" t="e">
        <f>+H43*#REF!</f>
        <v>#REF!</v>
      </c>
      <c r="V43" s="20" t="e">
        <f>+I43*#REF!</f>
        <v>#REF!</v>
      </c>
      <c r="W43" s="20" t="e">
        <f>+J43*#REF!</f>
        <v>#REF!</v>
      </c>
      <c r="X43" s="20" t="e">
        <f>+K43*#REF!</f>
        <v>#REF!</v>
      </c>
      <c r="Y43" s="20" t="e">
        <f>+L43*#REF!</f>
        <v>#REF!</v>
      </c>
      <c r="Z43" s="20">
        <v>0</v>
      </c>
      <c r="AA43" s="29">
        <f t="shared" si="0"/>
        <v>0</v>
      </c>
    </row>
    <row r="44" spans="1:27">
      <c r="A44" s="18">
        <v>7508269113</v>
      </c>
      <c r="B44" s="19" t="s">
        <v>56</v>
      </c>
      <c r="C44" s="26">
        <v>793.57571999999993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7" t="str">
        <f>VLOOKUP(A44,[1]JLC!$A:$O,15,FALSE)</f>
        <v>SIN PROMO</v>
      </c>
      <c r="N44" s="21"/>
      <c r="O44" s="21"/>
      <c r="P44" s="20" t="e">
        <f>+D44*#REF!</f>
        <v>#REF!</v>
      </c>
      <c r="Q44" s="20" t="e">
        <f>+#REF!*#REF!</f>
        <v>#REF!</v>
      </c>
      <c r="R44" s="20" t="e">
        <f>+E44*#REF!</f>
        <v>#REF!</v>
      </c>
      <c r="S44" s="20" t="e">
        <f>+F44*#REF!</f>
        <v>#REF!</v>
      </c>
      <c r="T44" s="20" t="e">
        <f>+G44*#REF!</f>
        <v>#REF!</v>
      </c>
      <c r="U44" s="20" t="e">
        <f>+H44*#REF!</f>
        <v>#REF!</v>
      </c>
      <c r="V44" s="20" t="e">
        <f>+I44*#REF!</f>
        <v>#REF!</v>
      </c>
      <c r="W44" s="20" t="e">
        <f>+J44*#REF!</f>
        <v>#REF!</v>
      </c>
      <c r="X44" s="20" t="e">
        <f>+K44*#REF!</f>
        <v>#REF!</v>
      </c>
      <c r="Y44" s="20" t="e">
        <f>+L44*#REF!</f>
        <v>#REF!</v>
      </c>
      <c r="Z44" s="20">
        <v>793.57920000000001</v>
      </c>
      <c r="AA44" s="29">
        <f t="shared" si="0"/>
        <v>0</v>
      </c>
    </row>
    <row r="45" spans="1:27">
      <c r="A45" s="1"/>
      <c r="B45" s="1"/>
      <c r="C45" s="1"/>
      <c r="D45" s="23">
        <v>0</v>
      </c>
      <c r="E45" s="23">
        <v>233</v>
      </c>
      <c r="F45" s="23">
        <v>62</v>
      </c>
      <c r="G45" s="23">
        <v>130</v>
      </c>
      <c r="H45" s="23">
        <v>257</v>
      </c>
      <c r="I45" s="23">
        <v>12</v>
      </c>
      <c r="J45" s="23">
        <v>96</v>
      </c>
      <c r="K45" s="23">
        <v>157</v>
      </c>
      <c r="L45" s="23">
        <v>5</v>
      </c>
      <c r="M45" s="1"/>
      <c r="N45" s="1"/>
      <c r="O45" s="1"/>
      <c r="P45" s="20">
        <v>0</v>
      </c>
      <c r="Q45" s="20">
        <v>4217.2915999999996</v>
      </c>
      <c r="R45" s="20">
        <v>19296.961300000006</v>
      </c>
      <c r="S45" s="20">
        <v>8472.4446000000007</v>
      </c>
      <c r="T45" s="20">
        <v>11408.9318</v>
      </c>
      <c r="U45" s="20">
        <v>26363.189000000006</v>
      </c>
      <c r="V45" s="20">
        <v>819.80639999999994</v>
      </c>
      <c r="W45" s="20">
        <v>10479.281800000001</v>
      </c>
      <c r="X45" s="20">
        <v>11805.831999999999</v>
      </c>
      <c r="Y45" s="20">
        <v>341.58600000000001</v>
      </c>
      <c r="Z45" s="20">
        <v>93205.324500000017</v>
      </c>
      <c r="AA45" s="1">
        <f>SUM(AA5:AA44)</f>
        <v>2403</v>
      </c>
    </row>
    <row r="46" spans="1:27">
      <c r="P46" s="28" t="e">
        <f t="shared" ref="P46:Y46" si="1">SUM(P5:P44)</f>
        <v>#REF!</v>
      </c>
      <c r="Q46" s="28" t="e">
        <f t="shared" si="1"/>
        <v>#REF!</v>
      </c>
      <c r="R46" s="28" t="e">
        <f t="shared" si="1"/>
        <v>#REF!</v>
      </c>
      <c r="S46" s="28" t="e">
        <f t="shared" si="1"/>
        <v>#REF!</v>
      </c>
      <c r="T46" s="28" t="e">
        <f t="shared" si="1"/>
        <v>#REF!</v>
      </c>
      <c r="U46" s="28" t="e">
        <f t="shared" si="1"/>
        <v>#REF!</v>
      </c>
      <c r="V46" s="28" t="e">
        <f t="shared" si="1"/>
        <v>#REF!</v>
      </c>
      <c r="W46" s="28" t="e">
        <f t="shared" si="1"/>
        <v>#REF!</v>
      </c>
      <c r="X46" s="28" t="e">
        <f t="shared" si="1"/>
        <v>#REF!</v>
      </c>
      <c r="Y46" s="28" t="e">
        <f t="shared" si="1"/>
        <v>#REF!</v>
      </c>
    </row>
    <row r="47" spans="1:27">
      <c r="D47">
        <f>+AA45</f>
        <v>2403</v>
      </c>
    </row>
    <row r="49" spans="1:23" ht="15" customHeight="1"/>
    <row r="50" spans="1:23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23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23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2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2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2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2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2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2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</sheetData>
  <mergeCells count="3">
    <mergeCell ref="A4:B4"/>
    <mergeCell ref="A1:AI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2020-03-02T20:58:27Z</dcterms:created>
  <dcterms:modified xsi:type="dcterms:W3CDTF">2020-03-18T22:50:05Z</dcterms:modified>
</cp:coreProperties>
</file>