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3E4FDAD4-9501-4AC2-8038-F0C9AF595E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Hoja1!$A$3:$W$39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1" l="1"/>
  <c r="N39" i="11"/>
  <c r="H39" i="11"/>
  <c r="I39" i="11" s="1"/>
  <c r="W38" i="11"/>
  <c r="N38" i="11"/>
  <c r="H38" i="11"/>
  <c r="I38" i="11" s="1"/>
  <c r="W37" i="11"/>
  <c r="N37" i="11"/>
  <c r="H37" i="11"/>
  <c r="I37" i="11" s="1"/>
  <c r="W36" i="11"/>
  <c r="N36" i="11"/>
  <c r="H36" i="11"/>
  <c r="I36" i="11" s="1"/>
  <c r="W35" i="11"/>
  <c r="N35" i="11"/>
  <c r="H35" i="11"/>
  <c r="I35" i="11" s="1"/>
  <c r="W34" i="11"/>
  <c r="N34" i="11"/>
  <c r="H34" i="11"/>
  <c r="I34" i="11" s="1"/>
  <c r="W33" i="11"/>
  <c r="N33" i="11"/>
  <c r="H33" i="11"/>
  <c r="I33" i="11" s="1"/>
  <c r="W32" i="11"/>
  <c r="N32" i="11"/>
  <c r="H32" i="11"/>
  <c r="I32" i="11" s="1"/>
  <c r="W31" i="11"/>
  <c r="N31" i="11"/>
  <c r="H31" i="11"/>
  <c r="I31" i="11" s="1"/>
  <c r="W30" i="11"/>
  <c r="N30" i="11"/>
  <c r="H30" i="11"/>
  <c r="I30" i="11" s="1"/>
  <c r="W29" i="11"/>
  <c r="N29" i="11"/>
  <c r="H29" i="11"/>
  <c r="I29" i="11" s="1"/>
  <c r="W28" i="11"/>
  <c r="N28" i="11"/>
  <c r="H28" i="11"/>
  <c r="I28" i="11" s="1"/>
  <c r="W27" i="11"/>
  <c r="N27" i="11"/>
  <c r="H27" i="11"/>
  <c r="I27" i="11" s="1"/>
  <c r="W26" i="11"/>
  <c r="N26" i="11"/>
  <c r="H26" i="11"/>
  <c r="I26" i="11" s="1"/>
  <c r="W25" i="11"/>
  <c r="N25" i="11"/>
  <c r="H25" i="11"/>
  <c r="I25" i="11" s="1"/>
  <c r="W24" i="11"/>
  <c r="N24" i="11"/>
  <c r="H24" i="11"/>
  <c r="I24" i="11" s="1"/>
  <c r="W23" i="11"/>
  <c r="N23" i="11"/>
  <c r="H23" i="11"/>
  <c r="I23" i="11" s="1"/>
  <c r="W22" i="11"/>
  <c r="N22" i="11"/>
  <c r="H22" i="11"/>
  <c r="I22" i="11" s="1"/>
  <c r="W21" i="11"/>
  <c r="N21" i="11"/>
  <c r="H21" i="11"/>
  <c r="I21" i="11" s="1"/>
  <c r="W20" i="11"/>
  <c r="N20" i="11"/>
  <c r="H20" i="11"/>
  <c r="I20" i="11" s="1"/>
  <c r="W19" i="11"/>
  <c r="N19" i="11"/>
  <c r="H19" i="11"/>
  <c r="I19" i="11" s="1"/>
  <c r="W18" i="11"/>
  <c r="N18" i="11"/>
  <c r="H18" i="11"/>
  <c r="I18" i="11" s="1"/>
  <c r="W17" i="11"/>
  <c r="N17" i="11"/>
  <c r="H17" i="11"/>
  <c r="I17" i="11" s="1"/>
  <c r="W16" i="11"/>
  <c r="N16" i="11"/>
  <c r="H16" i="11"/>
  <c r="I16" i="11" s="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W9" i="11"/>
  <c r="N9" i="11"/>
  <c r="H9" i="11"/>
  <c r="I9" i="11" s="1"/>
  <c r="W8" i="11"/>
  <c r="N8" i="11"/>
  <c r="H8" i="11"/>
  <c r="I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<sst xmlns="http://schemas.openxmlformats.org/spreadsheetml/2006/main" count="227" uniqueCount="95">
  <si>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</si>
  <si>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</si>
  <si>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</si>
  <si>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</si>
  <si>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</si>
  <si>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</si>
  <si>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</si>
  <si>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</si>
  <si>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</si>
  <si>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</si>
  <si>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</si>
  <si>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</si>
  <si>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 xml:space="preserve">AJUSTES </t>
  </si>
  <si>
    <t>PZA</t>
  </si>
  <si>
    <t>CJA</t>
  </si>
  <si>
    <t>LI</t>
  </si>
  <si>
    <t>AC</t>
  </si>
  <si>
    <t>GS</t>
  </si>
  <si>
    <t>PAQ</t>
  </si>
  <si>
    <t>JT</t>
  </si>
  <si>
    <t>BTO</t>
  </si>
  <si>
    <t>DT</t>
  </si>
  <si>
    <t xml:space="preserve">    GEN SUCA21-0820</t>
  </si>
  <si>
    <t>ACEITE NUTRIOLI 800 ML.</t>
  </si>
  <si>
    <t>ACEITE NUTRIOLI 12/800 ML.</t>
  </si>
  <si>
    <t>ACEITE NUTRIOLI 850 ML.</t>
  </si>
  <si>
    <t>ACEITE NUTRIOLI 12/850 ML.</t>
  </si>
  <si>
    <t>JL</t>
  </si>
  <si>
    <t>FLORAL 350 GRS.</t>
  </si>
  <si>
    <t>FLORAL 20/350 GRS.</t>
  </si>
  <si>
    <t>VACA EXTRA 350 GRS.</t>
  </si>
  <si>
    <t>VACA EXTRA 20/350 GRS.</t>
  </si>
  <si>
    <t>ZEST AQUA VITAMINA E 150 GRS.</t>
  </si>
  <si>
    <t>ZEST AQUA VITAMINA E 72/150 GRS.</t>
  </si>
  <si>
    <t>FABULOSO 500 ML. FRESCO AMANECER</t>
  </si>
  <si>
    <t>FABULOSO 24/500 ML. FRESCO AMANECER</t>
  </si>
  <si>
    <t>FABULOSO 500 ML. LAVANDA</t>
  </si>
  <si>
    <t>FABULOSO 24/500 ML. LAVANDA</t>
  </si>
  <si>
    <t>FABULOSO 500 ML. MAR FRESCO</t>
  </si>
  <si>
    <t>FABULOSO 24/500 ML. MAR FRESCO</t>
  </si>
  <si>
    <t>PH</t>
  </si>
  <si>
    <t>HIG. ELITE 287'S HD 4 ROLLOS</t>
  </si>
  <si>
    <t>HIG. ELITE 287ïS HD 10/4 ROLLOS</t>
  </si>
  <si>
    <t>HIG. SUAVEL 400'S 4 ROLLOS</t>
  </si>
  <si>
    <t>HIG. SUAVEL 400'S 20/4 ROLLOS</t>
  </si>
  <si>
    <t>PERSIL 900 GRS. ALTA HIGIENE</t>
  </si>
  <si>
    <t>PERSIL 20/900 GRS. ALTA HIGIENE</t>
  </si>
  <si>
    <t>PERSIL 900 GRS. BRISA DE FRESCURA</t>
  </si>
  <si>
    <t>PERSIL 20/900 GRS. BRISA DE FRESCURA</t>
  </si>
  <si>
    <t>PERSIL 900 GRS. COLOR ORO</t>
  </si>
  <si>
    <t>PERSIL 20/900 GRS. COLOR ORO</t>
  </si>
  <si>
    <t>PERSIL 900 GRS. CLASICO</t>
  </si>
  <si>
    <t>PERSIL 20/900 GRS. CLASICO</t>
  </si>
  <si>
    <t>ARIEL DOBLE PODER 250 GRS.</t>
  </si>
  <si>
    <t>ARIEL DOBLE PODER 36/250 GRS.+PROMO</t>
  </si>
  <si>
    <t>SPRAY CAPRICE 316 ML. ALGAS</t>
  </si>
  <si>
    <t>SPRAY CAPRICE 12/316 ML. ALGAS</t>
  </si>
  <si>
    <t>SPRAY CAPRICE 316 ML. BIOTINA</t>
  </si>
  <si>
    <t>SPRAY CAPRICE 12/316 ML. BIOTINA</t>
  </si>
  <si>
    <t>SPRAY CAPRICE 316 ML. CERAMIDAS</t>
  </si>
  <si>
    <t>SPRAY CAPRICE 12/316 ML. CERAMIDAS</t>
  </si>
  <si>
    <t>SPRAY CAPRICE 316 ML. GRANADA COLOR B.</t>
  </si>
  <si>
    <t>SPRAY CAPRICE 12/316 ML. GRANADA COLOR B</t>
  </si>
  <si>
    <t>SPRAY CAPRICE 316 ML. KIWY Y LAVANDA</t>
  </si>
  <si>
    <t>SPRAY CAPRICE 12/316 ML. KIWY Y LAVANDA</t>
  </si>
  <si>
    <t>SPRAY CAPRICE 316 ML. SABILA</t>
  </si>
  <si>
    <t>SPRAY CAPRICE 12/316 ML. SABILA</t>
  </si>
  <si>
    <t>POETT 1.18 LTS. BOSQUE DE BAMBU</t>
  </si>
  <si>
    <t>POETT 12/1.18 LTS. BOSQUE DE BAMBU</t>
  </si>
  <si>
    <t>POETT 900 ML. AIRES DE CELEBRACION</t>
  </si>
  <si>
    <t>POETT 12/900 ML. AIRES DE CELEBRACION</t>
  </si>
  <si>
    <t>POETT 900 ML. ALEGRA TU DIA</t>
  </si>
  <si>
    <t>POETT 12/900 ML. ALEGRA TU DIA</t>
  </si>
  <si>
    <t>POETT 900 ML. BEBE</t>
  </si>
  <si>
    <t>POETT 12/900 ML. BEBE</t>
  </si>
  <si>
    <t>POETT 900 ML. BOSQUE DE BAMBU</t>
  </si>
  <si>
    <t>POETT 12/900 ML. BOSQUE DE BAMBU</t>
  </si>
  <si>
    <t>POETT 900 ML. ESPIRITU PLAY</t>
  </si>
  <si>
    <t>POETT 12/900 ML. ESPIRITU PLAY</t>
  </si>
  <si>
    <t>POETT 900 ML. FRESCURA FRUTAL</t>
  </si>
  <si>
    <t>POETT 12/900 ML. FRESCURA FRUTAL</t>
  </si>
  <si>
    <t>POETT 900 ML. INSPIRACION TROPICAL</t>
  </si>
  <si>
    <t>POETT 12/900 ML. INSPIRACION TROPICAL</t>
  </si>
  <si>
    <t>POETT 900 ML. LAVANDA</t>
  </si>
  <si>
    <t>POETT 12/900 ML. LAVANDA</t>
  </si>
  <si>
    <t>POETT 900 ML. LOVEVOLUTION</t>
  </si>
  <si>
    <t>POETT 12/900 ML. LOVEVOLUTION</t>
  </si>
  <si>
    <t>POETT 900 ML. MUSICA DE PRIMAVERA</t>
  </si>
  <si>
    <t>POETT 12/900 ML. MUSICA DE PRIMAVERA</t>
  </si>
  <si>
    <t>POETT 900 ML. PRIMAVERA</t>
  </si>
  <si>
    <t>POETT 12/900 ML. PRIMAVERA</t>
  </si>
  <si>
    <t>POETT 900 ML. SOLO PARA TI</t>
  </si>
  <si>
    <t>POETT 12/900 ML. SOLO PARA TI</t>
  </si>
  <si>
    <t>POETT 900 ML. SUAVIDAD DE ALGODON</t>
  </si>
  <si>
    <t>POETT 12/900 ML. SUAVIDAD DE ALG.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</si>
</sst>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70" formatCode="00000000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</fonts>
  <fills count="6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0" fontId="42" fillId="0" borderId="22" xfId="1" applyFont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70" fontId="42" fillId="2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%202021/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W39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35" t="s">
        <v>22</v>
      </c>
      <c r="B3" s="36"/>
      <c r="C3" s="36"/>
      <c r="D3" s="36"/>
      <c r="E3" s="37">
        <v>44550</v>
      </c>
      <c r="F3" s="37"/>
      <c r="G3" s="37"/>
      <c r="H3" s="37"/>
      <c r="I3" s="37"/>
      <c r="J3" s="37"/>
      <c r="K3" s="38"/>
      <c r="L3" s="39" t="s">
        <v>12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8" t="s">
        <v>6</v>
      </c>
      <c r="H4" s="20" t="s">
        <v>7</v>
      </c>
      <c r="I4" s="21" t="s">
        <v>8</v>
      </c>
      <c r="J4" s="41" t="s">
        <v>9</v>
      </c>
      <c r="K4" s="42"/>
      <c r="L4" s="42"/>
      <c r="M4" s="42"/>
      <c r="N4" s="43"/>
      <c r="O4" s="14" t="s">
        <v>10</v>
      </c>
      <c r="P4" s="22" t="s">
        <v>2</v>
      </c>
      <c r="Q4" s="14" t="s">
        <v>3</v>
      </c>
      <c r="R4" s="23" t="s">
        <v>4</v>
      </c>
      <c r="S4" s="44" t="s">
        <v>11</v>
      </c>
      <c r="T4" s="45"/>
      <c r="U4" s="45"/>
      <c r="V4" s="45"/>
      <c r="W4" s="45"/>
    </row>
    <row r="5" spans="1:27" ht="59.1" customHeight="1">
      <c r="A5" s="32">
        <v>7501039122846</v>
      </c>
      <c r="B5" s="29">
        <v>7501039122846</v>
      </c>
      <c r="C5" s="33" t="s">
        <v>16</v>
      </c>
      <c r="D5" s="30" t="s">
        <v>23</v>
      </c>
      <c r="E5" s="11" t="s">
        <v>13</v>
      </c>
      <c r="F5" s="34">
        <v>12</v>
      </c>
      <c r="G5" s="13">
        <v>460</v>
      </c>
      <c r="H5" s="5">
        <f>LOOKUP(C5,'[1]FAMILIAS-LINEAS '!$A$2:$A$101,'[1]FAMILIAS-LINEAS '!$C$2:$C$101)</f>
        <v>0</v>
      </c>
      <c r="I5" s="6">
        <f t="shared" ref="I5:I39" si="0">(G5/F5)/(1+(H5/100))</f>
        <v>38.333333333333336</v>
      </c>
      <c r="J5" s="10">
        <v>42.2</v>
      </c>
      <c r="K5" s="7">
        <v>42.2</v>
      </c>
      <c r="L5" s="7">
        <v>41.4</v>
      </c>
      <c r="M5" s="7">
        <v>40.700000000000003</v>
      </c>
      <c r="N5" s="8">
        <f t="shared" ref="N5:N39" si="1">+(G5/F5)+0.01</f>
        <v>38.343333333333334</v>
      </c>
      <c r="O5" s="29">
        <v>1750103912284</v>
      </c>
      <c r="P5" s="31" t="s">
        <v>16</v>
      </c>
      <c r="Q5" s="30" t="s">
        <v>24</v>
      </c>
      <c r="R5" s="12" t="s">
        <v>14</v>
      </c>
      <c r="S5" s="7">
        <v>496.8</v>
      </c>
      <c r="T5" s="7">
        <v>496.8</v>
      </c>
      <c r="U5" s="7">
        <v>492.2</v>
      </c>
      <c r="V5" s="7">
        <v>483</v>
      </c>
      <c r="W5" s="9">
        <f t="shared" ref="W5:W39" si="2">G5+0.01</f>
        <v>460.01</v>
      </c>
    </row>
    <row r="6" spans="1:27" ht="59.1" customHeight="1">
      <c r="A6" s="32">
        <v>7501039121610</v>
      </c>
      <c r="B6" s="29">
        <v>7501039121610</v>
      </c>
      <c r="C6" s="33" t="s">
        <v>16</v>
      </c>
      <c r="D6" s="30" t="s">
        <v>25</v>
      </c>
      <c r="E6" s="11" t="s">
        <v>13</v>
      </c>
      <c r="F6" s="34">
        <v>12</v>
      </c>
      <c r="G6" s="13">
        <v>460</v>
      </c>
      <c r="H6" s="5">
        <f>LOOKUP(C6,'[1]FAMILIAS-LINEAS '!$A$2:$A$101,'[1]FAMILIAS-LINEAS '!$C$2:$C$101)</f>
        <v>0</v>
      </c>
      <c r="I6" s="6">
        <f t="shared" si="0"/>
        <v>38.333333333333336</v>
      </c>
      <c r="J6" s="10">
        <v>42.2</v>
      </c>
      <c r="K6" s="7">
        <v>42.2</v>
      </c>
      <c r="L6" s="7">
        <v>41.4</v>
      </c>
      <c r="M6" s="7">
        <v>40.700000000000003</v>
      </c>
      <c r="N6" s="8">
        <f t="shared" si="1"/>
        <v>38.343333333333334</v>
      </c>
      <c r="O6" s="29">
        <v>4586239121</v>
      </c>
      <c r="P6" s="31" t="s">
        <v>16</v>
      </c>
      <c r="Q6" s="30" t="s">
        <v>26</v>
      </c>
      <c r="R6" s="12" t="s">
        <v>14</v>
      </c>
      <c r="S6" s="7">
        <v>496.8</v>
      </c>
      <c r="T6" s="7">
        <v>496.8</v>
      </c>
      <c r="U6" s="7">
        <v>492.2</v>
      </c>
      <c r="V6" s="7">
        <v>483</v>
      </c>
      <c r="W6" s="9">
        <f t="shared" si="2"/>
        <v>460.01</v>
      </c>
    </row>
    <row r="7" spans="1:27" ht="59.1" customHeight="1">
      <c r="A7" s="32">
        <v>745819006170</v>
      </c>
      <c r="B7" s="29">
        <v>745819006187</v>
      </c>
      <c r="C7" s="33" t="s">
        <v>27</v>
      </c>
      <c r="D7" s="30" t="s">
        <v>28</v>
      </c>
      <c r="E7" s="11" t="s">
        <v>13</v>
      </c>
      <c r="F7" s="34">
        <v>20</v>
      </c>
      <c r="G7" s="13">
        <v>290</v>
      </c>
      <c r="H7" s="5">
        <f>LOOKUP(C7,'[1]FAMILIAS-LINEAS '!$A$2:$A$101,'[1]FAMILIAS-LINEAS '!$C$2:$C$101)</f>
        <v>16</v>
      </c>
      <c r="I7" s="6">
        <f t="shared" si="0"/>
        <v>12.5</v>
      </c>
      <c r="J7" s="10">
        <v>16.3</v>
      </c>
      <c r="K7" s="7">
        <v>16.3</v>
      </c>
      <c r="L7" s="7">
        <v>16</v>
      </c>
      <c r="M7" s="7">
        <v>15.6</v>
      </c>
      <c r="N7" s="8">
        <f t="shared" si="1"/>
        <v>14.51</v>
      </c>
      <c r="O7" s="46">
        <v>745819006177</v>
      </c>
      <c r="P7" s="31" t="s">
        <v>27</v>
      </c>
      <c r="Q7" s="30" t="s">
        <v>29</v>
      </c>
      <c r="R7" s="12" t="s">
        <v>14</v>
      </c>
      <c r="S7" s="7">
        <v>316.10000000000002</v>
      </c>
      <c r="T7" s="7">
        <v>316.10000000000002</v>
      </c>
      <c r="U7" s="7">
        <v>310.3</v>
      </c>
      <c r="V7" s="7">
        <v>304.5</v>
      </c>
      <c r="W7" s="9">
        <f t="shared" si="2"/>
        <v>290.01</v>
      </c>
    </row>
    <row r="8" spans="1:27" ht="59.1" customHeight="1">
      <c r="A8" s="32">
        <v>1074581900010</v>
      </c>
      <c r="B8" s="29">
        <v>1074581900010</v>
      </c>
      <c r="C8" s="33" t="s">
        <v>27</v>
      </c>
      <c r="D8" s="30" t="s">
        <v>30</v>
      </c>
      <c r="E8" s="11" t="s">
        <v>13</v>
      </c>
      <c r="F8" s="34">
        <v>20</v>
      </c>
      <c r="G8" s="13">
        <v>263</v>
      </c>
      <c r="H8" s="5">
        <f>LOOKUP(C8,'[1]FAMILIAS-LINEAS '!$A$2:$A$101,'[1]FAMILIAS-LINEAS '!$C$2:$C$101)</f>
        <v>16</v>
      </c>
      <c r="I8" s="6">
        <f t="shared" si="0"/>
        <v>11.336206896551726</v>
      </c>
      <c r="J8" s="10">
        <v>14.799999999999999</v>
      </c>
      <c r="K8" s="7">
        <v>14.799999999999999</v>
      </c>
      <c r="L8" s="7">
        <v>14.5</v>
      </c>
      <c r="M8" s="7">
        <v>14.1</v>
      </c>
      <c r="N8" s="8">
        <f t="shared" si="1"/>
        <v>13.16</v>
      </c>
      <c r="O8" s="46">
        <v>745819008393</v>
      </c>
      <c r="P8" s="31" t="s">
        <v>27</v>
      </c>
      <c r="Q8" s="30" t="s">
        <v>31</v>
      </c>
      <c r="R8" s="12" t="s">
        <v>14</v>
      </c>
      <c r="S8" s="7">
        <v>286.70000000000005</v>
      </c>
      <c r="T8" s="7">
        <v>286.70000000000005</v>
      </c>
      <c r="U8" s="7">
        <v>281.5</v>
      </c>
      <c r="V8" s="7">
        <v>276.20000000000005</v>
      </c>
      <c r="W8" s="9">
        <f t="shared" si="2"/>
        <v>263.01</v>
      </c>
    </row>
    <row r="9" spans="1:27" ht="59.1" customHeight="1">
      <c r="A9" s="32">
        <v>7506306238336</v>
      </c>
      <c r="B9" s="29">
        <v>7506306238336</v>
      </c>
      <c r="C9" s="33" t="s">
        <v>19</v>
      </c>
      <c r="D9" s="30" t="s">
        <v>32</v>
      </c>
      <c r="E9" s="11" t="s">
        <v>13</v>
      </c>
      <c r="F9" s="34">
        <v>72</v>
      </c>
      <c r="G9" s="13">
        <v>740</v>
      </c>
      <c r="H9" s="5">
        <f>LOOKUP(C9,'[1]FAMILIAS-LINEAS '!$A$2:$A$101,'[1]FAMILIAS-LINEAS '!$C$2:$C$101)</f>
        <v>16</v>
      </c>
      <c r="I9" s="6">
        <f t="shared" si="0"/>
        <v>8.860153256704983</v>
      </c>
      <c r="J9" s="10">
        <v>11.9</v>
      </c>
      <c r="K9" s="7">
        <v>11.9</v>
      </c>
      <c r="L9" s="7">
        <v>11.7</v>
      </c>
      <c r="M9" s="7">
        <v>11.4</v>
      </c>
      <c r="N9" s="8">
        <f t="shared" si="1"/>
        <v>10.287777777777778</v>
      </c>
      <c r="O9" s="29">
        <v>750392</v>
      </c>
      <c r="P9" s="31" t="s">
        <v>19</v>
      </c>
      <c r="Q9" s="30" t="s">
        <v>33</v>
      </c>
      <c r="R9" s="12" t="s">
        <v>14</v>
      </c>
      <c r="S9" s="7">
        <v>806.6</v>
      </c>
      <c r="T9" s="7">
        <v>806.6</v>
      </c>
      <c r="U9" s="7">
        <v>791.8</v>
      </c>
      <c r="V9" s="7">
        <v>777</v>
      </c>
      <c r="W9" s="9">
        <f t="shared" si="2"/>
        <v>740.01</v>
      </c>
    </row>
    <row r="10" spans="1:27" ht="59.1" customHeight="1">
      <c r="A10" s="32">
        <v>7501035906464</v>
      </c>
      <c r="B10" s="29">
        <v>7501035906464</v>
      </c>
      <c r="C10" s="33" t="s">
        <v>15</v>
      </c>
      <c r="D10" s="30" t="s">
        <v>34</v>
      </c>
      <c r="E10" s="11" t="s">
        <v>13</v>
      </c>
      <c r="F10" s="34">
        <v>24</v>
      </c>
      <c r="G10" s="13">
        <v>280</v>
      </c>
      <c r="H10" s="5">
        <f>LOOKUP(C10,'[1]FAMILIAS-LINEAS '!$A$2:$A$101,'[1]FAMILIAS-LINEAS '!$C$2:$C$101)</f>
        <v>16</v>
      </c>
      <c r="I10" s="6">
        <f t="shared" si="0"/>
        <v>10.057471264367816</v>
      </c>
      <c r="J10" s="10">
        <v>13.1</v>
      </c>
      <c r="K10" s="7">
        <v>13.1</v>
      </c>
      <c r="L10" s="7">
        <v>12.9</v>
      </c>
      <c r="M10" s="7">
        <v>12.5</v>
      </c>
      <c r="N10" s="8">
        <f t="shared" si="1"/>
        <v>11.676666666666666</v>
      </c>
      <c r="O10" s="29">
        <v>75024064626</v>
      </c>
      <c r="P10" s="31" t="s">
        <v>15</v>
      </c>
      <c r="Q10" s="30" t="s">
        <v>35</v>
      </c>
      <c r="R10" s="12" t="s">
        <v>14</v>
      </c>
      <c r="S10" s="7">
        <v>305.2</v>
      </c>
      <c r="T10" s="7">
        <v>305.2</v>
      </c>
      <c r="U10" s="7">
        <v>299.60000000000002</v>
      </c>
      <c r="V10" s="7">
        <v>294</v>
      </c>
      <c r="W10" s="9">
        <f t="shared" si="2"/>
        <v>280.01</v>
      </c>
    </row>
    <row r="11" spans="1:27" ht="59.1" customHeight="1">
      <c r="A11" s="32">
        <v>75001162</v>
      </c>
      <c r="B11" s="29">
        <v>75001162</v>
      </c>
      <c r="C11" s="33" t="s">
        <v>15</v>
      </c>
      <c r="D11" s="30" t="s">
        <v>36</v>
      </c>
      <c r="E11" s="11" t="s">
        <v>13</v>
      </c>
      <c r="F11" s="34">
        <v>24</v>
      </c>
      <c r="G11" s="13">
        <v>280</v>
      </c>
      <c r="H11" s="5">
        <f>LOOKUP(C11,'[1]FAMILIAS-LINEAS '!$A$2:$A$101,'[1]FAMILIAS-LINEAS '!$C$2:$C$101)</f>
        <v>16</v>
      </c>
      <c r="I11" s="6">
        <f t="shared" si="0"/>
        <v>10.057471264367816</v>
      </c>
      <c r="J11" s="10">
        <v>13.1</v>
      </c>
      <c r="K11" s="7">
        <v>13.1</v>
      </c>
      <c r="L11" s="7">
        <v>12.9</v>
      </c>
      <c r="M11" s="7">
        <v>12.5</v>
      </c>
      <c r="N11" s="8">
        <f t="shared" si="1"/>
        <v>11.676666666666666</v>
      </c>
      <c r="O11" s="29">
        <v>75024064627</v>
      </c>
      <c r="P11" s="31" t="s">
        <v>15</v>
      </c>
      <c r="Q11" s="30" t="s">
        <v>37</v>
      </c>
      <c r="R11" s="12" t="s">
        <v>14</v>
      </c>
      <c r="S11" s="7">
        <v>305.2</v>
      </c>
      <c r="T11" s="7">
        <v>305.2</v>
      </c>
      <c r="U11" s="7">
        <v>299.60000000000002</v>
      </c>
      <c r="V11" s="7">
        <v>294</v>
      </c>
      <c r="W11" s="9">
        <f t="shared" si="2"/>
        <v>280.01</v>
      </c>
    </row>
    <row r="12" spans="1:27" ht="59.1" customHeight="1">
      <c r="A12" s="32">
        <v>75001186</v>
      </c>
      <c r="B12" s="29">
        <v>75001186</v>
      </c>
      <c r="C12" s="33" t="s">
        <v>15</v>
      </c>
      <c r="D12" s="30" t="s">
        <v>38</v>
      </c>
      <c r="E12" s="11" t="s">
        <v>13</v>
      </c>
      <c r="F12" s="34">
        <v>24</v>
      </c>
      <c r="G12" s="13">
        <v>280</v>
      </c>
      <c r="H12" s="5">
        <f>LOOKUP(C12,'[1]FAMILIAS-LINEAS '!$A$2:$A$101,'[1]FAMILIAS-LINEAS '!$C$2:$C$101)</f>
        <v>16</v>
      </c>
      <c r="I12" s="6">
        <f t="shared" si="0"/>
        <v>10.057471264367816</v>
      </c>
      <c r="J12" s="10">
        <v>13.1</v>
      </c>
      <c r="K12" s="7">
        <v>13.1</v>
      </c>
      <c r="L12" s="7">
        <v>12.9</v>
      </c>
      <c r="M12" s="7">
        <v>12.5</v>
      </c>
      <c r="N12" s="8">
        <f t="shared" si="1"/>
        <v>11.676666666666666</v>
      </c>
      <c r="O12" s="29">
        <v>75024064628</v>
      </c>
      <c r="P12" s="31" t="s">
        <v>15</v>
      </c>
      <c r="Q12" s="30" t="s">
        <v>39</v>
      </c>
      <c r="R12" s="12" t="s">
        <v>14</v>
      </c>
      <c r="S12" s="7">
        <v>305.2</v>
      </c>
      <c r="T12" s="7">
        <v>305.2</v>
      </c>
      <c r="U12" s="7">
        <v>299.60000000000002</v>
      </c>
      <c r="V12" s="7">
        <v>294</v>
      </c>
      <c r="W12" s="9">
        <f t="shared" si="2"/>
        <v>280.01</v>
      </c>
    </row>
    <row r="13" spans="1:27" ht="59.1" customHeight="1">
      <c r="A13" s="32">
        <v>7502247335677</v>
      </c>
      <c r="B13" s="29">
        <v>7502247335677</v>
      </c>
      <c r="C13" s="33" t="s">
        <v>40</v>
      </c>
      <c r="D13" s="30" t="s">
        <v>41</v>
      </c>
      <c r="E13" s="11" t="s">
        <v>18</v>
      </c>
      <c r="F13" s="34">
        <v>10</v>
      </c>
      <c r="G13" s="13">
        <v>160</v>
      </c>
      <c r="H13" s="5">
        <f>LOOKUP(C13,'[1]FAMILIAS-LINEAS '!$A$2:$A$101,'[1]FAMILIAS-LINEAS '!$C$2:$C$101)</f>
        <v>16</v>
      </c>
      <c r="I13" s="6">
        <f t="shared" si="0"/>
        <v>13.793103448275863</v>
      </c>
      <c r="J13" s="10">
        <v>17.600000000000001</v>
      </c>
      <c r="K13" s="7">
        <v>17.600000000000001</v>
      </c>
      <c r="L13" s="7">
        <v>17.3</v>
      </c>
      <c r="M13" s="7">
        <v>17</v>
      </c>
      <c r="N13" s="8">
        <f t="shared" si="1"/>
        <v>16.010000000000002</v>
      </c>
      <c r="O13" s="29">
        <v>7256326107</v>
      </c>
      <c r="P13" s="31" t="s">
        <v>40</v>
      </c>
      <c r="Q13" s="30" t="s">
        <v>42</v>
      </c>
      <c r="R13" s="12" t="s">
        <v>14</v>
      </c>
      <c r="S13" s="7">
        <v>172.8</v>
      </c>
      <c r="T13" s="7">
        <v>172.8</v>
      </c>
      <c r="U13" s="7">
        <v>169.6</v>
      </c>
      <c r="V13" s="7">
        <v>166.4</v>
      </c>
      <c r="W13" s="9">
        <f t="shared" si="2"/>
        <v>160.01</v>
      </c>
    </row>
    <row r="14" spans="1:27" ht="59.1" customHeight="1">
      <c r="A14" s="32">
        <v>7501943457911</v>
      </c>
      <c r="B14" s="29">
        <v>7501943457911</v>
      </c>
      <c r="C14" s="33" t="s">
        <v>40</v>
      </c>
      <c r="D14" s="30" t="s">
        <v>43</v>
      </c>
      <c r="E14" s="11" t="s">
        <v>18</v>
      </c>
      <c r="F14" s="34">
        <v>20</v>
      </c>
      <c r="G14" s="13">
        <v>460</v>
      </c>
      <c r="H14" s="5">
        <f>LOOKUP(C14,'[1]FAMILIAS-LINEAS '!$A$2:$A$101,'[1]FAMILIAS-LINEAS '!$C$2:$C$101)</f>
        <v>16</v>
      </c>
      <c r="I14" s="6">
        <f t="shared" si="0"/>
        <v>19.827586206896552</v>
      </c>
      <c r="J14" s="10">
        <v>25.3</v>
      </c>
      <c r="K14" s="7">
        <v>25.3</v>
      </c>
      <c r="L14" s="7">
        <v>24.900000000000002</v>
      </c>
      <c r="M14" s="7">
        <v>24.400000000000002</v>
      </c>
      <c r="N14" s="8">
        <f t="shared" si="1"/>
        <v>23.01</v>
      </c>
      <c r="O14" s="29">
        <v>750263501</v>
      </c>
      <c r="P14" s="31" t="s">
        <v>40</v>
      </c>
      <c r="Q14" s="30" t="s">
        <v>44</v>
      </c>
      <c r="R14" s="12" t="s">
        <v>20</v>
      </c>
      <c r="S14" s="7">
        <v>496.8</v>
      </c>
      <c r="T14" s="7">
        <v>496.8</v>
      </c>
      <c r="U14" s="7">
        <v>487.6</v>
      </c>
      <c r="V14" s="7">
        <v>478.4</v>
      </c>
      <c r="W14" s="9">
        <f t="shared" si="2"/>
        <v>460.01</v>
      </c>
    </row>
    <row r="15" spans="1:27" ht="59.1" customHeight="1">
      <c r="A15" s="32">
        <v>7500459000918</v>
      </c>
      <c r="B15" s="29">
        <v>7500459000918</v>
      </c>
      <c r="C15" s="33" t="s">
        <v>21</v>
      </c>
      <c r="D15" s="30" t="s">
        <v>45</v>
      </c>
      <c r="E15" s="11" t="s">
        <v>13</v>
      </c>
      <c r="F15" s="34">
        <v>20</v>
      </c>
      <c r="G15" s="13">
        <v>410</v>
      </c>
      <c r="H15" s="5">
        <f>LOOKUP(C15,'[1]FAMILIAS-LINEAS '!$A$2:$A$101,'[1]FAMILIAS-LINEAS '!$C$2:$C$101)</f>
        <v>16</v>
      </c>
      <c r="I15" s="6">
        <f t="shared" si="0"/>
        <v>17.672413793103448</v>
      </c>
      <c r="J15" s="10">
        <v>23</v>
      </c>
      <c r="K15" s="7">
        <v>23</v>
      </c>
      <c r="L15" s="7">
        <v>22.6</v>
      </c>
      <c r="M15" s="7">
        <v>22</v>
      </c>
      <c r="N15" s="8">
        <f t="shared" si="1"/>
        <v>20.51</v>
      </c>
      <c r="O15" s="29">
        <v>7503002163025</v>
      </c>
      <c r="P15" s="31" t="s">
        <v>21</v>
      </c>
      <c r="Q15" s="30" t="s">
        <v>46</v>
      </c>
      <c r="R15" s="12" t="s">
        <v>14</v>
      </c>
      <c r="S15" s="7">
        <v>446.9</v>
      </c>
      <c r="T15" s="7">
        <v>446.9</v>
      </c>
      <c r="U15" s="7">
        <v>438.7</v>
      </c>
      <c r="V15" s="7">
        <v>430.5</v>
      </c>
      <c r="W15" s="9">
        <f t="shared" si="2"/>
        <v>410.01</v>
      </c>
    </row>
    <row r="16" spans="1:27" ht="59.1" customHeight="1">
      <c r="A16" s="32">
        <v>7501199417745</v>
      </c>
      <c r="B16" s="29">
        <v>7501199417745</v>
      </c>
      <c r="C16" s="33" t="s">
        <v>21</v>
      </c>
      <c r="D16" s="30" t="s">
        <v>47</v>
      </c>
      <c r="E16" s="11" t="s">
        <v>13</v>
      </c>
      <c r="F16" s="34">
        <v>20</v>
      </c>
      <c r="G16" s="13">
        <v>410</v>
      </c>
      <c r="H16" s="5">
        <f>LOOKUP(C16,'[1]FAMILIAS-LINEAS '!$A$2:$A$101,'[1]FAMILIAS-LINEAS '!$C$2:$C$101)</f>
        <v>16</v>
      </c>
      <c r="I16" s="6">
        <f t="shared" si="0"/>
        <v>17.672413793103448</v>
      </c>
      <c r="J16" s="10">
        <v>23</v>
      </c>
      <c r="K16" s="7">
        <v>23</v>
      </c>
      <c r="L16" s="7">
        <v>22.6</v>
      </c>
      <c r="M16" s="7">
        <v>22</v>
      </c>
      <c r="N16" s="8">
        <f t="shared" si="1"/>
        <v>20.51</v>
      </c>
      <c r="O16" s="29">
        <v>75011194408</v>
      </c>
      <c r="P16" s="31" t="s">
        <v>21</v>
      </c>
      <c r="Q16" s="30" t="s">
        <v>48</v>
      </c>
      <c r="R16" s="12" t="s">
        <v>14</v>
      </c>
      <c r="S16" s="7">
        <v>446.9</v>
      </c>
      <c r="T16" s="7">
        <v>446.9</v>
      </c>
      <c r="U16" s="7">
        <v>438.7</v>
      </c>
      <c r="V16" s="7">
        <v>430.5</v>
      </c>
      <c r="W16" s="9">
        <f t="shared" si="2"/>
        <v>410.01</v>
      </c>
    </row>
    <row r="17" spans="1:23" ht="59.1" customHeight="1">
      <c r="A17" s="32">
        <v>7501199409801</v>
      </c>
      <c r="B17" s="29">
        <v>7501199409801</v>
      </c>
      <c r="C17" s="33" t="s">
        <v>21</v>
      </c>
      <c r="D17" s="30" t="s">
        <v>49</v>
      </c>
      <c r="E17" s="11" t="s">
        <v>13</v>
      </c>
      <c r="F17" s="34">
        <v>20</v>
      </c>
      <c r="G17" s="13">
        <v>410</v>
      </c>
      <c r="H17" s="5">
        <f>LOOKUP(C17,'[1]FAMILIAS-LINEAS '!$A$2:$A$101,'[1]FAMILIAS-LINEAS '!$C$2:$C$101)</f>
        <v>16</v>
      </c>
      <c r="I17" s="6">
        <f t="shared" si="0"/>
        <v>17.672413793103448</v>
      </c>
      <c r="J17" s="10">
        <v>23</v>
      </c>
      <c r="K17" s="7">
        <v>23</v>
      </c>
      <c r="L17" s="7">
        <v>22.6</v>
      </c>
      <c r="M17" s="7">
        <v>22</v>
      </c>
      <c r="N17" s="8">
        <f t="shared" si="1"/>
        <v>20.51</v>
      </c>
      <c r="O17" s="29">
        <v>7501199409808</v>
      </c>
      <c r="P17" s="31" t="s">
        <v>21</v>
      </c>
      <c r="Q17" s="30" t="s">
        <v>50</v>
      </c>
      <c r="R17" s="12" t="s">
        <v>14</v>
      </c>
      <c r="S17" s="7">
        <v>446.9</v>
      </c>
      <c r="T17" s="7">
        <v>446.9</v>
      </c>
      <c r="U17" s="7">
        <v>438.7</v>
      </c>
      <c r="V17" s="7">
        <v>430.5</v>
      </c>
      <c r="W17" s="9">
        <f t="shared" si="2"/>
        <v>410.01</v>
      </c>
    </row>
    <row r="18" spans="1:23" ht="59.1" customHeight="1">
      <c r="A18" s="32">
        <v>7501199406671</v>
      </c>
      <c r="B18" s="29">
        <v>7501199406671</v>
      </c>
      <c r="C18" s="33" t="s">
        <v>21</v>
      </c>
      <c r="D18" s="30" t="s">
        <v>51</v>
      </c>
      <c r="E18" s="11" t="s">
        <v>13</v>
      </c>
      <c r="F18" s="34">
        <v>20</v>
      </c>
      <c r="G18" s="13">
        <v>410</v>
      </c>
      <c r="H18" s="5">
        <f>LOOKUP(C18,'[1]FAMILIAS-LINEAS '!$A$2:$A$101,'[1]FAMILIAS-LINEAS '!$C$2:$C$101)</f>
        <v>16</v>
      </c>
      <c r="I18" s="6">
        <f t="shared" si="0"/>
        <v>17.672413793103448</v>
      </c>
      <c r="J18" s="10">
        <v>23</v>
      </c>
      <c r="K18" s="7">
        <v>23</v>
      </c>
      <c r="L18" s="7">
        <v>22.6</v>
      </c>
      <c r="M18" s="7">
        <v>22</v>
      </c>
      <c r="N18" s="8">
        <f t="shared" si="1"/>
        <v>20.51</v>
      </c>
      <c r="O18" s="29">
        <v>7501199406784</v>
      </c>
      <c r="P18" s="31" t="s">
        <v>21</v>
      </c>
      <c r="Q18" s="30" t="s">
        <v>52</v>
      </c>
      <c r="R18" s="12" t="s">
        <v>14</v>
      </c>
      <c r="S18" s="7">
        <v>446.9</v>
      </c>
      <c r="T18" s="7">
        <v>446.9</v>
      </c>
      <c r="U18" s="7">
        <v>438.7</v>
      </c>
      <c r="V18" s="7">
        <v>430.5</v>
      </c>
      <c r="W18" s="9">
        <f t="shared" si="2"/>
        <v>410.01</v>
      </c>
    </row>
    <row r="19" spans="1:23" ht="59.1" customHeight="1">
      <c r="A19" s="32">
        <v>7501065908841</v>
      </c>
      <c r="B19" s="29">
        <v>7501065908841</v>
      </c>
      <c r="C19" s="33" t="s">
        <v>21</v>
      </c>
      <c r="D19" s="30" t="s">
        <v>53</v>
      </c>
      <c r="E19" s="11" t="s">
        <v>13</v>
      </c>
      <c r="F19" s="34">
        <v>36</v>
      </c>
      <c r="G19" s="13">
        <v>340</v>
      </c>
      <c r="H19" s="5">
        <f>LOOKUP(C19,'[1]FAMILIAS-LINEAS '!$A$2:$A$101,'[1]FAMILIAS-LINEAS '!$C$2:$C$101)</f>
        <v>16</v>
      </c>
      <c r="I19" s="6">
        <f t="shared" si="0"/>
        <v>8.1417624521072796</v>
      </c>
      <c r="J19" s="10">
        <v>10.9</v>
      </c>
      <c r="K19" s="7">
        <v>10.9</v>
      </c>
      <c r="L19" s="7">
        <v>10.6</v>
      </c>
      <c r="M19" s="7">
        <v>10.299999999999999</v>
      </c>
      <c r="N19" s="8">
        <f t="shared" si="1"/>
        <v>9.4544444444444444</v>
      </c>
      <c r="O19" s="29">
        <v>659373</v>
      </c>
      <c r="P19" s="31" t="s">
        <v>21</v>
      </c>
      <c r="Q19" s="30" t="s">
        <v>54</v>
      </c>
      <c r="R19" s="12" t="s">
        <v>14</v>
      </c>
      <c r="S19" s="7">
        <v>370.6</v>
      </c>
      <c r="T19" s="7">
        <v>370.6</v>
      </c>
      <c r="U19" s="7">
        <v>363.8</v>
      </c>
      <c r="V19" s="7">
        <v>357</v>
      </c>
      <c r="W19" s="9">
        <f t="shared" si="2"/>
        <v>340.01</v>
      </c>
    </row>
    <row r="20" spans="1:23" ht="59.1" customHeight="1">
      <c r="A20" s="32">
        <v>7509546058979</v>
      </c>
      <c r="B20" s="29">
        <v>7509546058979</v>
      </c>
      <c r="C20" s="33" t="s">
        <v>17</v>
      </c>
      <c r="D20" s="30" t="s">
        <v>55</v>
      </c>
      <c r="E20" s="11" t="s">
        <v>13</v>
      </c>
      <c r="F20" s="34">
        <v>12</v>
      </c>
      <c r="G20" s="13">
        <v>432</v>
      </c>
      <c r="H20" s="5">
        <f>LOOKUP(C20,'[1]FAMILIAS-LINEAS '!$A$2:$A$101,'[1]FAMILIAS-LINEAS '!$C$2:$C$101)</f>
        <v>16</v>
      </c>
      <c r="I20" s="6">
        <f t="shared" si="0"/>
        <v>31.03448275862069</v>
      </c>
      <c r="J20" s="10">
        <v>40.4</v>
      </c>
      <c r="K20" s="7">
        <v>40.4</v>
      </c>
      <c r="L20" s="7">
        <v>39.6</v>
      </c>
      <c r="M20" s="7">
        <v>38.6</v>
      </c>
      <c r="N20" s="8">
        <f t="shared" si="1"/>
        <v>36.01</v>
      </c>
      <c r="O20" s="29">
        <v>750195067</v>
      </c>
      <c r="P20" s="31" t="s">
        <v>17</v>
      </c>
      <c r="Q20" s="30" t="s">
        <v>56</v>
      </c>
      <c r="R20" s="12" t="s">
        <v>14</v>
      </c>
      <c r="S20" s="7">
        <v>470.90000000000003</v>
      </c>
      <c r="T20" s="7">
        <v>470.90000000000003</v>
      </c>
      <c r="U20" s="7">
        <v>462.3</v>
      </c>
      <c r="V20" s="7">
        <v>453.6</v>
      </c>
      <c r="W20" s="9">
        <f t="shared" si="2"/>
        <v>432.01</v>
      </c>
    </row>
    <row r="21" spans="1:23" ht="59.1" customHeight="1">
      <c r="A21" s="32">
        <v>7509546068343</v>
      </c>
      <c r="B21" s="29">
        <v>7509546068343</v>
      </c>
      <c r="C21" s="33" t="s">
        <v>17</v>
      </c>
      <c r="D21" s="30" t="s">
        <v>57</v>
      </c>
      <c r="E21" s="11" t="s">
        <v>13</v>
      </c>
      <c r="F21" s="34">
        <v>12</v>
      </c>
      <c r="G21" s="13">
        <v>432</v>
      </c>
      <c r="H21" s="5">
        <f>LOOKUP(C21,'[1]FAMILIAS-LINEAS '!$A$2:$A$101,'[1]FAMILIAS-LINEAS '!$C$2:$C$101)</f>
        <v>16</v>
      </c>
      <c r="I21" s="6">
        <f t="shared" si="0"/>
        <v>31.03448275862069</v>
      </c>
      <c r="J21" s="10">
        <v>40.4</v>
      </c>
      <c r="K21" s="7">
        <v>40.4</v>
      </c>
      <c r="L21" s="7">
        <v>39.6</v>
      </c>
      <c r="M21" s="7">
        <v>38.6</v>
      </c>
      <c r="N21" s="8">
        <f t="shared" si="1"/>
        <v>36.01</v>
      </c>
      <c r="O21" s="29">
        <v>750195061</v>
      </c>
      <c r="P21" s="31" t="s">
        <v>17</v>
      </c>
      <c r="Q21" s="30" t="s">
        <v>58</v>
      </c>
      <c r="R21" s="12" t="s">
        <v>14</v>
      </c>
      <c r="S21" s="7">
        <v>470.90000000000003</v>
      </c>
      <c r="T21" s="7">
        <v>470.90000000000003</v>
      </c>
      <c r="U21" s="7">
        <v>462.3</v>
      </c>
      <c r="V21" s="7">
        <v>453.6</v>
      </c>
      <c r="W21" s="9">
        <f t="shared" si="2"/>
        <v>432.01</v>
      </c>
    </row>
    <row r="22" spans="1:23" ht="59.1" customHeight="1">
      <c r="A22" s="32">
        <v>7509546058955</v>
      </c>
      <c r="B22" s="29">
        <v>7509546072609</v>
      </c>
      <c r="C22" s="33" t="s">
        <v>17</v>
      </c>
      <c r="D22" s="30" t="s">
        <v>59</v>
      </c>
      <c r="E22" s="11" t="s">
        <v>13</v>
      </c>
      <c r="F22" s="34">
        <v>12</v>
      </c>
      <c r="G22" s="13">
        <v>432</v>
      </c>
      <c r="H22" s="5">
        <f>LOOKUP(C22,'[1]FAMILIAS-LINEAS '!$A$2:$A$101,'[1]FAMILIAS-LINEAS '!$C$2:$C$101)</f>
        <v>16</v>
      </c>
      <c r="I22" s="6">
        <f t="shared" si="0"/>
        <v>31.03448275862069</v>
      </c>
      <c r="J22" s="10">
        <v>40.4</v>
      </c>
      <c r="K22" s="7">
        <v>40.4</v>
      </c>
      <c r="L22" s="7">
        <v>39.6</v>
      </c>
      <c r="M22" s="7">
        <v>38.6</v>
      </c>
      <c r="N22" s="8">
        <f t="shared" si="1"/>
        <v>36.01</v>
      </c>
      <c r="O22" s="29">
        <v>750195068</v>
      </c>
      <c r="P22" s="31" t="s">
        <v>17</v>
      </c>
      <c r="Q22" s="30" t="s">
        <v>60</v>
      </c>
      <c r="R22" s="12" t="s">
        <v>14</v>
      </c>
      <c r="S22" s="7">
        <v>470.90000000000003</v>
      </c>
      <c r="T22" s="7">
        <v>470.90000000000003</v>
      </c>
      <c r="U22" s="7">
        <v>462.3</v>
      </c>
      <c r="V22" s="7">
        <v>453.6</v>
      </c>
      <c r="W22" s="9">
        <f t="shared" si="2"/>
        <v>432.01</v>
      </c>
    </row>
    <row r="23" spans="1:23" ht="59.1" customHeight="1">
      <c r="A23" s="32">
        <v>7509546059006</v>
      </c>
      <c r="B23" s="29">
        <v>7509546059006</v>
      </c>
      <c r="C23" s="33" t="s">
        <v>17</v>
      </c>
      <c r="D23" s="30" t="s">
        <v>61</v>
      </c>
      <c r="E23" s="11" t="s">
        <v>13</v>
      </c>
      <c r="F23" s="34">
        <v>12</v>
      </c>
      <c r="G23" s="13">
        <v>432</v>
      </c>
      <c r="H23" s="5">
        <f>LOOKUP(C23,'[1]FAMILIAS-LINEAS '!$A$2:$A$101,'[1]FAMILIAS-LINEAS '!$C$2:$C$101)</f>
        <v>16</v>
      </c>
      <c r="I23" s="6">
        <f t="shared" si="0"/>
        <v>31.03448275862069</v>
      </c>
      <c r="J23" s="10">
        <v>40.4</v>
      </c>
      <c r="K23" s="7">
        <v>40.4</v>
      </c>
      <c r="L23" s="7">
        <v>39.6</v>
      </c>
      <c r="M23" s="7">
        <v>38.6</v>
      </c>
      <c r="N23" s="8">
        <f t="shared" si="1"/>
        <v>36.01</v>
      </c>
      <c r="O23" s="29">
        <v>750195066</v>
      </c>
      <c r="P23" s="31" t="s">
        <v>17</v>
      </c>
      <c r="Q23" s="30" t="s">
        <v>62</v>
      </c>
      <c r="R23" s="12" t="s">
        <v>14</v>
      </c>
      <c r="S23" s="7">
        <v>470.90000000000003</v>
      </c>
      <c r="T23" s="7">
        <v>470.90000000000003</v>
      </c>
      <c r="U23" s="7">
        <v>462.3</v>
      </c>
      <c r="V23" s="7">
        <v>453.6</v>
      </c>
      <c r="W23" s="9">
        <f t="shared" si="2"/>
        <v>432.01</v>
      </c>
    </row>
    <row r="24" spans="1:23" ht="59.1" customHeight="1">
      <c r="A24" s="32">
        <v>7509546058986</v>
      </c>
      <c r="B24" s="29">
        <v>7509546058986</v>
      </c>
      <c r="C24" s="33" t="s">
        <v>17</v>
      </c>
      <c r="D24" s="30" t="s">
        <v>63</v>
      </c>
      <c r="E24" s="11" t="s">
        <v>13</v>
      </c>
      <c r="F24" s="34">
        <v>12</v>
      </c>
      <c r="G24" s="13">
        <v>432</v>
      </c>
      <c r="H24" s="5">
        <f>LOOKUP(C24,'[1]FAMILIAS-LINEAS '!$A$2:$A$101,'[1]FAMILIAS-LINEAS '!$C$2:$C$101)</f>
        <v>16</v>
      </c>
      <c r="I24" s="6">
        <f t="shared" si="0"/>
        <v>31.03448275862069</v>
      </c>
      <c r="J24" s="10">
        <v>40.4</v>
      </c>
      <c r="K24" s="7">
        <v>40.4</v>
      </c>
      <c r="L24" s="7">
        <v>39.6</v>
      </c>
      <c r="M24" s="7">
        <v>38.6</v>
      </c>
      <c r="N24" s="8">
        <f t="shared" si="1"/>
        <v>36.01</v>
      </c>
      <c r="O24" s="29">
        <v>750195064</v>
      </c>
      <c r="P24" s="31" t="s">
        <v>17</v>
      </c>
      <c r="Q24" s="30" t="s">
        <v>64</v>
      </c>
      <c r="R24" s="12" t="s">
        <v>14</v>
      </c>
      <c r="S24" s="7">
        <v>470.90000000000003</v>
      </c>
      <c r="T24" s="7">
        <v>470.90000000000003</v>
      </c>
      <c r="U24" s="7">
        <v>462.3</v>
      </c>
      <c r="V24" s="7">
        <v>453.6</v>
      </c>
      <c r="W24" s="9">
        <f t="shared" si="2"/>
        <v>432.01</v>
      </c>
    </row>
    <row r="25" spans="1:23" ht="59.1" customHeight="1">
      <c r="A25" s="32">
        <v>7509546058962</v>
      </c>
      <c r="B25" s="29">
        <v>7509546058962</v>
      </c>
      <c r="C25" s="33" t="s">
        <v>17</v>
      </c>
      <c r="D25" s="30" t="s">
        <v>65</v>
      </c>
      <c r="E25" s="11" t="s">
        <v>13</v>
      </c>
      <c r="F25" s="34">
        <v>12</v>
      </c>
      <c r="G25" s="13">
        <v>432</v>
      </c>
      <c r="H25" s="5">
        <f>LOOKUP(C25,'[1]FAMILIAS-LINEAS '!$A$2:$A$101,'[1]FAMILIAS-LINEAS '!$C$2:$C$101)</f>
        <v>16</v>
      </c>
      <c r="I25" s="6">
        <f t="shared" si="0"/>
        <v>31.03448275862069</v>
      </c>
      <c r="J25" s="10">
        <v>40.4</v>
      </c>
      <c r="K25" s="7">
        <v>40.4</v>
      </c>
      <c r="L25" s="7">
        <v>39.6</v>
      </c>
      <c r="M25" s="7">
        <v>38.6</v>
      </c>
      <c r="N25" s="8">
        <f t="shared" si="1"/>
        <v>36.01</v>
      </c>
      <c r="O25" s="29">
        <v>750195065</v>
      </c>
      <c r="P25" s="31" t="s">
        <v>17</v>
      </c>
      <c r="Q25" s="30" t="s">
        <v>66</v>
      </c>
      <c r="R25" s="12" t="s">
        <v>14</v>
      </c>
      <c r="S25" s="7">
        <v>470.90000000000003</v>
      </c>
      <c r="T25" s="7">
        <v>470.90000000000003</v>
      </c>
      <c r="U25" s="7">
        <v>462.3</v>
      </c>
      <c r="V25" s="7">
        <v>453.6</v>
      </c>
      <c r="W25" s="9">
        <f t="shared" si="2"/>
        <v>432.01</v>
      </c>
    </row>
    <row r="26" spans="1:23" ht="59.1" customHeight="1">
      <c r="A26" s="32">
        <v>7501071906688</v>
      </c>
      <c r="B26" s="29">
        <v>7501071906688</v>
      </c>
      <c r="C26" s="33" t="s">
        <v>15</v>
      </c>
      <c r="D26" s="30" t="s">
        <v>67</v>
      </c>
      <c r="E26" s="11" t="s">
        <v>13</v>
      </c>
      <c r="F26" s="34">
        <v>12</v>
      </c>
      <c r="G26" s="13">
        <v>145</v>
      </c>
      <c r="H26" s="5">
        <f>LOOKUP(C26,'[1]FAMILIAS-LINEAS '!$A$2:$A$101,'[1]FAMILIAS-LINEAS '!$C$2:$C$101)</f>
        <v>16</v>
      </c>
      <c r="I26" s="6">
        <f t="shared" si="0"/>
        <v>10.416666666666668</v>
      </c>
      <c r="J26" s="10">
        <v>13.6</v>
      </c>
      <c r="K26" s="7">
        <v>13.6</v>
      </c>
      <c r="L26" s="7">
        <v>13.299999999999999</v>
      </c>
      <c r="M26" s="7">
        <v>13</v>
      </c>
      <c r="N26" s="8">
        <f t="shared" si="1"/>
        <v>12.093333333333334</v>
      </c>
      <c r="O26" s="29">
        <v>75024064616</v>
      </c>
      <c r="P26" s="31" t="s">
        <v>15</v>
      </c>
      <c r="Q26" s="30" t="s">
        <v>68</v>
      </c>
      <c r="R26" s="12" t="s">
        <v>14</v>
      </c>
      <c r="S26" s="7">
        <v>158.1</v>
      </c>
      <c r="T26" s="7">
        <v>158.1</v>
      </c>
      <c r="U26" s="7">
        <v>155.19999999999999</v>
      </c>
      <c r="V26" s="7">
        <v>152.29999999999998</v>
      </c>
      <c r="W26" s="9">
        <f t="shared" si="2"/>
        <v>145.01</v>
      </c>
    </row>
    <row r="27" spans="1:23" ht="59.1" customHeight="1">
      <c r="A27" s="32">
        <v>7501071902383</v>
      </c>
      <c r="B27" s="29">
        <v>7501071902383</v>
      </c>
      <c r="C27" s="33" t="s">
        <v>15</v>
      </c>
      <c r="D27" s="30" t="s">
        <v>69</v>
      </c>
      <c r="E27" s="11" t="s">
        <v>13</v>
      </c>
      <c r="F27" s="34">
        <v>12</v>
      </c>
      <c r="G27" s="13">
        <v>145</v>
      </c>
      <c r="H27" s="5">
        <f>LOOKUP(C27,'[1]FAMILIAS-LINEAS '!$A$2:$A$101,'[1]FAMILIAS-LINEAS '!$C$2:$C$101)</f>
        <v>16</v>
      </c>
      <c r="I27" s="6">
        <f t="shared" si="0"/>
        <v>10.416666666666668</v>
      </c>
      <c r="J27" s="10">
        <v>13.6</v>
      </c>
      <c r="K27" s="7">
        <v>13.6</v>
      </c>
      <c r="L27" s="7">
        <v>13.299999999999999</v>
      </c>
      <c r="M27" s="7">
        <v>13</v>
      </c>
      <c r="N27" s="8">
        <f t="shared" si="1"/>
        <v>12.093333333333334</v>
      </c>
      <c r="O27" s="29">
        <v>75024064601</v>
      </c>
      <c r="P27" s="31" t="s">
        <v>15</v>
      </c>
      <c r="Q27" s="30" t="s">
        <v>70</v>
      </c>
      <c r="R27" s="12" t="s">
        <v>14</v>
      </c>
      <c r="S27" s="7">
        <v>158.1</v>
      </c>
      <c r="T27" s="7">
        <v>158.1</v>
      </c>
      <c r="U27" s="7">
        <v>155.19999999999999</v>
      </c>
      <c r="V27" s="7">
        <v>152.29999999999998</v>
      </c>
      <c r="W27" s="9">
        <f t="shared" si="2"/>
        <v>145.01</v>
      </c>
    </row>
    <row r="28" spans="1:23" ht="59.1" customHeight="1">
      <c r="A28" s="32">
        <v>7501071906947</v>
      </c>
      <c r="B28" s="29">
        <v>7501071906947</v>
      </c>
      <c r="C28" s="33" t="s">
        <v>15</v>
      </c>
      <c r="D28" s="30" t="s">
        <v>71</v>
      </c>
      <c r="E28" s="11" t="s">
        <v>13</v>
      </c>
      <c r="F28" s="34">
        <v>12</v>
      </c>
      <c r="G28" s="13">
        <v>145</v>
      </c>
      <c r="H28" s="5">
        <f>LOOKUP(C28,'[1]FAMILIAS-LINEAS '!$A$2:$A$101,'[1]FAMILIAS-LINEAS '!$C$2:$C$101)</f>
        <v>16</v>
      </c>
      <c r="I28" s="6">
        <f t="shared" si="0"/>
        <v>10.416666666666668</v>
      </c>
      <c r="J28" s="10">
        <v>13.6</v>
      </c>
      <c r="K28" s="7">
        <v>13.6</v>
      </c>
      <c r="L28" s="7">
        <v>13.299999999999999</v>
      </c>
      <c r="M28" s="7">
        <v>13</v>
      </c>
      <c r="N28" s="8">
        <f t="shared" si="1"/>
        <v>12.093333333333334</v>
      </c>
      <c r="O28" s="29">
        <v>75692120</v>
      </c>
      <c r="P28" s="31" t="s">
        <v>15</v>
      </c>
      <c r="Q28" s="30" t="s">
        <v>72</v>
      </c>
      <c r="R28" s="12" t="s">
        <v>14</v>
      </c>
      <c r="S28" s="7">
        <v>158.1</v>
      </c>
      <c r="T28" s="7">
        <v>158.1</v>
      </c>
      <c r="U28" s="7">
        <v>155.19999999999999</v>
      </c>
      <c r="V28" s="7">
        <v>152.29999999999998</v>
      </c>
      <c r="W28" s="9">
        <f t="shared" si="2"/>
        <v>145.01</v>
      </c>
    </row>
    <row r="29" spans="1:23" ht="59.1" customHeight="1">
      <c r="A29" s="32">
        <v>7501071901287</v>
      </c>
      <c r="B29" s="29">
        <v>7501071901287</v>
      </c>
      <c r="C29" s="33" t="s">
        <v>15</v>
      </c>
      <c r="D29" s="30" t="s">
        <v>73</v>
      </c>
      <c r="E29" s="11" t="s">
        <v>13</v>
      </c>
      <c r="F29" s="34">
        <v>12</v>
      </c>
      <c r="G29" s="13">
        <v>145</v>
      </c>
      <c r="H29" s="5">
        <f>LOOKUP(C29,'[1]FAMILIAS-LINEAS '!$A$2:$A$101,'[1]FAMILIAS-LINEAS '!$C$2:$C$101)</f>
        <v>16</v>
      </c>
      <c r="I29" s="6">
        <f t="shared" si="0"/>
        <v>10.416666666666668</v>
      </c>
      <c r="J29" s="10">
        <v>13.6</v>
      </c>
      <c r="K29" s="7">
        <v>13.6</v>
      </c>
      <c r="L29" s="7">
        <v>13.299999999999999</v>
      </c>
      <c r="M29" s="7">
        <v>13</v>
      </c>
      <c r="N29" s="8">
        <f t="shared" si="1"/>
        <v>12.093333333333334</v>
      </c>
      <c r="O29" s="29">
        <v>75024064602</v>
      </c>
      <c r="P29" s="31" t="s">
        <v>15</v>
      </c>
      <c r="Q29" s="30" t="s">
        <v>74</v>
      </c>
      <c r="R29" s="12" t="s">
        <v>14</v>
      </c>
      <c r="S29" s="7">
        <v>158.1</v>
      </c>
      <c r="T29" s="7">
        <v>158.1</v>
      </c>
      <c r="U29" s="7">
        <v>155.19999999999999</v>
      </c>
      <c r="V29" s="7">
        <v>152.29999999999998</v>
      </c>
      <c r="W29" s="9">
        <f t="shared" si="2"/>
        <v>145.01</v>
      </c>
    </row>
    <row r="30" spans="1:23" ht="59.1" customHeight="1">
      <c r="A30" s="32">
        <v>7501071903137</v>
      </c>
      <c r="B30" s="29">
        <v>7501071903137</v>
      </c>
      <c r="C30" s="33" t="s">
        <v>15</v>
      </c>
      <c r="D30" s="30" t="s">
        <v>75</v>
      </c>
      <c r="E30" s="11" t="s">
        <v>13</v>
      </c>
      <c r="F30" s="34">
        <v>12</v>
      </c>
      <c r="G30" s="13">
        <v>145</v>
      </c>
      <c r="H30" s="5">
        <f>LOOKUP(C30,'[1]FAMILIAS-LINEAS '!$A$2:$A$101,'[1]FAMILIAS-LINEAS '!$C$2:$C$101)</f>
        <v>16</v>
      </c>
      <c r="I30" s="6">
        <f t="shared" si="0"/>
        <v>10.416666666666668</v>
      </c>
      <c r="J30" s="10">
        <v>13.6</v>
      </c>
      <c r="K30" s="7">
        <v>13.6</v>
      </c>
      <c r="L30" s="7">
        <v>13.299999999999999</v>
      </c>
      <c r="M30" s="7">
        <v>13</v>
      </c>
      <c r="N30" s="8">
        <f t="shared" si="1"/>
        <v>12.093333333333334</v>
      </c>
      <c r="O30" s="29">
        <v>75024064603</v>
      </c>
      <c r="P30" s="31" t="s">
        <v>15</v>
      </c>
      <c r="Q30" s="30" t="s">
        <v>76</v>
      </c>
      <c r="R30" s="12" t="s">
        <v>14</v>
      </c>
      <c r="S30" s="7">
        <v>158.1</v>
      </c>
      <c r="T30" s="7">
        <v>158.1</v>
      </c>
      <c r="U30" s="7">
        <v>155.19999999999999</v>
      </c>
      <c r="V30" s="7">
        <v>152.29999999999998</v>
      </c>
      <c r="W30" s="9">
        <f t="shared" si="2"/>
        <v>145.01</v>
      </c>
    </row>
    <row r="31" spans="1:23" ht="59.1" customHeight="1">
      <c r="A31" s="32">
        <v>7501071907630</v>
      </c>
      <c r="B31" s="29">
        <v>7501071907630</v>
      </c>
      <c r="C31" s="33" t="s">
        <v>15</v>
      </c>
      <c r="D31" s="30" t="s">
        <v>77</v>
      </c>
      <c r="E31" s="11" t="s">
        <v>13</v>
      </c>
      <c r="F31" s="34">
        <v>12</v>
      </c>
      <c r="G31" s="13">
        <v>145</v>
      </c>
      <c r="H31" s="5">
        <f>LOOKUP(C31,'[1]FAMILIAS-LINEAS '!$A$2:$A$101,'[1]FAMILIAS-LINEAS '!$C$2:$C$101)</f>
        <v>16</v>
      </c>
      <c r="I31" s="6">
        <f t="shared" si="0"/>
        <v>10.416666666666668</v>
      </c>
      <c r="J31" s="10">
        <v>13.6</v>
      </c>
      <c r="K31" s="7">
        <v>13.6</v>
      </c>
      <c r="L31" s="7">
        <v>13.299999999999999</v>
      </c>
      <c r="M31" s="7">
        <v>13</v>
      </c>
      <c r="N31" s="8">
        <f t="shared" si="1"/>
        <v>12.093333333333334</v>
      </c>
      <c r="O31" s="29">
        <v>75024064636</v>
      </c>
      <c r="P31" s="31" t="s">
        <v>15</v>
      </c>
      <c r="Q31" s="30" t="s">
        <v>78</v>
      </c>
      <c r="R31" s="12" t="s">
        <v>14</v>
      </c>
      <c r="S31" s="7">
        <v>158.1</v>
      </c>
      <c r="T31" s="7">
        <v>158.1</v>
      </c>
      <c r="U31" s="7">
        <v>155.19999999999999</v>
      </c>
      <c r="V31" s="7">
        <v>152.29999999999998</v>
      </c>
      <c r="W31" s="9">
        <f t="shared" si="2"/>
        <v>145.01</v>
      </c>
    </row>
    <row r="32" spans="1:23" ht="59.1" customHeight="1">
      <c r="A32" s="32">
        <v>7501071900969</v>
      </c>
      <c r="B32" s="29">
        <v>7501071900969</v>
      </c>
      <c r="C32" s="33" t="s">
        <v>15</v>
      </c>
      <c r="D32" s="30" t="s">
        <v>79</v>
      </c>
      <c r="E32" s="11" t="s">
        <v>13</v>
      </c>
      <c r="F32" s="34">
        <v>12</v>
      </c>
      <c r="G32" s="13">
        <v>145</v>
      </c>
      <c r="H32" s="5">
        <f>LOOKUP(C32,'[1]FAMILIAS-LINEAS '!$A$2:$A$101,'[1]FAMILIAS-LINEAS '!$C$2:$C$101)</f>
        <v>16</v>
      </c>
      <c r="I32" s="6">
        <f t="shared" si="0"/>
        <v>10.416666666666668</v>
      </c>
      <c r="J32" s="10">
        <v>13.6</v>
      </c>
      <c r="K32" s="7">
        <v>13.6</v>
      </c>
      <c r="L32" s="7">
        <v>13.299999999999999</v>
      </c>
      <c r="M32" s="7">
        <v>13</v>
      </c>
      <c r="N32" s="8">
        <f t="shared" si="1"/>
        <v>12.093333333333334</v>
      </c>
      <c r="O32" s="29">
        <v>75024064604</v>
      </c>
      <c r="P32" s="31" t="s">
        <v>15</v>
      </c>
      <c r="Q32" s="30" t="s">
        <v>80</v>
      </c>
      <c r="R32" s="12" t="s">
        <v>14</v>
      </c>
      <c r="S32" s="7">
        <v>158.1</v>
      </c>
      <c r="T32" s="7">
        <v>158.1</v>
      </c>
      <c r="U32" s="7">
        <v>155.19999999999999</v>
      </c>
      <c r="V32" s="7">
        <v>152.29999999999998</v>
      </c>
      <c r="W32" s="9">
        <f t="shared" si="2"/>
        <v>145.01</v>
      </c>
    </row>
    <row r="33" spans="1:23" ht="59.1" customHeight="1">
      <c r="A33" s="32">
        <v>7501071907616</v>
      </c>
      <c r="B33" s="29">
        <v>7501071907616</v>
      </c>
      <c r="C33" s="33" t="s">
        <v>15</v>
      </c>
      <c r="D33" s="30" t="s">
        <v>81</v>
      </c>
      <c r="E33" s="11" t="s">
        <v>13</v>
      </c>
      <c r="F33" s="34">
        <v>12</v>
      </c>
      <c r="G33" s="13">
        <v>145</v>
      </c>
      <c r="H33" s="5">
        <f>LOOKUP(C33,'[1]FAMILIAS-LINEAS '!$A$2:$A$101,'[1]FAMILIAS-LINEAS '!$C$2:$C$101)</f>
        <v>16</v>
      </c>
      <c r="I33" s="6">
        <f t="shared" si="0"/>
        <v>10.416666666666668</v>
      </c>
      <c r="J33" s="10">
        <v>13.6</v>
      </c>
      <c r="K33" s="7">
        <v>13.6</v>
      </c>
      <c r="L33" s="7">
        <v>13.299999999999999</v>
      </c>
      <c r="M33" s="7">
        <v>13</v>
      </c>
      <c r="N33" s="8">
        <f t="shared" si="1"/>
        <v>12.093333333333334</v>
      </c>
      <c r="O33" s="29">
        <v>75024064640</v>
      </c>
      <c r="P33" s="31" t="s">
        <v>15</v>
      </c>
      <c r="Q33" s="30" t="s">
        <v>82</v>
      </c>
      <c r="R33" s="12" t="s">
        <v>14</v>
      </c>
      <c r="S33" s="7">
        <v>158.1</v>
      </c>
      <c r="T33" s="7">
        <v>158.1</v>
      </c>
      <c r="U33" s="7">
        <v>155.19999999999999</v>
      </c>
      <c r="V33" s="7">
        <v>152.29999999999998</v>
      </c>
      <c r="W33" s="9">
        <f t="shared" si="2"/>
        <v>145.01</v>
      </c>
    </row>
    <row r="34" spans="1:23" ht="59.1" customHeight="1">
      <c r="A34" s="32">
        <v>7501071900204</v>
      </c>
      <c r="B34" s="29">
        <v>7501071900204</v>
      </c>
      <c r="C34" s="33" t="s">
        <v>15</v>
      </c>
      <c r="D34" s="30" t="s">
        <v>83</v>
      </c>
      <c r="E34" s="11" t="s">
        <v>13</v>
      </c>
      <c r="F34" s="34">
        <v>12</v>
      </c>
      <c r="G34" s="13">
        <v>145</v>
      </c>
      <c r="H34" s="5">
        <f>LOOKUP(C34,'[1]FAMILIAS-LINEAS '!$A$2:$A$101,'[1]FAMILIAS-LINEAS '!$C$2:$C$101)</f>
        <v>16</v>
      </c>
      <c r="I34" s="6">
        <f t="shared" si="0"/>
        <v>10.416666666666668</v>
      </c>
      <c r="J34" s="10">
        <v>13.6</v>
      </c>
      <c r="K34" s="7">
        <v>13.6</v>
      </c>
      <c r="L34" s="7">
        <v>13.299999999999999</v>
      </c>
      <c r="M34" s="7">
        <v>13</v>
      </c>
      <c r="N34" s="8">
        <f t="shared" si="1"/>
        <v>12.093333333333334</v>
      </c>
      <c r="O34" s="29">
        <v>75024064605</v>
      </c>
      <c r="P34" s="31" t="s">
        <v>15</v>
      </c>
      <c r="Q34" s="30" t="s">
        <v>84</v>
      </c>
      <c r="R34" s="12" t="s">
        <v>14</v>
      </c>
      <c r="S34" s="7">
        <v>158.1</v>
      </c>
      <c r="T34" s="7">
        <v>158.1</v>
      </c>
      <c r="U34" s="7">
        <v>155.19999999999999</v>
      </c>
      <c r="V34" s="7">
        <v>152.29999999999998</v>
      </c>
      <c r="W34" s="9">
        <f t="shared" si="2"/>
        <v>145.01</v>
      </c>
    </row>
    <row r="35" spans="1:23" ht="59.1" customHeight="1">
      <c r="A35" s="32">
        <v>7501071906466</v>
      </c>
      <c r="B35" s="29">
        <v>7501071906466</v>
      </c>
      <c r="C35" s="33" t="s">
        <v>15</v>
      </c>
      <c r="D35" s="30" t="s">
        <v>85</v>
      </c>
      <c r="E35" s="11" t="s">
        <v>13</v>
      </c>
      <c r="F35" s="34">
        <v>12</v>
      </c>
      <c r="G35" s="13">
        <v>145</v>
      </c>
      <c r="H35" s="5">
        <f>LOOKUP(C35,'[1]FAMILIAS-LINEAS '!$A$2:$A$101,'[1]FAMILIAS-LINEAS '!$C$2:$C$101)</f>
        <v>16</v>
      </c>
      <c r="I35" s="6">
        <f t="shared" si="0"/>
        <v>10.416666666666668</v>
      </c>
      <c r="J35" s="10">
        <v>13.6</v>
      </c>
      <c r="K35" s="7">
        <v>13.6</v>
      </c>
      <c r="L35" s="7">
        <v>13.299999999999999</v>
      </c>
      <c r="M35" s="7">
        <v>13</v>
      </c>
      <c r="N35" s="8">
        <f t="shared" si="1"/>
        <v>12.093333333333334</v>
      </c>
      <c r="O35" s="29">
        <v>75024064606</v>
      </c>
      <c r="P35" s="31" t="s">
        <v>15</v>
      </c>
      <c r="Q35" s="30" t="s">
        <v>86</v>
      </c>
      <c r="R35" s="12" t="s">
        <v>14</v>
      </c>
      <c r="S35" s="7">
        <v>158.1</v>
      </c>
      <c r="T35" s="7">
        <v>158.1</v>
      </c>
      <c r="U35" s="7">
        <v>155.19999999999999</v>
      </c>
      <c r="V35" s="7">
        <v>152.29999999999998</v>
      </c>
      <c r="W35" s="9">
        <f t="shared" si="2"/>
        <v>145.01</v>
      </c>
    </row>
    <row r="36" spans="1:23" ht="59.1" customHeight="1">
      <c r="A36" s="32">
        <v>7501071906992</v>
      </c>
      <c r="B36" s="29">
        <v>7501071906992</v>
      </c>
      <c r="C36" s="33" t="s">
        <v>15</v>
      </c>
      <c r="D36" s="30" t="s">
        <v>87</v>
      </c>
      <c r="E36" s="11" t="s">
        <v>13</v>
      </c>
      <c r="F36" s="34">
        <v>12</v>
      </c>
      <c r="G36" s="13">
        <v>145</v>
      </c>
      <c r="H36" s="5">
        <f>LOOKUP(C36,'[1]FAMILIAS-LINEAS '!$A$2:$A$101,'[1]FAMILIAS-LINEAS '!$C$2:$C$101)</f>
        <v>16</v>
      </c>
      <c r="I36" s="6">
        <f t="shared" si="0"/>
        <v>10.416666666666668</v>
      </c>
      <c r="J36" s="10">
        <v>13.6</v>
      </c>
      <c r="K36" s="7">
        <v>13.6</v>
      </c>
      <c r="L36" s="7">
        <v>13.299999999999999</v>
      </c>
      <c r="M36" s="7">
        <v>13</v>
      </c>
      <c r="N36" s="8">
        <f t="shared" si="1"/>
        <v>12.093333333333334</v>
      </c>
      <c r="O36" s="29">
        <v>75024064620</v>
      </c>
      <c r="P36" s="31" t="s">
        <v>15</v>
      </c>
      <c r="Q36" s="30" t="s">
        <v>88</v>
      </c>
      <c r="R36" s="12" t="s">
        <v>14</v>
      </c>
      <c r="S36" s="7">
        <v>158.1</v>
      </c>
      <c r="T36" s="7">
        <v>158.1</v>
      </c>
      <c r="U36" s="7">
        <v>155.19999999999999</v>
      </c>
      <c r="V36" s="7">
        <v>152.29999999999998</v>
      </c>
      <c r="W36" s="9">
        <f t="shared" si="2"/>
        <v>145.01</v>
      </c>
    </row>
    <row r="37" spans="1:23" ht="59.1" customHeight="1">
      <c r="A37" s="32">
        <v>7501071900280</v>
      </c>
      <c r="B37" s="29">
        <v>7501071900280</v>
      </c>
      <c r="C37" s="33" t="s">
        <v>15</v>
      </c>
      <c r="D37" s="30" t="s">
        <v>89</v>
      </c>
      <c r="E37" s="11" t="s">
        <v>13</v>
      </c>
      <c r="F37" s="34">
        <v>12</v>
      </c>
      <c r="G37" s="13">
        <v>145</v>
      </c>
      <c r="H37" s="5">
        <f>LOOKUP(C37,'[1]FAMILIAS-LINEAS '!$A$2:$A$101,'[1]FAMILIAS-LINEAS '!$C$2:$C$101)</f>
        <v>16</v>
      </c>
      <c r="I37" s="6">
        <f t="shared" si="0"/>
        <v>10.416666666666668</v>
      </c>
      <c r="J37" s="10">
        <v>13.6</v>
      </c>
      <c r="K37" s="7">
        <v>13.6</v>
      </c>
      <c r="L37" s="7">
        <v>13.299999999999999</v>
      </c>
      <c r="M37" s="7">
        <v>13</v>
      </c>
      <c r="N37" s="8">
        <f t="shared" si="1"/>
        <v>12.093333333333334</v>
      </c>
      <c r="O37" s="29">
        <v>75024064607</v>
      </c>
      <c r="P37" s="31" t="s">
        <v>15</v>
      </c>
      <c r="Q37" s="30" t="s">
        <v>90</v>
      </c>
      <c r="R37" s="12" t="s">
        <v>14</v>
      </c>
      <c r="S37" s="7">
        <v>158.1</v>
      </c>
      <c r="T37" s="7">
        <v>158.1</v>
      </c>
      <c r="U37" s="7">
        <v>155.19999999999999</v>
      </c>
      <c r="V37" s="7">
        <v>152.29999999999998</v>
      </c>
      <c r="W37" s="9">
        <f t="shared" si="2"/>
        <v>145.01</v>
      </c>
    </row>
    <row r="38" spans="1:23" ht="59.1" customHeight="1">
      <c r="A38" s="32">
        <v>7501071905247</v>
      </c>
      <c r="B38" s="29">
        <v>7501071905247</v>
      </c>
      <c r="C38" s="33" t="s">
        <v>15</v>
      </c>
      <c r="D38" s="30" t="s">
        <v>91</v>
      </c>
      <c r="E38" s="11" t="s">
        <v>13</v>
      </c>
      <c r="F38" s="34">
        <v>12</v>
      </c>
      <c r="G38" s="13">
        <v>145</v>
      </c>
      <c r="H38" s="5">
        <f>LOOKUP(C38,'[1]FAMILIAS-LINEAS '!$A$2:$A$101,'[1]FAMILIAS-LINEAS '!$C$2:$C$101)</f>
        <v>16</v>
      </c>
      <c r="I38" s="6">
        <f t="shared" si="0"/>
        <v>10.416666666666668</v>
      </c>
      <c r="J38" s="10">
        <v>13.6</v>
      </c>
      <c r="K38" s="7">
        <v>13.6</v>
      </c>
      <c r="L38" s="7">
        <v>13.299999999999999</v>
      </c>
      <c r="M38" s="7">
        <v>13</v>
      </c>
      <c r="N38" s="8">
        <f t="shared" si="1"/>
        <v>12.093333333333334</v>
      </c>
      <c r="O38" s="29">
        <v>75024064608</v>
      </c>
      <c r="P38" s="31" t="s">
        <v>15</v>
      </c>
      <c r="Q38" s="30" t="s">
        <v>92</v>
      </c>
      <c r="R38" s="12" t="s">
        <v>14</v>
      </c>
      <c r="S38" s="7">
        <v>158.1</v>
      </c>
      <c r="T38" s="7">
        <v>158.1</v>
      </c>
      <c r="U38" s="7">
        <v>155.19999999999999</v>
      </c>
      <c r="V38" s="7">
        <v>152.29999999999998</v>
      </c>
      <c r="W38" s="9">
        <f t="shared" si="2"/>
        <v>145.01</v>
      </c>
    </row>
    <row r="39" spans="1:23" ht="59.1" customHeight="1">
      <c r="A39" s="32">
        <v>7501071901355</v>
      </c>
      <c r="B39" s="29">
        <v>7501071901355</v>
      </c>
      <c r="C39" s="33" t="s">
        <v>15</v>
      </c>
      <c r="D39" s="30" t="s">
        <v>93</v>
      </c>
      <c r="E39" s="11" t="s">
        <v>13</v>
      </c>
      <c r="F39" s="34">
        <v>12</v>
      </c>
      <c r="G39" s="13">
        <v>145</v>
      </c>
      <c r="H39" s="5">
        <f>LOOKUP(C39,'[1]FAMILIAS-LINEAS '!$A$2:$A$101,'[1]FAMILIAS-LINEAS '!$C$2:$C$101)</f>
        <v>16</v>
      </c>
      <c r="I39" s="6">
        <f t="shared" si="0"/>
        <v>10.416666666666668</v>
      </c>
      <c r="J39" s="10">
        <v>13.6</v>
      </c>
      <c r="K39" s="7">
        <v>13.6</v>
      </c>
      <c r="L39" s="7">
        <v>13.299999999999999</v>
      </c>
      <c r="M39" s="7">
        <v>13</v>
      </c>
      <c r="N39" s="8">
        <f t="shared" si="1"/>
        <v>12.093333333333334</v>
      </c>
      <c r="O39" s="29">
        <v>75024064609</v>
      </c>
      <c r="P39" s="31" t="s">
        <v>15</v>
      </c>
      <c r="Q39" s="30" t="s">
        <v>94</v>
      </c>
      <c r="R39" s="12" t="s">
        <v>14</v>
      </c>
      <c r="S39" s="7">
        <v>158.1</v>
      </c>
      <c r="T39" s="7">
        <v>158.1</v>
      </c>
      <c r="U39" s="7">
        <v>155.19999999999999</v>
      </c>
      <c r="V39" s="7">
        <v>152.29999999999998</v>
      </c>
      <c r="W39" s="9">
        <f t="shared" si="2"/>
        <v>145.01</v>
      </c>
    </row>
    <row r="40" spans="1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1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1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1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1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1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1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1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1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A3:D3"/>
    <mergeCell ref="E3:K3"/>
    <mergeCell ref="L3:W3"/>
    <mergeCell ref="J4:N4"/>
    <mergeCell ref="S4:W4"/>
  </mergeCells>
  <conditionalFormatting sqref="J5:J39">
    <cfRule type="containsText" dxfId="2" priority="3" operator="containsText" text="ELIMINAR POR PIEZA">
      <formula>NOT(ISERROR(SEARCH("ELIMINAR POR PIEZA",J5)))</formula>
    </cfRule>
  </conditionalFormatting>
  <conditionalFormatting sqref="S5:S39">
    <cfRule type="containsText" dxfId="1" priority="2" operator="containsText" text="ELIMINAR POR CAJA">
      <formula>NOT(ISERROR(SEARCH("ELIMINAR POR CAJA",S5)))</formula>
    </cfRule>
  </conditionalFormatting>
  <conditionalFormatting sqref="J5:J39 S5:S39 D5:D39 Q5:Q39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2021-12-11T21:32:41Z</cp:lastPrinted>
  <dcterms:created xsi:type="dcterms:W3CDTF">2010-08-03T22:06:22Z</dcterms:created>
  <dcterms:modified xsi:type="dcterms:W3CDTF">2021-12-20T21:32:18Z</dcterms:modified>
</cp:coreProperties>
</file>