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0A643196-F231-4989-94A0-05492BF9B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Hoja1!$A$3:$W$21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1" l="1"/>
  <c r="N21" i="11"/>
  <c r="H21" i="11"/>
  <c r="I21" i="11" s="1"/>
  <c r="W20" i="11"/>
  <c r="N20" i="11"/>
  <c r="H20" i="11"/>
  <c r="I20" i="11" s="1"/>
  <c r="W19" i="11"/>
  <c r="N19" i="11"/>
  <c r="H19" i="11"/>
  <c r="I19" i="11" s="1"/>
  <c r="W18" i="11"/>
  <c r="N18" i="11"/>
  <c r="H18" i="11"/>
  <c r="I18" i="11" s="1"/>
  <c r="W17" i="11"/>
  <c r="N17" i="11"/>
  <c r="H17" i="11"/>
  <c r="I17" i="11" s="1"/>
  <c r="W16" i="11"/>
  <c r="N16" i="11"/>
  <c r="H16" i="11"/>
  <c r="I16" i="11" s="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<sst xmlns="http://schemas.openxmlformats.org/spreadsheetml/2006/main" count="77" uniqueCount="43">
  <si>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</si>
  <si>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</si>
  <si>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</si>
  <si>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</si>
  <si>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</si>
  <si>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</si>
  <si>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</si>
  <si>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</si>
  <si>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</si>
  <si>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</si>
  <si>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</si>
  <si>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</si>
  <si>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>CJA</t>
  </si>
  <si>
    <t xml:space="preserve">AJUSTES </t>
  </si>
  <si>
    <t>PZA</t>
  </si>
  <si>
    <t>KGM</t>
  </si>
  <si>
    <t>EXH</t>
  </si>
  <si>
    <t>PAQ</t>
  </si>
  <si>
    <t>DU</t>
  </si>
  <si>
    <t xml:space="preserve">    GEN SUCA21-0793</t>
  </si>
  <si>
    <t>AC</t>
  </si>
  <si>
    <t>ACEITE NUTRIOLI 800 ML.</t>
  </si>
  <si>
    <t>ACEITE NUTRIOLI 12/800 ML.</t>
  </si>
  <si>
    <t>ACEITE NUTRIOLI 850 ML.</t>
  </si>
  <si>
    <t>ACEITE NUTRIOLI 12/850 ML.</t>
  </si>
  <si>
    <t>77</t>
  </si>
  <si>
    <t>CHULETA CON HUESO AHUMADA A GRANEL 1 KG.</t>
  </si>
  <si>
    <t>PIERNA AHUMADA A GRANEL 1 KG.</t>
  </si>
  <si>
    <t>PIERNA ENCHILADA A GRANEL 1 KG.</t>
  </si>
  <si>
    <t>DESTELLOS TAMAL TAMARINDO CLASICO 260 G.</t>
  </si>
  <si>
    <t>TAMATAM 20 PZAS. 200 GRS. CLASICO</t>
  </si>
  <si>
    <t>TAMATAM 20 PZAS. 200 GRS. ORIGINAL</t>
  </si>
  <si>
    <t>TAMATAM 20 PZAS. 310 GRS. COLORES</t>
  </si>
  <si>
    <t>TAMATAM MARINDOS COLORES 20 P. 300 GRS</t>
  </si>
  <si>
    <t>VIT</t>
  </si>
  <si>
    <t>TARRY POP CHELINAS MANGO CHILE 900 GRS.</t>
  </si>
  <si>
    <t>TARRY POP CHELINAS TAMARINDO CHILE 900G.</t>
  </si>
  <si>
    <t>TARRY POP MANGO CHILE 50 PZAS. 540 GRS.</t>
  </si>
  <si>
    <t>TARRY POP PALETAS CHAMOY ENCH. 540 GRS.</t>
  </si>
  <si>
    <t>TARRY POP TAMARINDO AZUCARADA 50 P. 540G</t>
  </si>
  <si>
    <t>TARRY POP TAMARINDO CHILE 50 PZAS 540 G.</t>
  </si>
  <si>
    <t>BOCADIN CHOCOLATE 50/10.5 GRS.</t>
  </si>
  <si>
    <t>BOCADIN CHOCOLATE 10.5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</si>
</sst>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70" formatCode="0000000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</fonts>
  <fills count="6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42" fillId="0" borderId="22" xfId="1" applyFont="1" applyBorder="1" applyAlignment="1">
      <alignment horizontal="center" vertical="center"/>
    </xf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170" fontId="42" fillId="2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%202021/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W21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44" t="s">
        <v>19</v>
      </c>
      <c r="B3" s="45"/>
      <c r="C3" s="45"/>
      <c r="D3" s="45"/>
      <c r="E3" s="40">
        <v>44538</v>
      </c>
      <c r="F3" s="40"/>
      <c r="G3" s="40"/>
      <c r="H3" s="40"/>
      <c r="I3" s="40"/>
      <c r="J3" s="40"/>
      <c r="K3" s="41"/>
      <c r="L3" s="42" t="s">
        <v>13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9" t="s">
        <v>6</v>
      </c>
      <c r="H4" s="20" t="s">
        <v>7</v>
      </c>
      <c r="I4" s="21" t="s">
        <v>8</v>
      </c>
      <c r="J4" s="35" t="s">
        <v>9</v>
      </c>
      <c r="K4" s="36"/>
      <c r="L4" s="36"/>
      <c r="M4" s="36"/>
      <c r="N4" s="37"/>
      <c r="O4" s="14" t="s">
        <v>10</v>
      </c>
      <c r="P4" s="22" t="s">
        <v>2</v>
      </c>
      <c r="Q4" s="14" t="s">
        <v>3</v>
      </c>
      <c r="R4" s="23" t="s">
        <v>4</v>
      </c>
      <c r="S4" s="38" t="s">
        <v>11</v>
      </c>
      <c r="T4" s="39"/>
      <c r="U4" s="39"/>
      <c r="V4" s="39"/>
      <c r="W4" s="39"/>
    </row>
    <row r="5" spans="1:27" ht="59.1" customHeight="1">
      <c r="A5" s="33">
        <v>7501039122846</v>
      </c>
      <c r="B5" s="30">
        <v>7501039122846</v>
      </c>
      <c r="C5" s="34" t="s">
        <v>20</v>
      </c>
      <c r="D5" s="31" t="s">
        <v>21</v>
      </c>
      <c r="E5" s="11" t="s">
        <v>14</v>
      </c>
      <c r="F5" s="28">
        <v>12</v>
      </c>
      <c r="G5" s="13">
        <v>475</v>
      </c>
      <c r="H5" s="5">
        <f>LOOKUP(C5,'[1]FAMILIAS-LINEAS '!$A$2:$A$101,'[1]FAMILIAS-LINEAS '!$C$2:$C$101)</f>
        <v>0</v>
      </c>
      <c r="I5" s="6">
        <f t="shared" ref="I5:I21" si="0">(G5/F5)/(1+(H5/100))</f>
        <v>39.583333333333336</v>
      </c>
      <c r="J5" s="10">
        <v>43.6</v>
      </c>
      <c r="K5" s="7">
        <v>43.6</v>
      </c>
      <c r="L5" s="7">
        <v>42.800000000000004</v>
      </c>
      <c r="M5" s="7">
        <v>42</v>
      </c>
      <c r="N5" s="8">
        <f t="shared" ref="N5:N21" si="1">+(G5/F5)+0.01</f>
        <v>39.593333333333334</v>
      </c>
      <c r="O5" s="30">
        <v>1750103912284</v>
      </c>
      <c r="P5" s="32" t="s">
        <v>20</v>
      </c>
      <c r="Q5" s="31" t="s">
        <v>22</v>
      </c>
      <c r="R5" s="12" t="s">
        <v>12</v>
      </c>
      <c r="S5" s="7">
        <v>513</v>
      </c>
      <c r="T5" s="7">
        <v>513</v>
      </c>
      <c r="U5" s="7">
        <v>508.3</v>
      </c>
      <c r="V5" s="7">
        <v>498.8</v>
      </c>
      <c r="W5" s="9">
        <f t="shared" ref="W5:W21" si="2">G5+0.01</f>
        <v>475.01</v>
      </c>
    </row>
    <row r="6" spans="1:27" ht="59.1" customHeight="1">
      <c r="A6" s="33">
        <v>7501039121610</v>
      </c>
      <c r="B6" s="30">
        <v>7501039121610</v>
      </c>
      <c r="C6" s="34" t="s">
        <v>20</v>
      </c>
      <c r="D6" s="31" t="s">
        <v>23</v>
      </c>
      <c r="E6" s="11" t="s">
        <v>14</v>
      </c>
      <c r="F6" s="28">
        <v>12</v>
      </c>
      <c r="G6" s="13">
        <v>475</v>
      </c>
      <c r="H6" s="5">
        <f>LOOKUP(C6,'[1]FAMILIAS-LINEAS '!$A$2:$A$101,'[1]FAMILIAS-LINEAS '!$C$2:$C$101)</f>
        <v>0</v>
      </c>
      <c r="I6" s="6">
        <f t="shared" si="0"/>
        <v>39.583333333333336</v>
      </c>
      <c r="J6" s="10">
        <v>43.6</v>
      </c>
      <c r="K6" s="7">
        <v>43.6</v>
      </c>
      <c r="L6" s="7">
        <v>42.800000000000004</v>
      </c>
      <c r="M6" s="7">
        <v>42</v>
      </c>
      <c r="N6" s="8">
        <f t="shared" si="1"/>
        <v>39.593333333333334</v>
      </c>
      <c r="O6" s="30">
        <v>4586239121</v>
      </c>
      <c r="P6" s="32" t="s">
        <v>20</v>
      </c>
      <c r="Q6" s="31" t="s">
        <v>24</v>
      </c>
      <c r="R6" s="12" t="s">
        <v>12</v>
      </c>
      <c r="S6" s="7">
        <v>513</v>
      </c>
      <c r="T6" s="7">
        <v>513</v>
      </c>
      <c r="U6" s="7">
        <v>508.3</v>
      </c>
      <c r="V6" s="7">
        <v>498.8</v>
      </c>
      <c r="W6" s="9">
        <f t="shared" si="2"/>
        <v>475.01</v>
      </c>
    </row>
    <row r="7" spans="1:27" ht="59.1" customHeight="1">
      <c r="A7" s="33">
        <v>75004</v>
      </c>
      <c r="B7" s="30">
        <v>75004</v>
      </c>
      <c r="C7" s="34" t="s">
        <v>25</v>
      </c>
      <c r="D7" s="31" t="s">
        <v>26</v>
      </c>
      <c r="E7" s="11" t="s">
        <v>15</v>
      </c>
      <c r="F7" s="28">
        <v>1</v>
      </c>
      <c r="G7" s="13">
        <v>68</v>
      </c>
      <c r="H7" s="5">
        <f>LOOKUP(C7,'[1]FAMILIAS-LINEAS '!$A$2:$A$101,'[1]FAMILIAS-LINEAS '!$C$2:$C$101)</f>
        <v>0</v>
      </c>
      <c r="I7" s="6">
        <f t="shared" si="0"/>
        <v>68</v>
      </c>
      <c r="J7" s="10">
        <v>83.699999999999989</v>
      </c>
      <c r="K7" s="7">
        <v>83.699999999999989</v>
      </c>
      <c r="L7" s="7">
        <v>82.3</v>
      </c>
      <c r="M7" s="7">
        <v>80.3</v>
      </c>
      <c r="N7" s="8">
        <f t="shared" si="1"/>
        <v>68.010000000000005</v>
      </c>
      <c r="O7" s="30"/>
      <c r="P7" s="32"/>
      <c r="Q7" s="31"/>
      <c r="R7" s="12"/>
      <c r="S7" s="7">
        <v>0</v>
      </c>
      <c r="T7" s="7">
        <v>0</v>
      </c>
      <c r="U7" s="7">
        <v>0</v>
      </c>
      <c r="V7" s="7">
        <v>0</v>
      </c>
      <c r="W7" s="9">
        <f t="shared" si="2"/>
        <v>68.010000000000005</v>
      </c>
    </row>
    <row r="8" spans="1:27" ht="59.1" customHeight="1">
      <c r="A8" s="33">
        <v>775019074</v>
      </c>
      <c r="B8" s="30">
        <v>775019074</v>
      </c>
      <c r="C8" s="34" t="s">
        <v>25</v>
      </c>
      <c r="D8" s="31" t="s">
        <v>27</v>
      </c>
      <c r="E8" s="11" t="s">
        <v>15</v>
      </c>
      <c r="F8" s="28">
        <v>1</v>
      </c>
      <c r="G8" s="13">
        <v>69</v>
      </c>
      <c r="H8" s="5">
        <f>LOOKUP(C8,'[1]FAMILIAS-LINEAS '!$A$2:$A$101,'[1]FAMILIAS-LINEAS '!$C$2:$C$101)</f>
        <v>0</v>
      </c>
      <c r="I8" s="6">
        <f t="shared" si="0"/>
        <v>69</v>
      </c>
      <c r="J8" s="10">
        <v>85.6</v>
      </c>
      <c r="K8" s="7">
        <v>85.6</v>
      </c>
      <c r="L8" s="7">
        <v>83.5</v>
      </c>
      <c r="M8" s="7">
        <v>82.199999999999989</v>
      </c>
      <c r="N8" s="8">
        <f t="shared" si="1"/>
        <v>69.010000000000005</v>
      </c>
      <c r="O8" s="30"/>
      <c r="P8" s="32"/>
      <c r="Q8" s="31"/>
      <c r="R8" s="12"/>
      <c r="S8" s="7">
        <v>0</v>
      </c>
      <c r="T8" s="7">
        <v>0</v>
      </c>
      <c r="U8" s="7">
        <v>0</v>
      </c>
      <c r="V8" s="7">
        <v>0</v>
      </c>
      <c r="W8" s="9">
        <f t="shared" si="2"/>
        <v>69.010000000000005</v>
      </c>
    </row>
    <row r="9" spans="1:27" ht="59.1" customHeight="1">
      <c r="A9" s="33">
        <v>75019092</v>
      </c>
      <c r="B9" s="30">
        <v>75019092</v>
      </c>
      <c r="C9" s="34" t="s">
        <v>25</v>
      </c>
      <c r="D9" s="31" t="s">
        <v>28</v>
      </c>
      <c r="E9" s="11" t="s">
        <v>15</v>
      </c>
      <c r="F9" s="28">
        <v>1</v>
      </c>
      <c r="G9" s="13">
        <v>69</v>
      </c>
      <c r="H9" s="5">
        <f>LOOKUP(C9,'[1]FAMILIAS-LINEAS '!$A$2:$A$101,'[1]FAMILIAS-LINEAS '!$C$2:$C$101)</f>
        <v>0</v>
      </c>
      <c r="I9" s="6">
        <f t="shared" si="0"/>
        <v>69</v>
      </c>
      <c r="J9" s="10">
        <v>85.6</v>
      </c>
      <c r="K9" s="7">
        <v>85.6</v>
      </c>
      <c r="L9" s="7">
        <v>83.5</v>
      </c>
      <c r="M9" s="7">
        <v>82.199999999999989</v>
      </c>
      <c r="N9" s="8">
        <f t="shared" si="1"/>
        <v>69.010000000000005</v>
      </c>
      <c r="O9" s="30"/>
      <c r="P9" s="32"/>
      <c r="Q9" s="31"/>
      <c r="R9" s="12"/>
      <c r="S9" s="7">
        <v>0</v>
      </c>
      <c r="T9" s="7">
        <v>0</v>
      </c>
      <c r="U9" s="7">
        <v>0</v>
      </c>
      <c r="V9" s="7">
        <v>0</v>
      </c>
      <c r="W9" s="9">
        <f t="shared" si="2"/>
        <v>69.010000000000005</v>
      </c>
    </row>
    <row r="10" spans="1:27" ht="59.1" customHeight="1">
      <c r="A10" s="33">
        <v>7503031146561</v>
      </c>
      <c r="B10" s="30">
        <v>7503031146561</v>
      </c>
      <c r="C10" s="34" t="s">
        <v>18</v>
      </c>
      <c r="D10" s="31" t="s">
        <v>29</v>
      </c>
      <c r="E10" s="11" t="s">
        <v>17</v>
      </c>
      <c r="F10" s="28">
        <v>1</v>
      </c>
      <c r="G10" s="13">
        <v>18.608400000000003</v>
      </c>
      <c r="H10" s="5">
        <f>LOOKUP(C10,'[1]FAMILIAS-LINEAS '!$A$2:$A$101,'[1]FAMILIAS-LINEAS '!$C$2:$C$101)</f>
        <v>0</v>
      </c>
      <c r="I10" s="6">
        <f t="shared" si="0"/>
        <v>18.608400000000003</v>
      </c>
      <c r="J10" s="10">
        <v>22.200000000000003</v>
      </c>
      <c r="K10" s="7">
        <v>22.200000000000003</v>
      </c>
      <c r="L10" s="7">
        <v>21.400000000000002</v>
      </c>
      <c r="M10" s="7">
        <v>20.900000000000002</v>
      </c>
      <c r="N10" s="8">
        <f t="shared" si="1"/>
        <v>18.618400000000005</v>
      </c>
      <c r="O10" s="30"/>
      <c r="P10" s="32"/>
      <c r="Q10" s="31"/>
      <c r="R10" s="12"/>
      <c r="S10" s="7">
        <v>0</v>
      </c>
      <c r="T10" s="7">
        <v>0</v>
      </c>
      <c r="U10" s="7">
        <v>0</v>
      </c>
      <c r="V10" s="7">
        <v>0</v>
      </c>
      <c r="W10" s="9">
        <f t="shared" si="2"/>
        <v>18.618400000000005</v>
      </c>
    </row>
    <row r="11" spans="1:27" ht="59.1" customHeight="1">
      <c r="A11" s="33">
        <v>7503018660363</v>
      </c>
      <c r="B11" s="30">
        <v>7503002125229</v>
      </c>
      <c r="C11" s="34" t="s">
        <v>18</v>
      </c>
      <c r="D11" s="31" t="s">
        <v>30</v>
      </c>
      <c r="E11" s="11" t="s">
        <v>14</v>
      </c>
      <c r="F11" s="28">
        <v>1</v>
      </c>
      <c r="G11" s="13">
        <v>18.608400000000003</v>
      </c>
      <c r="H11" s="5">
        <f>LOOKUP(C11,'[1]FAMILIAS-LINEAS '!$A$2:$A$101,'[1]FAMILIAS-LINEAS '!$C$2:$C$101)</f>
        <v>0</v>
      </c>
      <c r="I11" s="6">
        <f t="shared" si="0"/>
        <v>18.608400000000003</v>
      </c>
      <c r="J11" s="10">
        <v>22.200000000000003</v>
      </c>
      <c r="K11" s="7">
        <v>21.400000000000002</v>
      </c>
      <c r="L11" s="7">
        <v>20.900000000000002</v>
      </c>
      <c r="M11" s="7">
        <v>20.900000000000002</v>
      </c>
      <c r="N11" s="8">
        <f t="shared" si="1"/>
        <v>18.618400000000005</v>
      </c>
      <c r="O11" s="30"/>
      <c r="P11" s="32"/>
      <c r="Q11" s="31"/>
      <c r="R11" s="12"/>
      <c r="S11" s="7">
        <v>0</v>
      </c>
      <c r="T11" s="7">
        <v>0</v>
      </c>
      <c r="U11" s="7">
        <v>0</v>
      </c>
      <c r="V11" s="7">
        <v>0</v>
      </c>
      <c r="W11" s="9">
        <f t="shared" si="2"/>
        <v>18.618400000000005</v>
      </c>
    </row>
    <row r="12" spans="1:27" ht="59.1" customHeight="1">
      <c r="A12" s="33">
        <v>750236446102</v>
      </c>
      <c r="B12" s="30">
        <v>750236446102</v>
      </c>
      <c r="C12" s="34" t="s">
        <v>18</v>
      </c>
      <c r="D12" s="31" t="s">
        <v>31</v>
      </c>
      <c r="E12" s="11" t="s">
        <v>14</v>
      </c>
      <c r="F12" s="28">
        <v>1</v>
      </c>
      <c r="G12" s="13">
        <v>18.608400000000003</v>
      </c>
      <c r="H12" s="5">
        <f>LOOKUP(C12,'[1]FAMILIAS-LINEAS '!$A$2:$A$101,'[1]FAMILIAS-LINEAS '!$C$2:$C$101)</f>
        <v>0</v>
      </c>
      <c r="I12" s="6">
        <f t="shared" si="0"/>
        <v>18.608400000000003</v>
      </c>
      <c r="J12" s="10">
        <v>22.200000000000003</v>
      </c>
      <c r="K12" s="7">
        <v>21.400000000000002</v>
      </c>
      <c r="L12" s="7">
        <v>20.900000000000002</v>
      </c>
      <c r="M12" s="7">
        <v>20.900000000000002</v>
      </c>
      <c r="N12" s="8">
        <f t="shared" si="1"/>
        <v>18.618400000000005</v>
      </c>
      <c r="O12" s="30"/>
      <c r="P12" s="32"/>
      <c r="Q12" s="31"/>
      <c r="R12" s="12"/>
      <c r="S12" s="7">
        <v>0</v>
      </c>
      <c r="T12" s="7">
        <v>0</v>
      </c>
      <c r="U12" s="7">
        <v>0</v>
      </c>
      <c r="V12" s="7">
        <v>0</v>
      </c>
      <c r="W12" s="9">
        <f t="shared" si="2"/>
        <v>18.618400000000005</v>
      </c>
    </row>
    <row r="13" spans="1:27" ht="59.1" customHeight="1">
      <c r="A13" s="33">
        <v>7503019441152</v>
      </c>
      <c r="B13" s="30">
        <v>7283698512144</v>
      </c>
      <c r="C13" s="34" t="s">
        <v>18</v>
      </c>
      <c r="D13" s="31" t="s">
        <v>32</v>
      </c>
      <c r="E13" s="11" t="s">
        <v>14</v>
      </c>
      <c r="F13" s="28">
        <v>1</v>
      </c>
      <c r="G13" s="13">
        <v>18.61</v>
      </c>
      <c r="H13" s="5">
        <f>LOOKUP(C13,'[1]FAMILIAS-LINEAS '!$A$2:$A$101,'[1]FAMILIAS-LINEAS '!$C$2:$C$101)</f>
        <v>0</v>
      </c>
      <c r="I13" s="6">
        <f t="shared" si="0"/>
        <v>18.61</v>
      </c>
      <c r="J13" s="10">
        <v>22.400000000000002</v>
      </c>
      <c r="K13" s="7">
        <v>22.400000000000002</v>
      </c>
      <c r="L13" s="7">
        <v>21.6</v>
      </c>
      <c r="M13" s="7">
        <v>20.900000000000002</v>
      </c>
      <c r="N13" s="8">
        <f t="shared" si="1"/>
        <v>18.62</v>
      </c>
      <c r="O13" s="30"/>
      <c r="P13" s="32"/>
      <c r="Q13" s="31"/>
      <c r="R13" s="12"/>
      <c r="S13" s="7">
        <v>0</v>
      </c>
      <c r="T13" s="7">
        <v>0</v>
      </c>
      <c r="U13" s="7">
        <v>0</v>
      </c>
      <c r="V13" s="7">
        <v>0</v>
      </c>
      <c r="W13" s="9">
        <f t="shared" si="2"/>
        <v>18.62</v>
      </c>
    </row>
    <row r="14" spans="1:27" ht="59.1" customHeight="1">
      <c r="A14" s="33">
        <v>7500748000223</v>
      </c>
      <c r="B14" s="30">
        <v>7500748000223</v>
      </c>
      <c r="C14" s="34" t="s">
        <v>18</v>
      </c>
      <c r="D14" s="31" t="s">
        <v>33</v>
      </c>
      <c r="E14" s="11" t="s">
        <v>34</v>
      </c>
      <c r="F14" s="28">
        <v>1</v>
      </c>
      <c r="G14" s="13">
        <v>18.608400000000003</v>
      </c>
      <c r="H14" s="5">
        <f>LOOKUP(C14,'[1]FAMILIAS-LINEAS '!$A$2:$A$101,'[1]FAMILIAS-LINEAS '!$C$2:$C$101)</f>
        <v>0</v>
      </c>
      <c r="I14" s="6">
        <f t="shared" si="0"/>
        <v>18.608400000000003</v>
      </c>
      <c r="J14" s="10">
        <v>22.400000000000002</v>
      </c>
      <c r="K14" s="7">
        <v>22.400000000000002</v>
      </c>
      <c r="L14" s="7">
        <v>21.6</v>
      </c>
      <c r="M14" s="7">
        <v>20.900000000000002</v>
      </c>
      <c r="N14" s="8">
        <f t="shared" si="1"/>
        <v>18.618400000000005</v>
      </c>
      <c r="O14" s="30"/>
      <c r="P14" s="32"/>
      <c r="Q14" s="31"/>
      <c r="R14" s="12"/>
      <c r="S14" s="7">
        <v>0</v>
      </c>
      <c r="T14" s="7">
        <v>0</v>
      </c>
      <c r="U14" s="7">
        <v>0</v>
      </c>
      <c r="V14" s="7">
        <v>0</v>
      </c>
      <c r="W14" s="9">
        <f t="shared" si="2"/>
        <v>18.618400000000005</v>
      </c>
    </row>
    <row r="15" spans="1:27" ht="59.1" customHeight="1">
      <c r="A15" s="33">
        <v>7503001809618</v>
      </c>
      <c r="B15" s="30">
        <v>7503001809618</v>
      </c>
      <c r="C15" s="34" t="s">
        <v>18</v>
      </c>
      <c r="D15" s="31" t="s">
        <v>35</v>
      </c>
      <c r="E15" s="11" t="s">
        <v>14</v>
      </c>
      <c r="F15" s="28">
        <v>1</v>
      </c>
      <c r="G15" s="13">
        <v>92.286000000000016</v>
      </c>
      <c r="H15" s="5">
        <f>LOOKUP(C15,'[1]FAMILIAS-LINEAS '!$A$2:$A$101,'[1]FAMILIAS-LINEAS '!$C$2:$C$101)</f>
        <v>0</v>
      </c>
      <c r="I15" s="6">
        <f t="shared" si="0"/>
        <v>92.286000000000016</v>
      </c>
      <c r="J15" s="10">
        <v>109.89999999999999</v>
      </c>
      <c r="K15" s="7">
        <v>109.89999999999999</v>
      </c>
      <c r="L15" s="7">
        <v>106.19999999999999</v>
      </c>
      <c r="M15" s="7">
        <v>103.39999999999999</v>
      </c>
      <c r="N15" s="8">
        <f t="shared" si="1"/>
        <v>92.296000000000021</v>
      </c>
      <c r="O15" s="30"/>
      <c r="P15" s="32"/>
      <c r="Q15" s="31"/>
      <c r="R15" s="12"/>
      <c r="S15" s="7">
        <v>0</v>
      </c>
      <c r="T15" s="7">
        <v>0</v>
      </c>
      <c r="U15" s="7">
        <v>0</v>
      </c>
      <c r="V15" s="7">
        <v>0</v>
      </c>
      <c r="W15" s="9">
        <f t="shared" si="2"/>
        <v>92.296000000000021</v>
      </c>
    </row>
    <row r="16" spans="1:27" ht="59.1" customHeight="1">
      <c r="A16" s="33">
        <v>7503001809625</v>
      </c>
      <c r="B16" s="30">
        <v>7503001809625</v>
      </c>
      <c r="C16" s="34" t="s">
        <v>18</v>
      </c>
      <c r="D16" s="31" t="s">
        <v>36</v>
      </c>
      <c r="E16" s="11" t="s">
        <v>14</v>
      </c>
      <c r="F16" s="28">
        <v>1</v>
      </c>
      <c r="G16" s="13">
        <v>92.286000000000016</v>
      </c>
      <c r="H16" s="5">
        <f>LOOKUP(C16,'[1]FAMILIAS-LINEAS '!$A$2:$A$101,'[1]FAMILIAS-LINEAS '!$C$2:$C$101)</f>
        <v>0</v>
      </c>
      <c r="I16" s="6">
        <f t="shared" si="0"/>
        <v>92.286000000000016</v>
      </c>
      <c r="J16" s="10">
        <v>109.89999999999999</v>
      </c>
      <c r="K16" s="7">
        <v>109.89999999999999</v>
      </c>
      <c r="L16" s="7">
        <v>106.19999999999999</v>
      </c>
      <c r="M16" s="7">
        <v>103.39999999999999</v>
      </c>
      <c r="N16" s="8">
        <f t="shared" si="1"/>
        <v>92.296000000000021</v>
      </c>
      <c r="O16" s="30"/>
      <c r="P16" s="32"/>
      <c r="Q16" s="31"/>
      <c r="R16" s="12"/>
      <c r="S16" s="7">
        <v>0</v>
      </c>
      <c r="T16" s="7">
        <v>0</v>
      </c>
      <c r="U16" s="7">
        <v>0</v>
      </c>
      <c r="V16" s="7">
        <v>0</v>
      </c>
      <c r="W16" s="9">
        <f t="shared" si="2"/>
        <v>92.296000000000021</v>
      </c>
    </row>
    <row r="17" spans="1:23" ht="59.1" customHeight="1">
      <c r="A17" s="33">
        <v>7503001809595</v>
      </c>
      <c r="B17" s="30">
        <v>7503001809595</v>
      </c>
      <c r="C17" s="34" t="s">
        <v>18</v>
      </c>
      <c r="D17" s="31" t="s">
        <v>37</v>
      </c>
      <c r="E17" s="11" t="s">
        <v>14</v>
      </c>
      <c r="F17" s="28">
        <v>1</v>
      </c>
      <c r="G17" s="13">
        <v>53.978400000000001</v>
      </c>
      <c r="H17" s="5">
        <f>LOOKUP(C17,'[1]FAMILIAS-LINEAS '!$A$2:$A$101,'[1]FAMILIAS-LINEAS '!$C$2:$C$101)</f>
        <v>0</v>
      </c>
      <c r="I17" s="6">
        <f t="shared" si="0"/>
        <v>53.978400000000001</v>
      </c>
      <c r="J17" s="10">
        <v>64.3</v>
      </c>
      <c r="K17" s="7">
        <v>64.3</v>
      </c>
      <c r="L17" s="7">
        <v>62.1</v>
      </c>
      <c r="M17" s="7">
        <v>60.5</v>
      </c>
      <c r="N17" s="8">
        <f t="shared" si="1"/>
        <v>53.988399999999999</v>
      </c>
      <c r="O17" s="30"/>
      <c r="P17" s="32"/>
      <c r="Q17" s="31"/>
      <c r="R17" s="12"/>
      <c r="S17" s="7">
        <v>0</v>
      </c>
      <c r="T17" s="7">
        <v>0</v>
      </c>
      <c r="U17" s="7">
        <v>0</v>
      </c>
      <c r="V17" s="7">
        <v>0</v>
      </c>
      <c r="W17" s="9">
        <f t="shared" si="2"/>
        <v>53.988399999999999</v>
      </c>
    </row>
    <row r="18" spans="1:23" ht="59.1" customHeight="1">
      <c r="A18" s="33">
        <v>7503024423082</v>
      </c>
      <c r="B18" s="30">
        <v>7503024423082</v>
      </c>
      <c r="C18" s="34" t="s">
        <v>18</v>
      </c>
      <c r="D18" s="31" t="s">
        <v>38</v>
      </c>
      <c r="E18" s="11" t="s">
        <v>14</v>
      </c>
      <c r="F18" s="28">
        <v>1</v>
      </c>
      <c r="G18" s="13">
        <v>53.978400000000001</v>
      </c>
      <c r="H18" s="5">
        <f>LOOKUP(C18,'[1]FAMILIAS-LINEAS '!$A$2:$A$101,'[1]FAMILIAS-LINEAS '!$C$2:$C$101)</f>
        <v>0</v>
      </c>
      <c r="I18" s="6">
        <f t="shared" si="0"/>
        <v>53.978400000000001</v>
      </c>
      <c r="J18" s="10">
        <v>64.3</v>
      </c>
      <c r="K18" s="7">
        <v>64.3</v>
      </c>
      <c r="L18" s="7">
        <v>62.1</v>
      </c>
      <c r="M18" s="7">
        <v>60.5</v>
      </c>
      <c r="N18" s="8">
        <f t="shared" si="1"/>
        <v>53.988399999999999</v>
      </c>
      <c r="O18" s="30"/>
      <c r="P18" s="32"/>
      <c r="Q18" s="31"/>
      <c r="R18" s="12"/>
      <c r="S18" s="7">
        <v>0</v>
      </c>
      <c r="T18" s="7">
        <v>0</v>
      </c>
      <c r="U18" s="7">
        <v>0</v>
      </c>
      <c r="V18" s="7">
        <v>0</v>
      </c>
      <c r="W18" s="9">
        <f t="shared" si="2"/>
        <v>53.988399999999999</v>
      </c>
    </row>
    <row r="19" spans="1:23" ht="59.1" customHeight="1">
      <c r="A19" s="33">
        <v>7503001809540</v>
      </c>
      <c r="B19" s="30">
        <v>7503001809540</v>
      </c>
      <c r="C19" s="34" t="s">
        <v>18</v>
      </c>
      <c r="D19" s="31" t="s">
        <v>39</v>
      </c>
      <c r="E19" s="11" t="s">
        <v>14</v>
      </c>
      <c r="F19" s="28">
        <v>1</v>
      </c>
      <c r="G19" s="13">
        <v>53.978400000000001</v>
      </c>
      <c r="H19" s="5">
        <f>LOOKUP(C19,'[1]FAMILIAS-LINEAS '!$A$2:$A$101,'[1]FAMILIAS-LINEAS '!$C$2:$C$101)</f>
        <v>0</v>
      </c>
      <c r="I19" s="6">
        <f t="shared" si="0"/>
        <v>53.978400000000001</v>
      </c>
      <c r="J19" s="10">
        <v>64.3</v>
      </c>
      <c r="K19" s="7">
        <v>64.3</v>
      </c>
      <c r="L19" s="7">
        <v>62.1</v>
      </c>
      <c r="M19" s="7">
        <v>60.5</v>
      </c>
      <c r="N19" s="8">
        <f t="shared" si="1"/>
        <v>53.988399999999999</v>
      </c>
      <c r="O19" s="30"/>
      <c r="P19" s="32"/>
      <c r="Q19" s="31"/>
      <c r="R19" s="12"/>
      <c r="S19" s="7">
        <v>0</v>
      </c>
      <c r="T19" s="7">
        <v>0</v>
      </c>
      <c r="U19" s="7">
        <v>0</v>
      </c>
      <c r="V19" s="7">
        <v>0</v>
      </c>
      <c r="W19" s="9">
        <f t="shared" si="2"/>
        <v>53.988399999999999</v>
      </c>
    </row>
    <row r="20" spans="1:23" ht="59.1" customHeight="1">
      <c r="A20" s="33">
        <v>7503001809557</v>
      </c>
      <c r="B20" s="30">
        <v>7503001809557</v>
      </c>
      <c r="C20" s="34" t="s">
        <v>18</v>
      </c>
      <c r="D20" s="31" t="s">
        <v>40</v>
      </c>
      <c r="E20" s="11" t="s">
        <v>14</v>
      </c>
      <c r="F20" s="28">
        <v>1</v>
      </c>
      <c r="G20" s="13">
        <v>53.978400000000001</v>
      </c>
      <c r="H20" s="5">
        <f>LOOKUP(C20,'[1]FAMILIAS-LINEAS '!$A$2:$A$101,'[1]FAMILIAS-LINEAS '!$C$2:$C$101)</f>
        <v>0</v>
      </c>
      <c r="I20" s="6">
        <f t="shared" si="0"/>
        <v>53.978400000000001</v>
      </c>
      <c r="J20" s="10">
        <v>64.3</v>
      </c>
      <c r="K20" s="7">
        <v>64.3</v>
      </c>
      <c r="L20" s="7">
        <v>62.1</v>
      </c>
      <c r="M20" s="7">
        <v>60.5</v>
      </c>
      <c r="N20" s="8">
        <f t="shared" si="1"/>
        <v>53.988399999999999</v>
      </c>
      <c r="O20" s="30"/>
      <c r="P20" s="32"/>
      <c r="Q20" s="31"/>
      <c r="R20" s="12"/>
      <c r="S20" s="7">
        <v>0</v>
      </c>
      <c r="T20" s="7">
        <v>0</v>
      </c>
      <c r="U20" s="7">
        <v>0</v>
      </c>
      <c r="V20" s="7">
        <v>0</v>
      </c>
      <c r="W20" s="9">
        <f t="shared" si="2"/>
        <v>53.988399999999999</v>
      </c>
    </row>
    <row r="21" spans="1:23" ht="59.1" customHeight="1">
      <c r="A21" s="46">
        <v>25046501052</v>
      </c>
      <c r="B21" s="46">
        <v>25046501052</v>
      </c>
      <c r="C21" s="34" t="s">
        <v>18</v>
      </c>
      <c r="D21" s="31" t="s">
        <v>41</v>
      </c>
      <c r="E21" s="11" t="s">
        <v>16</v>
      </c>
      <c r="F21" s="28">
        <v>0.02</v>
      </c>
      <c r="G21" s="13">
        <v>0.90460800000000008</v>
      </c>
      <c r="H21" s="5">
        <f>LOOKUP(C21,'[1]FAMILIAS-LINEAS '!$A$2:$A$101,'[1]FAMILIAS-LINEAS '!$C$2:$C$101)</f>
        <v>0</v>
      </c>
      <c r="I21" s="6">
        <f t="shared" si="0"/>
        <v>45.230400000000003</v>
      </c>
      <c r="J21" s="10">
        <v>53.9</v>
      </c>
      <c r="K21" s="7">
        <v>52.1</v>
      </c>
      <c r="L21" s="7">
        <v>50.7</v>
      </c>
      <c r="M21" s="7">
        <v>50.7</v>
      </c>
      <c r="N21" s="8">
        <f t="shared" si="1"/>
        <v>45.240400000000001</v>
      </c>
      <c r="O21" s="46">
        <v>25046150137</v>
      </c>
      <c r="P21" s="32" t="s">
        <v>18</v>
      </c>
      <c r="Q21" s="31" t="s">
        <v>42</v>
      </c>
      <c r="R21" s="12" t="s">
        <v>14</v>
      </c>
      <c r="S21" s="7">
        <v>2.5</v>
      </c>
      <c r="T21" s="7">
        <v>2.5</v>
      </c>
      <c r="U21" s="7">
        <v>2.5</v>
      </c>
      <c r="V21" s="7">
        <v>2.5</v>
      </c>
      <c r="W21" s="9">
        <f t="shared" si="2"/>
        <v>0.91460800000000009</v>
      </c>
    </row>
    <row r="22" spans="1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L3:W3"/>
    <mergeCell ref="A3:D3"/>
  </mergeCells>
  <conditionalFormatting sqref="J5:J21">
    <cfRule type="containsText" dxfId="2" priority="3" operator="containsText" text="ELIMINAR POR PIEZA">
      <formula>NOT(ISERROR(SEARCH("ELIMINAR POR PIEZA",J5)))</formula>
    </cfRule>
  </conditionalFormatting>
  <conditionalFormatting sqref="S5:S21">
    <cfRule type="containsText" dxfId="1" priority="2" operator="containsText" text="ELIMINAR POR CAJA">
      <formula>NOT(ISERROR(SEARCH("ELIMINAR POR CAJA",S5)))</formula>
    </cfRule>
  </conditionalFormatting>
  <conditionalFormatting sqref="D5:D21 Q5:Q21 S5:S21 J5:J21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2021-12-08T17:13:50Z</dcterms:modified>
</cp:coreProperties>
</file>