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403F9473-75B4-424C-A0F5-EC6A66D17D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Hoja1!$A$3:$X$40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1" l="1"/>
  <c r="N40" i="11"/>
  <c r="H40" i="11"/>
  <c r="I40" i="11" s="1"/>
  <c r="W39" i="11"/>
  <c r="N39" i="11"/>
  <c r="H39" i="11"/>
  <c r="I39" i="11" s="1"/>
  <c r="N38" i="11"/>
  <c r="I38" i="11"/>
  <c r="H38" i="11"/>
  <c r="N37" i="11"/>
  <c r="H37" i="11"/>
  <c r="I37" i="11" s="1"/>
  <c r="N36" i="11"/>
  <c r="I36" i="11"/>
  <c r="H36" i="11"/>
  <c r="N35" i="11"/>
  <c r="H35" i="11"/>
  <c r="I35" i="11" s="1"/>
  <c r="N34" i="11"/>
  <c r="I34" i="11"/>
  <c r="H34" i="11"/>
  <c r="N33" i="11"/>
  <c r="H33" i="11"/>
  <c r="I33" i="11" s="1"/>
  <c r="N32" i="11"/>
  <c r="I32" i="11"/>
  <c r="H32" i="11"/>
  <c r="N31" i="11"/>
  <c r="H31" i="11"/>
  <c r="I31" i="11" s="1"/>
  <c r="N30" i="11"/>
  <c r="I30" i="11"/>
  <c r="H30" i="11"/>
  <c r="W29" i="11"/>
  <c r="N29" i="11"/>
  <c r="H29" i="11"/>
  <c r="I29" i="11" s="1"/>
  <c r="W28" i="11"/>
  <c r="N28" i="11"/>
  <c r="H28" i="11"/>
  <c r="I28" i="11" s="1"/>
  <c r="W27" i="11"/>
  <c r="N27" i="11"/>
  <c r="H27" i="11"/>
  <c r="I27" i="11" s="1"/>
  <c r="W26" i="11"/>
  <c r="N26" i="11"/>
  <c r="H26" i="11"/>
  <c r="I26" i="11" s="1"/>
  <c r="W25" i="11"/>
  <c r="N25" i="11"/>
  <c r="H25" i="11"/>
  <c r="I25" i="11" s="1"/>
  <c r="W24" i="11"/>
  <c r="N24" i="11"/>
  <c r="H24" i="11"/>
  <c r="I24" i="11" s="1"/>
  <c r="W23" i="11"/>
  <c r="N23" i="11"/>
  <c r="H23" i="11"/>
  <c r="I23" i="11" s="1"/>
  <c r="W22" i="11"/>
  <c r="N22" i="11"/>
  <c r="H22" i="11"/>
  <c r="I22" i="11" s="1"/>
  <c r="W21" i="11"/>
  <c r="N21" i="11"/>
  <c r="H21" i="11"/>
  <c r="I21" i="11" s="1"/>
  <c r="W20" i="11"/>
  <c r="N20" i="11"/>
  <c r="H20" i="11"/>
  <c r="I20" i="11" s="1"/>
  <c r="W19" i="11"/>
  <c r="N19" i="11"/>
  <c r="H19" i="11"/>
  <c r="I19" i="11" s="1"/>
  <c r="W18" i="11"/>
  <c r="N18" i="11"/>
  <c r="H18" i="11"/>
  <c r="I18" i="11" s="1"/>
  <c r="W17" i="11"/>
  <c r="N17" i="11"/>
  <c r="H17" i="11"/>
  <c r="I17" i="11" s="1"/>
  <c r="W16" i="11"/>
  <c r="N16" i="11"/>
  <c r="H16" i="11"/>
  <c r="I16" i="11" s="1"/>
  <c r="W15" i="11"/>
  <c r="N15" i="11"/>
  <c r="H15" i="11"/>
  <c r="I15" i="11" s="1"/>
  <c r="W14" i="11"/>
  <c r="N14" i="11"/>
  <c r="H14" i="11"/>
  <c r="I14" i="11" s="1"/>
  <c r="W13" i="11"/>
  <c r="N13" i="11"/>
  <c r="H13" i="11"/>
  <c r="I13" i="11" s="1"/>
  <c r="W12" i="11"/>
  <c r="N12" i="11"/>
  <c r="H12" i="11"/>
  <c r="I12" i="11" s="1"/>
  <c r="W11" i="11"/>
  <c r="N11" i="11"/>
  <c r="H11" i="11"/>
  <c r="I11" i="11" s="1"/>
  <c r="W10" i="11"/>
  <c r="N10" i="11"/>
  <c r="H10" i="11"/>
  <c r="I10" i="11" s="1"/>
  <c r="W9" i="11"/>
  <c r="N9" i="11"/>
  <c r="H9" i="11"/>
  <c r="I9" i="11" s="1"/>
  <c r="W8" i="11"/>
  <c r="N8" i="11"/>
  <c r="H8" i="11"/>
  <c r="I8" i="11" s="1"/>
  <c r="W7" i="1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<sst xmlns="http://schemas.openxmlformats.org/spreadsheetml/2006/main" count="161" uniqueCount="75">
  <si>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</si>
  <si>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</si>
  <si>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</si>
  <si>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</si>
  <si>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</si>
  <si>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</si>
  <si>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</si>
  <si>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</si>
  <si>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</si>
  <si>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</si>
  <si>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</si>
  <si>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</si>
  <si>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</si>
  <si>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PAQ</t>
  </si>
  <si>
    <t>CJA</t>
  </si>
  <si>
    <t>PZA</t>
  </si>
  <si>
    <t>SE</t>
  </si>
  <si>
    <t xml:space="preserve">    GEN SUC22-0094</t>
  </si>
  <si>
    <t>GO</t>
  </si>
  <si>
    <t>CARMELITA SURTIDO FINO CASERO *GRANDES*</t>
  </si>
  <si>
    <t>DU</t>
  </si>
  <si>
    <t>ALMENDRA CONFITADA A GRANEL 1 KG.</t>
  </si>
  <si>
    <t>KGM</t>
  </si>
  <si>
    <t>PASITAS CON CHOCOLATE GRANEL 1 KG.</t>
  </si>
  <si>
    <t>GALLETA CUBIERTA DE CHOC. A GRANEL 1 KG.</t>
  </si>
  <si>
    <t>PIRHUAN MAXAPAN 200 GRS.</t>
  </si>
  <si>
    <t>PIHUAN MAXAPAN AJONJOLI 200 GRS.</t>
  </si>
  <si>
    <t>MM</t>
  </si>
  <si>
    <t>PIRHUAN CREMA NUEZ INDIA 300 GRS. S/AZ</t>
  </si>
  <si>
    <t>PIRHUAN CREMA CACAHUATE S/AZ 300 GRS.</t>
  </si>
  <si>
    <t>PIRHUAN CREMA AVELLANA S/AZ 300 GRS.</t>
  </si>
  <si>
    <t>PALETA CHAMOY TARASQUITAS 140 G.</t>
  </si>
  <si>
    <t>PALETA MANGO CON CHAMOY 140 GRS.</t>
  </si>
  <si>
    <t>PALETA MANGO CON CHILE 140 GRS.</t>
  </si>
  <si>
    <t>OLLITA DE TAMARINDO 12 P. 725 GRS.</t>
  </si>
  <si>
    <t>CHA</t>
  </si>
  <si>
    <t>KISSES CHOC. SELECCIÓN ESP 110 GRS.</t>
  </si>
  <si>
    <t>KISSES CHOC. LUXURY 127.4 GRS.</t>
  </si>
  <si>
    <t>KISSES CHOC. PREMIUM 172.9 GRS.</t>
  </si>
  <si>
    <t>ED</t>
  </si>
  <si>
    <t>VASO TERMICO # 16 DART 20 PZAS.</t>
  </si>
  <si>
    <t>VASO TERMICO # 16 DART 25/20 PZAS.</t>
  </si>
  <si>
    <t>VASO TERMICO # 10 DART 25 PZAS.</t>
  </si>
  <si>
    <t>VASO TERMICO # 10 DART 40/25 PZAS.</t>
  </si>
  <si>
    <t>VASO TERMICO # 12 DART 25 PZAS.</t>
  </si>
  <si>
    <t>VASO TERMICO # 12 DART 40/25 PZAS.</t>
  </si>
  <si>
    <t>VASO TERMICO # 8 DART ECO-UNICEL 25 PZAS</t>
  </si>
  <si>
    <t>VASO TERMICO # 8 DART ECO-UNICEL 40/25 P</t>
  </si>
  <si>
    <t>VASO TERMICO #32 DART S/TAPA 15 PZAS.</t>
  </si>
  <si>
    <t>VASO TERMICO #32 DART S/TAPA 20/15 P.</t>
  </si>
  <si>
    <t>TAPA TERMICA DART P/VASO #10 100 PZAS.</t>
  </si>
  <si>
    <t>TAPA TERMICA DART P/VASO #10 10/100 P.</t>
  </si>
  <si>
    <t>TAPA TERMICA DART P/VASO #12 100 PZAS.</t>
  </si>
  <si>
    <t>TAPA TERMICA DART P/VASO #12 10/100 PZAS</t>
  </si>
  <si>
    <t>TAPA TERMICA DART P/VASO #8 100 PZAS.</t>
  </si>
  <si>
    <t>TAPA TERMICA DART P/VASO #8 10/100 PZAS.</t>
  </si>
  <si>
    <t>TAPA TERMICA DART PARA ENVASE</t>
  </si>
  <si>
    <t>TAPA TERMICA DART PARA ENVASE 10 PAQ.</t>
  </si>
  <si>
    <t>CEP SUAV PZ</t>
  </si>
  <si>
    <t>01</t>
  </si>
  <si>
    <t>ESCOBA LUPITA CEPILLO SUAVE 1 PZA.</t>
  </si>
  <si>
    <t>ESCOBA LUPITA ABANICO MEDIANO 1 PZA.</t>
  </si>
  <si>
    <t>JALADOR 1 PZA.</t>
  </si>
  <si>
    <t>LAMINA PZ</t>
  </si>
  <si>
    <t>RECOGEDOR LAMINA 1 PZA.</t>
  </si>
  <si>
    <t>VO</t>
  </si>
  <si>
    <t>BARQUILLOS 100 PZAS. ECONOMICO</t>
  </si>
  <si>
    <t>BANDERILLA DE 25 CM.</t>
  </si>
  <si>
    <t>PALO PARA ELOTES A GRANEL  1 KG.</t>
  </si>
  <si>
    <t>PALO PARA PALETA A GRANEL 1 KG.</t>
  </si>
  <si>
    <t>PALO REDONDO A GRANEL 1 KG.</t>
  </si>
  <si>
    <t>GOMITAS A GRANEL 1 KG. GOTA GRANDE</t>
  </si>
  <si>
    <t>GOMITAS BOLSA 1 KG. GOTA GDE. GOU G.</t>
  </si>
  <si>
    <t>BOL</t>
  </si>
  <si>
    <t>GOMITAS BOLSA 1 KG. GOTA GDE 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</si>
</sst>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70" formatCode="00000"/>
    <numFmt numFmtId="171" formatCode="000000000000"/>
    <numFmt numFmtId="172" formatCode="000000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E85F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52" fillId="60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1" borderId="21" xfId="0" applyNumberFormat="1" applyFont="1" applyFill="1" applyBorder="1" applyAlignment="1">
      <alignment horizontal="center" vertical="center"/>
    </xf>
    <xf numFmtId="1" fontId="56" fillId="62" borderId="22" xfId="2110" quotePrefix="1" applyNumberFormat="1" applyFont="1" applyFill="1" applyBorder="1" applyAlignment="1">
      <alignment horizontal="center" vertical="center"/>
    </xf>
    <xf numFmtId="167" fontId="57" fillId="63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4" borderId="22" xfId="1" applyNumberFormat="1" applyFont="1" applyFill="1" applyBorder="1" applyAlignment="1">
      <alignment horizontal="center" vertical="center"/>
    </xf>
    <xf numFmtId="4" fontId="58" fillId="64" borderId="27" xfId="1" applyNumberFormat="1" applyFont="1" applyFill="1" applyBorder="1" applyAlignment="1">
      <alignment horizontal="center" vertical="center"/>
    </xf>
    <xf numFmtId="1" fontId="58" fillId="61" borderId="27" xfId="1" applyNumberFormat="1" applyFont="1" applyFill="1" applyBorder="1" applyAlignment="1">
      <alignment horizontal="center" vertical="center"/>
    </xf>
    <xf numFmtId="1" fontId="51" fillId="2" borderId="28" xfId="2110" quotePrefix="1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49" fontId="59" fillId="2" borderId="22" xfId="2110" quotePrefix="1" applyNumberFormat="1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0" fontId="44" fillId="57" borderId="20" xfId="0" applyFont="1" applyFill="1" applyBorder="1" applyAlignment="1">
      <alignment horizontal="center" vertical="center"/>
    </xf>
    <xf numFmtId="0" fontId="46" fillId="58" borderId="19" xfId="0" applyFont="1" applyFill="1" applyBorder="1" applyAlignment="1">
      <alignment horizontal="center" vertical="center"/>
    </xf>
    <xf numFmtId="0" fontId="46" fillId="58" borderId="20" xfId="0" applyFont="1" applyFill="1" applyBorder="1" applyAlignment="1">
      <alignment horizontal="center" vertical="center"/>
    </xf>
    <xf numFmtId="0" fontId="46" fillId="58" borderId="21" xfId="0" applyFont="1" applyFill="1" applyBorder="1" applyAlignment="1">
      <alignment horizontal="center" vertical="center"/>
    </xf>
    <xf numFmtId="170" fontId="51" fillId="2" borderId="28" xfId="2110" quotePrefix="1" applyNumberFormat="1" applyFont="1" applyFill="1" applyBorder="1" applyAlignment="1">
      <alignment horizontal="center" vertical="center"/>
    </xf>
    <xf numFmtId="170" fontId="51" fillId="2" borderId="22" xfId="2110" quotePrefix="1" applyNumberFormat="1" applyFont="1" applyFill="1" applyBorder="1" applyAlignment="1">
      <alignment horizontal="center" vertical="center"/>
    </xf>
    <xf numFmtId="171" fontId="51" fillId="2" borderId="28" xfId="2110" quotePrefix="1" applyNumberFormat="1" applyFont="1" applyFill="1" applyBorder="1" applyAlignment="1">
      <alignment horizontal="center" vertical="center"/>
    </xf>
    <xf numFmtId="172" fontId="51" fillId="2" borderId="28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/MasterdePrecios%2022-01-ENERO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RECTIFICACIONES"/>
      <sheetName val="FAMILIAS-LINEAS "/>
    </sheetNames>
    <sheetDataSet>
      <sheetData sheetId="0"/>
      <sheetData sheetId="1"/>
      <sheetData sheetId="2"/>
      <sheetData sheetId="3"/>
      <sheetData sheetId="4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3" sqref="A3:X40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5" t="s">
        <v>17</v>
      </c>
      <c r="B3" s="46"/>
      <c r="C3" s="46"/>
      <c r="D3" s="46"/>
      <c r="E3" s="42">
        <v>44586</v>
      </c>
      <c r="F3" s="43"/>
      <c r="G3" s="43"/>
      <c r="H3" s="43"/>
      <c r="I3" s="43"/>
      <c r="J3" s="43"/>
      <c r="K3" s="44"/>
      <c r="L3" s="47" t="s">
        <v>12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9" t="s">
        <v>11</v>
      </c>
      <c r="K4" s="40"/>
      <c r="L4" s="40"/>
      <c r="M4" s="40"/>
      <c r="N4" s="41"/>
      <c r="O4" s="9" t="s">
        <v>9</v>
      </c>
      <c r="P4" s="17" t="s">
        <v>2</v>
      </c>
      <c r="Q4" s="17" t="s">
        <v>3</v>
      </c>
      <c r="R4" s="17" t="s">
        <v>4</v>
      </c>
      <c r="S4" s="39" t="s">
        <v>11</v>
      </c>
      <c r="T4" s="40"/>
      <c r="U4" s="40"/>
      <c r="V4" s="40"/>
      <c r="W4" s="41"/>
      <c r="X4" s="18" t="s">
        <v>10</v>
      </c>
    </row>
    <row r="5" spans="1:27" ht="59.1" customHeight="1">
      <c r="A5" s="31">
        <v>7503002701782</v>
      </c>
      <c r="B5" s="32">
        <v>7503002701782</v>
      </c>
      <c r="C5" s="33" t="s">
        <v>18</v>
      </c>
      <c r="D5" s="34" t="s">
        <v>19</v>
      </c>
      <c r="E5" s="25" t="s">
        <v>15</v>
      </c>
      <c r="F5" s="26">
        <v>1</v>
      </c>
      <c r="G5" s="27">
        <v>25.78</v>
      </c>
      <c r="H5" s="19">
        <f>VLOOKUP(C5,'[1]FAMILIAS-LINEAS '!A:C,3,FALSE)</f>
        <v>0</v>
      </c>
      <c r="I5" s="20">
        <f t="shared" ref="I5:I40" si="0">(G5/F5)/(1+(H5/100))</f>
        <v>25.78</v>
      </c>
      <c r="J5" s="21">
        <v>29.200000000000003</v>
      </c>
      <c r="K5" s="22">
        <v>29.200000000000003</v>
      </c>
      <c r="L5" s="22">
        <v>28.700000000000003</v>
      </c>
      <c r="M5" s="22">
        <v>27.900000000000002</v>
      </c>
      <c r="N5" s="28">
        <f t="shared" ref="N5:N40" si="1">+(G5/F5)+0.01</f>
        <v>25.790000000000003</v>
      </c>
      <c r="O5" s="32"/>
      <c r="P5" s="35"/>
      <c r="Q5" s="34"/>
      <c r="R5" s="23"/>
      <c r="S5" s="22"/>
      <c r="T5" s="22"/>
      <c r="U5" s="22"/>
      <c r="V5" s="22"/>
      <c r="W5" s="29">
        <f t="shared" ref="W5:W40" si="2">G5+0.01</f>
        <v>25.790000000000003</v>
      </c>
      <c r="X5" s="30">
        <v>9999</v>
      </c>
    </row>
    <row r="6" spans="1:27" ht="59.1" customHeight="1">
      <c r="A6" s="50">
        <v>351</v>
      </c>
      <c r="B6" s="51">
        <v>351</v>
      </c>
      <c r="C6" s="33" t="s">
        <v>20</v>
      </c>
      <c r="D6" s="34" t="s">
        <v>21</v>
      </c>
      <c r="E6" s="25" t="s">
        <v>22</v>
      </c>
      <c r="F6" s="26">
        <v>1</v>
      </c>
      <c r="G6" s="27">
        <v>81</v>
      </c>
      <c r="H6" s="19">
        <f>VLOOKUP(C6,'[1]FAMILIAS-LINEAS '!A:C,3,FALSE)</f>
        <v>0</v>
      </c>
      <c r="I6" s="20">
        <f t="shared" si="0"/>
        <v>81</v>
      </c>
      <c r="J6" s="21">
        <v>117.5</v>
      </c>
      <c r="K6" s="22">
        <v>117.5</v>
      </c>
      <c r="L6" s="22">
        <v>113.4</v>
      </c>
      <c r="M6" s="22">
        <v>105.3</v>
      </c>
      <c r="N6" s="28">
        <f t="shared" si="1"/>
        <v>81.010000000000005</v>
      </c>
      <c r="O6" s="32"/>
      <c r="P6" s="35"/>
      <c r="Q6" s="34"/>
      <c r="R6" s="23"/>
      <c r="S6" s="22"/>
      <c r="T6" s="22"/>
      <c r="U6" s="22"/>
      <c r="V6" s="22"/>
      <c r="W6" s="29">
        <f t="shared" si="2"/>
        <v>81.010000000000005</v>
      </c>
      <c r="X6" s="30">
        <v>9999</v>
      </c>
    </row>
    <row r="7" spans="1:27" ht="59.1" customHeight="1">
      <c r="A7" s="50">
        <v>492</v>
      </c>
      <c r="B7" s="51">
        <v>492</v>
      </c>
      <c r="C7" s="33" t="s">
        <v>16</v>
      </c>
      <c r="D7" s="34" t="s">
        <v>23</v>
      </c>
      <c r="E7" s="25" t="s">
        <v>22</v>
      </c>
      <c r="F7" s="26">
        <v>1</v>
      </c>
      <c r="G7" s="27">
        <v>71.42</v>
      </c>
      <c r="H7" s="19">
        <f>VLOOKUP(C7,'[1]FAMILIAS-LINEAS '!A:C,3,FALSE)</f>
        <v>0</v>
      </c>
      <c r="I7" s="20">
        <f t="shared" si="0"/>
        <v>71.42</v>
      </c>
      <c r="J7" s="21">
        <v>103.6</v>
      </c>
      <c r="K7" s="22">
        <v>103.6</v>
      </c>
      <c r="L7" s="22">
        <v>100</v>
      </c>
      <c r="M7" s="22">
        <v>92.899999999999991</v>
      </c>
      <c r="N7" s="28">
        <f t="shared" si="1"/>
        <v>71.430000000000007</v>
      </c>
      <c r="O7" s="32"/>
      <c r="P7" s="35"/>
      <c r="Q7" s="34"/>
      <c r="R7" s="23"/>
      <c r="S7" s="22"/>
      <c r="T7" s="22"/>
      <c r="U7" s="22"/>
      <c r="V7" s="22"/>
      <c r="W7" s="29">
        <f t="shared" si="2"/>
        <v>71.430000000000007</v>
      </c>
      <c r="X7" s="30">
        <v>9999</v>
      </c>
    </row>
    <row r="8" spans="1:27" ht="59.1" customHeight="1">
      <c r="A8" s="50">
        <v>489</v>
      </c>
      <c r="B8" s="51">
        <v>489</v>
      </c>
      <c r="C8" s="33" t="s">
        <v>20</v>
      </c>
      <c r="D8" s="34" t="s">
        <v>24</v>
      </c>
      <c r="E8" s="25" t="s">
        <v>22</v>
      </c>
      <c r="F8" s="26">
        <v>1</v>
      </c>
      <c r="G8" s="27">
        <v>104.23</v>
      </c>
      <c r="H8" s="19">
        <f>VLOOKUP(C8,'[1]FAMILIAS-LINEAS '!A:C,3,FALSE)</f>
        <v>0</v>
      </c>
      <c r="I8" s="20">
        <f t="shared" si="0"/>
        <v>104.23</v>
      </c>
      <c r="J8" s="21">
        <v>151.19999999999999</v>
      </c>
      <c r="K8" s="22">
        <v>151.19999999999999</v>
      </c>
      <c r="L8" s="22">
        <v>146</v>
      </c>
      <c r="M8" s="22">
        <v>135.5</v>
      </c>
      <c r="N8" s="28">
        <f t="shared" si="1"/>
        <v>104.24000000000001</v>
      </c>
      <c r="O8" s="32"/>
      <c r="P8" s="35"/>
      <c r="Q8" s="34"/>
      <c r="R8" s="23"/>
      <c r="S8" s="22"/>
      <c r="T8" s="22"/>
      <c r="U8" s="22"/>
      <c r="V8" s="22"/>
      <c r="W8" s="29">
        <f t="shared" si="2"/>
        <v>104.24000000000001</v>
      </c>
      <c r="X8" s="30">
        <v>9999</v>
      </c>
    </row>
    <row r="9" spans="1:27" ht="59.1" customHeight="1">
      <c r="A9" s="31">
        <v>7503011200788</v>
      </c>
      <c r="B9" s="32">
        <v>7503011200788</v>
      </c>
      <c r="C9" s="33" t="s">
        <v>20</v>
      </c>
      <c r="D9" s="34" t="s">
        <v>25</v>
      </c>
      <c r="E9" s="25" t="s">
        <v>15</v>
      </c>
      <c r="F9" s="26">
        <v>1</v>
      </c>
      <c r="G9" s="27">
        <v>21.17</v>
      </c>
      <c r="H9" s="19">
        <f>VLOOKUP(C9,'[1]FAMILIAS-LINEAS '!A:C,3,FALSE)</f>
        <v>0</v>
      </c>
      <c r="I9" s="20">
        <f t="shared" si="0"/>
        <v>21.17</v>
      </c>
      <c r="J9" s="21">
        <v>25.200000000000003</v>
      </c>
      <c r="K9" s="22">
        <v>25.200000000000003</v>
      </c>
      <c r="L9" s="22">
        <v>24.6</v>
      </c>
      <c r="M9" s="22">
        <v>24</v>
      </c>
      <c r="N9" s="28">
        <f t="shared" si="1"/>
        <v>21.180000000000003</v>
      </c>
      <c r="O9" s="32"/>
      <c r="P9" s="35"/>
      <c r="Q9" s="34"/>
      <c r="R9" s="23"/>
      <c r="S9" s="22"/>
      <c r="T9" s="22"/>
      <c r="U9" s="22"/>
      <c r="V9" s="22"/>
      <c r="W9" s="29">
        <f t="shared" si="2"/>
        <v>21.180000000000003</v>
      </c>
      <c r="X9" s="30">
        <v>9999</v>
      </c>
    </row>
    <row r="10" spans="1:27" ht="59.1" customHeight="1">
      <c r="A10" s="31">
        <v>7503011200603</v>
      </c>
      <c r="B10" s="32">
        <v>7503011200603</v>
      </c>
      <c r="C10" s="33" t="s">
        <v>20</v>
      </c>
      <c r="D10" s="34" t="s">
        <v>26</v>
      </c>
      <c r="E10" s="25" t="s">
        <v>13</v>
      </c>
      <c r="F10" s="26">
        <v>1</v>
      </c>
      <c r="G10" s="27">
        <v>21.17</v>
      </c>
      <c r="H10" s="19">
        <f>VLOOKUP(C10,'[1]FAMILIAS-LINEAS '!A:C,3,FALSE)</f>
        <v>0</v>
      </c>
      <c r="I10" s="20">
        <f t="shared" si="0"/>
        <v>21.17</v>
      </c>
      <c r="J10" s="21">
        <v>25.200000000000003</v>
      </c>
      <c r="K10" s="22">
        <v>25.200000000000003</v>
      </c>
      <c r="L10" s="22">
        <v>24.6</v>
      </c>
      <c r="M10" s="22">
        <v>24</v>
      </c>
      <c r="N10" s="28">
        <f t="shared" si="1"/>
        <v>21.180000000000003</v>
      </c>
      <c r="O10" s="32"/>
      <c r="P10" s="35"/>
      <c r="Q10" s="34"/>
      <c r="R10" s="23"/>
      <c r="S10" s="22"/>
      <c r="T10" s="22"/>
      <c r="U10" s="22"/>
      <c r="V10" s="22"/>
      <c r="W10" s="29">
        <f t="shared" si="2"/>
        <v>21.180000000000003</v>
      </c>
      <c r="X10" s="30">
        <v>9999</v>
      </c>
    </row>
    <row r="11" spans="1:27" ht="59.1" customHeight="1">
      <c r="A11" s="31">
        <v>7503011200856</v>
      </c>
      <c r="B11" s="32">
        <v>7503011200856</v>
      </c>
      <c r="C11" s="33" t="s">
        <v>27</v>
      </c>
      <c r="D11" s="34" t="s">
        <v>28</v>
      </c>
      <c r="E11" s="25" t="s">
        <v>15</v>
      </c>
      <c r="F11" s="26">
        <v>1</v>
      </c>
      <c r="G11" s="27">
        <v>150.61000000000001</v>
      </c>
      <c r="H11" s="19">
        <f>VLOOKUP(C11,'[1]FAMILIAS-LINEAS '!A:C,3,FALSE)</f>
        <v>0</v>
      </c>
      <c r="I11" s="20">
        <f t="shared" si="0"/>
        <v>150.61000000000001</v>
      </c>
      <c r="J11" s="21">
        <v>179.29999999999998</v>
      </c>
      <c r="K11" s="22">
        <v>179.29999999999998</v>
      </c>
      <c r="L11" s="22">
        <v>174.79999999999998</v>
      </c>
      <c r="M11" s="22">
        <v>170.2</v>
      </c>
      <c r="N11" s="28">
        <f t="shared" si="1"/>
        <v>150.62</v>
      </c>
      <c r="O11" s="32"/>
      <c r="P11" s="35"/>
      <c r="Q11" s="34"/>
      <c r="R11" s="23"/>
      <c r="S11" s="22"/>
      <c r="T11" s="22"/>
      <c r="U11" s="22"/>
      <c r="V11" s="22"/>
      <c r="W11" s="29">
        <f t="shared" si="2"/>
        <v>150.62</v>
      </c>
      <c r="X11" s="30">
        <v>9999</v>
      </c>
    </row>
    <row r="12" spans="1:27" ht="59.1" customHeight="1">
      <c r="A12" s="31">
        <v>7503011200313</v>
      </c>
      <c r="B12" s="32">
        <v>7503011200313</v>
      </c>
      <c r="C12" s="33" t="s">
        <v>20</v>
      </c>
      <c r="D12" s="34" t="s">
        <v>29</v>
      </c>
      <c r="E12" s="25" t="s">
        <v>15</v>
      </c>
      <c r="F12" s="26">
        <v>1</v>
      </c>
      <c r="G12" s="27">
        <v>163.6</v>
      </c>
      <c r="H12" s="19">
        <f>VLOOKUP(C12,'[1]FAMILIAS-LINEAS '!A:C,3,FALSE)</f>
        <v>0</v>
      </c>
      <c r="I12" s="20">
        <f t="shared" si="0"/>
        <v>163.6</v>
      </c>
      <c r="J12" s="21">
        <v>194.7</v>
      </c>
      <c r="K12" s="22">
        <v>194.7</v>
      </c>
      <c r="L12" s="22">
        <v>189.79999999999998</v>
      </c>
      <c r="M12" s="22">
        <v>184.9</v>
      </c>
      <c r="N12" s="28">
        <f t="shared" si="1"/>
        <v>163.60999999999999</v>
      </c>
      <c r="O12" s="32"/>
      <c r="P12" s="35"/>
      <c r="Q12" s="34"/>
      <c r="R12" s="23"/>
      <c r="S12" s="22"/>
      <c r="T12" s="22"/>
      <c r="U12" s="22"/>
      <c r="V12" s="22"/>
      <c r="W12" s="29">
        <f t="shared" si="2"/>
        <v>163.60999999999999</v>
      </c>
      <c r="X12" s="30">
        <v>9999</v>
      </c>
    </row>
    <row r="13" spans="1:27" ht="59.1" customHeight="1">
      <c r="A13" s="31">
        <v>7503011200177</v>
      </c>
      <c r="B13" s="32">
        <v>7503011200177</v>
      </c>
      <c r="C13" s="33" t="s">
        <v>20</v>
      </c>
      <c r="D13" s="34" t="s">
        <v>30</v>
      </c>
      <c r="E13" s="25" t="s">
        <v>15</v>
      </c>
      <c r="F13" s="26">
        <v>1</v>
      </c>
      <c r="G13" s="27">
        <v>155.24</v>
      </c>
      <c r="H13" s="19">
        <f>VLOOKUP(C13,'[1]FAMILIAS-LINEAS '!A:C,3,FALSE)</f>
        <v>0</v>
      </c>
      <c r="I13" s="20">
        <f t="shared" si="0"/>
        <v>155.24</v>
      </c>
      <c r="J13" s="21">
        <v>184.79999999999998</v>
      </c>
      <c r="K13" s="22">
        <v>184.79999999999998</v>
      </c>
      <c r="L13" s="22">
        <v>180.1</v>
      </c>
      <c r="M13" s="22">
        <v>175.5</v>
      </c>
      <c r="N13" s="28">
        <f t="shared" si="1"/>
        <v>155.25</v>
      </c>
      <c r="O13" s="32"/>
      <c r="P13" s="35"/>
      <c r="Q13" s="34"/>
      <c r="R13" s="23"/>
      <c r="S13" s="22"/>
      <c r="T13" s="22"/>
      <c r="U13" s="22"/>
      <c r="V13" s="22"/>
      <c r="W13" s="29">
        <f t="shared" si="2"/>
        <v>155.25</v>
      </c>
      <c r="X13" s="30">
        <v>9999</v>
      </c>
    </row>
    <row r="14" spans="1:27" ht="59.1" customHeight="1">
      <c r="A14" s="31">
        <v>7503012364441</v>
      </c>
      <c r="B14" s="32">
        <v>7503012364441</v>
      </c>
      <c r="C14" s="33" t="s">
        <v>20</v>
      </c>
      <c r="D14" s="34" t="s">
        <v>31</v>
      </c>
      <c r="E14" s="25" t="s">
        <v>15</v>
      </c>
      <c r="F14" s="26">
        <v>1</v>
      </c>
      <c r="G14" s="27">
        <v>7.38</v>
      </c>
      <c r="H14" s="19">
        <f>VLOOKUP(C14,'[1]FAMILIAS-LINEAS '!A:C,3,FALSE)</f>
        <v>0</v>
      </c>
      <c r="I14" s="20">
        <f t="shared" si="0"/>
        <v>7.38</v>
      </c>
      <c r="J14" s="21">
        <v>8.7999999999999989</v>
      </c>
      <c r="K14" s="22">
        <v>8.7999999999999989</v>
      </c>
      <c r="L14" s="22">
        <v>8.6</v>
      </c>
      <c r="M14" s="22">
        <v>8.4</v>
      </c>
      <c r="N14" s="28">
        <f t="shared" si="1"/>
        <v>7.39</v>
      </c>
      <c r="O14" s="32"/>
      <c r="P14" s="35"/>
      <c r="Q14" s="34"/>
      <c r="R14" s="23"/>
      <c r="S14" s="22"/>
      <c r="T14" s="22"/>
      <c r="U14" s="22"/>
      <c r="V14" s="22"/>
      <c r="W14" s="29">
        <f t="shared" si="2"/>
        <v>7.39</v>
      </c>
      <c r="X14" s="30">
        <v>9999</v>
      </c>
    </row>
    <row r="15" spans="1:27" ht="59.1" customHeight="1">
      <c r="A15" s="31">
        <v>7503024327519</v>
      </c>
      <c r="B15" s="32">
        <v>7503012364359</v>
      </c>
      <c r="C15" s="33" t="s">
        <v>20</v>
      </c>
      <c r="D15" s="34" t="s">
        <v>32</v>
      </c>
      <c r="E15" s="25" t="s">
        <v>15</v>
      </c>
      <c r="F15" s="26">
        <v>1</v>
      </c>
      <c r="G15" s="27">
        <v>13.09</v>
      </c>
      <c r="H15" s="19">
        <f>VLOOKUP(C15,'[1]FAMILIAS-LINEAS '!A:C,3,FALSE)</f>
        <v>0</v>
      </c>
      <c r="I15" s="20">
        <f t="shared" si="0"/>
        <v>13.09</v>
      </c>
      <c r="J15" s="21">
        <v>15.6</v>
      </c>
      <c r="K15" s="22">
        <v>15.6</v>
      </c>
      <c r="L15" s="22">
        <v>15.2</v>
      </c>
      <c r="M15" s="22">
        <v>14.799999999999999</v>
      </c>
      <c r="N15" s="28">
        <f t="shared" si="1"/>
        <v>13.1</v>
      </c>
      <c r="O15" s="32"/>
      <c r="P15" s="35"/>
      <c r="Q15" s="34"/>
      <c r="R15" s="23"/>
      <c r="S15" s="22"/>
      <c r="T15" s="22"/>
      <c r="U15" s="22"/>
      <c r="V15" s="22"/>
      <c r="W15" s="29">
        <f t="shared" si="2"/>
        <v>13.1</v>
      </c>
      <c r="X15" s="30">
        <v>9999</v>
      </c>
    </row>
    <row r="16" spans="1:27" ht="59.1" customHeight="1">
      <c r="A16" s="31">
        <v>7503024327502</v>
      </c>
      <c r="B16" s="32">
        <v>7503012364342</v>
      </c>
      <c r="C16" s="33" t="s">
        <v>20</v>
      </c>
      <c r="D16" s="34" t="s">
        <v>33</v>
      </c>
      <c r="E16" s="25" t="s">
        <v>15</v>
      </c>
      <c r="F16" s="26">
        <v>1</v>
      </c>
      <c r="G16" s="27">
        <v>13.09</v>
      </c>
      <c r="H16" s="19">
        <f>VLOOKUP(C16,'[1]FAMILIAS-LINEAS '!A:C,3,FALSE)</f>
        <v>0</v>
      </c>
      <c r="I16" s="20">
        <f t="shared" si="0"/>
        <v>13.09</v>
      </c>
      <c r="J16" s="21">
        <v>15.6</v>
      </c>
      <c r="K16" s="22">
        <v>15.6</v>
      </c>
      <c r="L16" s="22">
        <v>15.2</v>
      </c>
      <c r="M16" s="22">
        <v>14.799999999999999</v>
      </c>
      <c r="N16" s="28">
        <f t="shared" si="1"/>
        <v>13.1</v>
      </c>
      <c r="O16" s="32"/>
      <c r="P16" s="35"/>
      <c r="Q16" s="34"/>
      <c r="R16" s="23"/>
      <c r="S16" s="22"/>
      <c r="T16" s="22"/>
      <c r="U16" s="22"/>
      <c r="V16" s="22"/>
      <c r="W16" s="29">
        <f t="shared" si="2"/>
        <v>13.1</v>
      </c>
      <c r="X16" s="30">
        <v>9999</v>
      </c>
    </row>
    <row r="17" spans="1:24" ht="59.1" customHeight="1">
      <c r="A17" s="31">
        <v>7503025851006</v>
      </c>
      <c r="B17" s="32">
        <v>7503025851006</v>
      </c>
      <c r="C17" s="33" t="s">
        <v>20</v>
      </c>
      <c r="D17" s="34" t="s">
        <v>34</v>
      </c>
      <c r="E17" s="25" t="s">
        <v>35</v>
      </c>
      <c r="F17" s="26">
        <v>1</v>
      </c>
      <c r="G17" s="27">
        <v>50.15</v>
      </c>
      <c r="H17" s="19">
        <f>VLOOKUP(C17,'[1]FAMILIAS-LINEAS '!A:C,3,FALSE)</f>
        <v>0</v>
      </c>
      <c r="I17" s="20">
        <f t="shared" si="0"/>
        <v>50.15</v>
      </c>
      <c r="J17" s="21">
        <v>59.7</v>
      </c>
      <c r="K17" s="22">
        <v>59.7</v>
      </c>
      <c r="L17" s="22">
        <v>58.2</v>
      </c>
      <c r="M17" s="22">
        <v>56.7</v>
      </c>
      <c r="N17" s="28">
        <f t="shared" si="1"/>
        <v>50.16</v>
      </c>
      <c r="O17" s="32"/>
      <c r="P17" s="35"/>
      <c r="Q17" s="34"/>
      <c r="R17" s="23"/>
      <c r="S17" s="22"/>
      <c r="T17" s="22"/>
      <c r="U17" s="22"/>
      <c r="V17" s="22"/>
      <c r="W17" s="29">
        <f t="shared" si="2"/>
        <v>50.16</v>
      </c>
      <c r="X17" s="30">
        <v>9999</v>
      </c>
    </row>
    <row r="18" spans="1:24" ht="59.1" customHeight="1">
      <c r="A18" s="36">
        <v>7501024595426</v>
      </c>
      <c r="B18" s="36">
        <v>7501024595426</v>
      </c>
      <c r="C18" s="37" t="s">
        <v>20</v>
      </c>
      <c r="D18" s="38" t="s">
        <v>36</v>
      </c>
      <c r="E18" s="25" t="s">
        <v>13</v>
      </c>
      <c r="F18" s="26">
        <v>1</v>
      </c>
      <c r="G18" s="27">
        <v>53.73</v>
      </c>
      <c r="H18" s="19">
        <f>VLOOKUP(C18,'[1]FAMILIAS-LINEAS '!A:C,3,FALSE)</f>
        <v>0</v>
      </c>
      <c r="I18" s="20">
        <f t="shared" si="0"/>
        <v>53.73</v>
      </c>
      <c r="J18" s="21">
        <v>64.5</v>
      </c>
      <c r="K18" s="22">
        <v>64.5</v>
      </c>
      <c r="L18" s="22">
        <v>63.5</v>
      </c>
      <c r="M18" s="22">
        <v>61.800000000000004</v>
      </c>
      <c r="N18" s="28">
        <f t="shared" si="1"/>
        <v>53.739999999999995</v>
      </c>
      <c r="O18" s="32"/>
      <c r="P18" s="35"/>
      <c r="Q18" s="34"/>
      <c r="R18" s="23"/>
      <c r="S18" s="22"/>
      <c r="T18" s="22"/>
      <c r="U18" s="22"/>
      <c r="V18" s="22"/>
      <c r="W18" s="29">
        <f t="shared" si="2"/>
        <v>53.739999999999995</v>
      </c>
      <c r="X18" s="30">
        <v>9999</v>
      </c>
    </row>
    <row r="19" spans="1:24" ht="59.1" customHeight="1">
      <c r="A19" s="36">
        <v>7501024595785</v>
      </c>
      <c r="B19" s="36">
        <v>7501024595785</v>
      </c>
      <c r="C19" s="37" t="s">
        <v>20</v>
      </c>
      <c r="D19" s="38" t="s">
        <v>37</v>
      </c>
      <c r="E19" s="25" t="s">
        <v>13</v>
      </c>
      <c r="F19" s="26">
        <v>1</v>
      </c>
      <c r="G19" s="27">
        <v>61.45</v>
      </c>
      <c r="H19" s="19">
        <f>VLOOKUP(C19,'[1]FAMILIAS-LINEAS '!A:C,3,FALSE)</f>
        <v>0</v>
      </c>
      <c r="I19" s="20">
        <f t="shared" si="0"/>
        <v>61.45</v>
      </c>
      <c r="J19" s="21">
        <v>73.8</v>
      </c>
      <c r="K19" s="22">
        <v>73.8</v>
      </c>
      <c r="L19" s="22">
        <v>72.599999999999994</v>
      </c>
      <c r="M19" s="22">
        <v>70.699999999999989</v>
      </c>
      <c r="N19" s="28">
        <f t="shared" si="1"/>
        <v>61.46</v>
      </c>
      <c r="O19" s="32"/>
      <c r="P19" s="35"/>
      <c r="Q19" s="34"/>
      <c r="R19" s="23"/>
      <c r="S19" s="22"/>
      <c r="T19" s="22"/>
      <c r="U19" s="22"/>
      <c r="V19" s="22"/>
      <c r="W19" s="29">
        <f t="shared" si="2"/>
        <v>61.46</v>
      </c>
      <c r="X19" s="30">
        <v>9999</v>
      </c>
    </row>
    <row r="20" spans="1:24" ht="59.1" customHeight="1">
      <c r="A20" s="36">
        <v>7501024595792</v>
      </c>
      <c r="B20" s="36">
        <v>7501024595792</v>
      </c>
      <c r="C20" s="37" t="s">
        <v>20</v>
      </c>
      <c r="D20" s="38" t="s">
        <v>38</v>
      </c>
      <c r="E20" s="25" t="s">
        <v>13</v>
      </c>
      <c r="F20" s="26">
        <v>1</v>
      </c>
      <c r="G20" s="27">
        <v>77.22</v>
      </c>
      <c r="H20" s="19">
        <f>VLOOKUP(C20,'[1]FAMILIAS-LINEAS '!A:C,3,FALSE)</f>
        <v>0</v>
      </c>
      <c r="I20" s="20">
        <f t="shared" si="0"/>
        <v>77.22</v>
      </c>
      <c r="J20" s="21">
        <v>92.699999999999989</v>
      </c>
      <c r="K20" s="22">
        <v>92.699999999999989</v>
      </c>
      <c r="L20" s="22">
        <v>91.199999999999989</v>
      </c>
      <c r="M20" s="22">
        <v>88.899999999999991</v>
      </c>
      <c r="N20" s="28">
        <f t="shared" si="1"/>
        <v>77.23</v>
      </c>
      <c r="O20" s="32"/>
      <c r="P20" s="35"/>
      <c r="Q20" s="34"/>
      <c r="R20" s="23"/>
      <c r="S20" s="22"/>
      <c r="T20" s="22"/>
      <c r="U20" s="22"/>
      <c r="V20" s="22"/>
      <c r="W20" s="29">
        <f t="shared" si="2"/>
        <v>77.23</v>
      </c>
      <c r="X20" s="30">
        <v>9999</v>
      </c>
    </row>
    <row r="21" spans="1:24" ht="59.1" customHeight="1">
      <c r="A21" s="52">
        <v>41594206256</v>
      </c>
      <c r="B21" s="52">
        <v>41594347805</v>
      </c>
      <c r="C21" s="33" t="s">
        <v>39</v>
      </c>
      <c r="D21" s="34" t="s">
        <v>40</v>
      </c>
      <c r="E21" s="25" t="s">
        <v>15</v>
      </c>
      <c r="F21" s="26">
        <v>25</v>
      </c>
      <c r="G21" s="27">
        <v>402.9</v>
      </c>
      <c r="H21" s="19">
        <f>VLOOKUP(C21,'[1]FAMILIAS-LINEAS '!A:C,3,FALSE)</f>
        <v>16</v>
      </c>
      <c r="I21" s="20">
        <f t="shared" si="0"/>
        <v>13.893103448275863</v>
      </c>
      <c r="J21" s="21">
        <v>18.900000000000002</v>
      </c>
      <c r="K21" s="22">
        <v>18.900000000000002</v>
      </c>
      <c r="L21" s="22">
        <v>18.400000000000002</v>
      </c>
      <c r="M21" s="22">
        <v>17.900000000000002</v>
      </c>
      <c r="N21" s="28">
        <f t="shared" si="1"/>
        <v>16.126000000000001</v>
      </c>
      <c r="O21" s="32">
        <v>2663</v>
      </c>
      <c r="P21" s="35" t="s">
        <v>39</v>
      </c>
      <c r="Q21" s="34" t="s">
        <v>41</v>
      </c>
      <c r="R21" s="23" t="s">
        <v>14</v>
      </c>
      <c r="S21" s="22">
        <v>447.3</v>
      </c>
      <c r="T21" s="22">
        <v>447.3</v>
      </c>
      <c r="U21" s="22">
        <v>439.20000000000005</v>
      </c>
      <c r="V21" s="22">
        <v>431.20000000000005</v>
      </c>
      <c r="W21" s="29">
        <f t="shared" si="2"/>
        <v>402.90999999999997</v>
      </c>
      <c r="X21" s="30">
        <v>9999</v>
      </c>
    </row>
    <row r="22" spans="1:24" ht="59.1" customHeight="1">
      <c r="A22" s="52">
        <v>41594206607</v>
      </c>
      <c r="B22" s="52">
        <v>41594206607</v>
      </c>
      <c r="C22" s="33" t="s">
        <v>39</v>
      </c>
      <c r="D22" s="34" t="s">
        <v>42</v>
      </c>
      <c r="E22" s="25" t="s">
        <v>13</v>
      </c>
      <c r="F22" s="26">
        <v>40</v>
      </c>
      <c r="G22" s="27">
        <v>409.67</v>
      </c>
      <c r="H22" s="19">
        <f>VLOOKUP(C22,'[1]FAMILIAS-LINEAS '!A:C,3,FALSE)</f>
        <v>16</v>
      </c>
      <c r="I22" s="20">
        <f t="shared" si="0"/>
        <v>8.8290948275862071</v>
      </c>
      <c r="J22" s="21">
        <v>12</v>
      </c>
      <c r="K22" s="22">
        <v>12</v>
      </c>
      <c r="L22" s="22">
        <v>11.7</v>
      </c>
      <c r="M22" s="22">
        <v>11.4</v>
      </c>
      <c r="N22" s="28">
        <f t="shared" si="1"/>
        <v>10.251749999999999</v>
      </c>
      <c r="O22" s="32">
        <v>3116</v>
      </c>
      <c r="P22" s="35" t="s">
        <v>39</v>
      </c>
      <c r="Q22" s="34" t="s">
        <v>43</v>
      </c>
      <c r="R22" s="23" t="s">
        <v>14</v>
      </c>
      <c r="S22" s="22">
        <v>454.8</v>
      </c>
      <c r="T22" s="22">
        <v>454.8</v>
      </c>
      <c r="U22" s="22">
        <v>446.6</v>
      </c>
      <c r="V22" s="22">
        <v>438.40000000000003</v>
      </c>
      <c r="W22" s="29">
        <f t="shared" si="2"/>
        <v>409.68</v>
      </c>
      <c r="X22" s="30">
        <v>9999</v>
      </c>
    </row>
    <row r="23" spans="1:24" ht="59.1" customHeight="1">
      <c r="A23" s="52">
        <v>41594206232</v>
      </c>
      <c r="B23" s="52">
        <v>41594206232</v>
      </c>
      <c r="C23" s="33" t="s">
        <v>39</v>
      </c>
      <c r="D23" s="34" t="s">
        <v>44</v>
      </c>
      <c r="E23" s="25" t="s">
        <v>15</v>
      </c>
      <c r="F23" s="26">
        <v>40</v>
      </c>
      <c r="G23" s="27">
        <v>497.7</v>
      </c>
      <c r="H23" s="19">
        <f>VLOOKUP(C23,'[1]FAMILIAS-LINEAS '!A:C,3,FALSE)</f>
        <v>16</v>
      </c>
      <c r="I23" s="20">
        <f t="shared" si="0"/>
        <v>10.726293103448276</v>
      </c>
      <c r="J23" s="21">
        <v>14.6</v>
      </c>
      <c r="K23" s="22">
        <v>14.6</v>
      </c>
      <c r="L23" s="22">
        <v>14.2</v>
      </c>
      <c r="M23" s="22">
        <v>13.9</v>
      </c>
      <c r="N23" s="28">
        <f t="shared" si="1"/>
        <v>12.452499999999999</v>
      </c>
      <c r="O23" s="32">
        <v>3255</v>
      </c>
      <c r="P23" s="35" t="s">
        <v>39</v>
      </c>
      <c r="Q23" s="34" t="s">
        <v>45</v>
      </c>
      <c r="R23" s="23" t="s">
        <v>14</v>
      </c>
      <c r="S23" s="22">
        <v>552.5</v>
      </c>
      <c r="T23" s="22">
        <v>552.5</v>
      </c>
      <c r="U23" s="22">
        <v>542.5</v>
      </c>
      <c r="V23" s="22">
        <v>532.6</v>
      </c>
      <c r="W23" s="29">
        <f t="shared" si="2"/>
        <v>497.71</v>
      </c>
      <c r="X23" s="30">
        <v>9999</v>
      </c>
    </row>
    <row r="24" spans="1:24" ht="59.1" customHeight="1">
      <c r="A24" s="52">
        <v>41594231173</v>
      </c>
      <c r="B24" s="52">
        <v>415942311733</v>
      </c>
      <c r="C24" s="33" t="s">
        <v>39</v>
      </c>
      <c r="D24" s="34" t="s">
        <v>46</v>
      </c>
      <c r="E24" s="25" t="s">
        <v>15</v>
      </c>
      <c r="F24" s="26">
        <v>40</v>
      </c>
      <c r="G24" s="27">
        <v>355.68</v>
      </c>
      <c r="H24" s="19">
        <f>VLOOKUP(C24,'[1]FAMILIAS-LINEAS '!A:C,3,FALSE)</f>
        <v>16</v>
      </c>
      <c r="I24" s="20">
        <f t="shared" si="0"/>
        <v>7.6655172413793107</v>
      </c>
      <c r="J24" s="21">
        <v>10.5</v>
      </c>
      <c r="K24" s="22">
        <v>10.5</v>
      </c>
      <c r="L24" s="22">
        <v>10.199999999999999</v>
      </c>
      <c r="M24" s="22">
        <v>9.9</v>
      </c>
      <c r="N24" s="28">
        <f t="shared" si="1"/>
        <v>8.9019999999999992</v>
      </c>
      <c r="O24" s="32">
        <v>3115</v>
      </c>
      <c r="P24" s="35" t="s">
        <v>39</v>
      </c>
      <c r="Q24" s="34" t="s">
        <v>47</v>
      </c>
      <c r="R24" s="23" t="s">
        <v>14</v>
      </c>
      <c r="S24" s="22">
        <v>394.90000000000003</v>
      </c>
      <c r="T24" s="22">
        <v>394.90000000000003</v>
      </c>
      <c r="U24" s="22">
        <v>387.70000000000005</v>
      </c>
      <c r="V24" s="22">
        <v>380.6</v>
      </c>
      <c r="W24" s="29">
        <f t="shared" si="2"/>
        <v>355.69</v>
      </c>
      <c r="X24" s="30">
        <v>9999</v>
      </c>
    </row>
    <row r="25" spans="1:24" ht="59.1" customHeight="1">
      <c r="A25" s="52">
        <v>41594206270</v>
      </c>
      <c r="B25" s="53">
        <v>4159420627</v>
      </c>
      <c r="C25" s="33" t="s">
        <v>39</v>
      </c>
      <c r="D25" s="34" t="s">
        <v>48</v>
      </c>
      <c r="E25" s="25" t="s">
        <v>13</v>
      </c>
      <c r="F25" s="26">
        <v>20</v>
      </c>
      <c r="G25" s="27">
        <v>388.88</v>
      </c>
      <c r="H25" s="19">
        <f>VLOOKUP(C25,'[1]FAMILIAS-LINEAS '!A:C,3,FALSE)</f>
        <v>16</v>
      </c>
      <c r="I25" s="20">
        <f t="shared" si="0"/>
        <v>16.762068965517241</v>
      </c>
      <c r="J25" s="21">
        <v>22.8</v>
      </c>
      <c r="K25" s="22">
        <v>22.8</v>
      </c>
      <c r="L25" s="22">
        <v>22.200000000000003</v>
      </c>
      <c r="M25" s="22">
        <v>21.6</v>
      </c>
      <c r="N25" s="28">
        <f t="shared" si="1"/>
        <v>19.454000000000001</v>
      </c>
      <c r="O25" s="32">
        <v>2225522</v>
      </c>
      <c r="P25" s="35" t="s">
        <v>39</v>
      </c>
      <c r="Q25" s="34" t="s">
        <v>49</v>
      </c>
      <c r="R25" s="23" t="s">
        <v>14</v>
      </c>
      <c r="S25" s="22">
        <v>431.70000000000005</v>
      </c>
      <c r="T25" s="22">
        <v>431.70000000000005</v>
      </c>
      <c r="U25" s="22">
        <v>423.90000000000003</v>
      </c>
      <c r="V25" s="22">
        <v>416.20000000000005</v>
      </c>
      <c r="W25" s="29">
        <f t="shared" si="2"/>
        <v>388.89</v>
      </c>
      <c r="X25" s="30">
        <v>9999</v>
      </c>
    </row>
    <row r="26" spans="1:24" ht="59.1" customHeight="1">
      <c r="A26" s="31">
        <v>1555552</v>
      </c>
      <c r="B26" s="52">
        <v>41594307205</v>
      </c>
      <c r="C26" s="33" t="s">
        <v>39</v>
      </c>
      <c r="D26" s="34" t="s">
        <v>50</v>
      </c>
      <c r="E26" s="25" t="s">
        <v>13</v>
      </c>
      <c r="F26" s="26">
        <v>10</v>
      </c>
      <c r="G26" s="27">
        <v>676.84</v>
      </c>
      <c r="H26" s="19">
        <f>VLOOKUP(C26,'[1]FAMILIAS-LINEAS '!A:C,3,FALSE)</f>
        <v>16</v>
      </c>
      <c r="I26" s="20">
        <f t="shared" si="0"/>
        <v>58.348275862068967</v>
      </c>
      <c r="J26" s="21">
        <v>79.199999999999989</v>
      </c>
      <c r="K26" s="22">
        <v>79.199999999999989</v>
      </c>
      <c r="L26" s="22">
        <v>77.199999999999989</v>
      </c>
      <c r="M26" s="22">
        <v>75.199999999999989</v>
      </c>
      <c r="N26" s="28">
        <f t="shared" si="1"/>
        <v>67.694000000000003</v>
      </c>
      <c r="O26" s="32">
        <v>142482</v>
      </c>
      <c r="P26" s="35" t="s">
        <v>39</v>
      </c>
      <c r="Q26" s="34" t="s">
        <v>51</v>
      </c>
      <c r="R26" s="23" t="s">
        <v>14</v>
      </c>
      <c r="S26" s="22">
        <v>751.30000000000007</v>
      </c>
      <c r="T26" s="22">
        <v>751.30000000000007</v>
      </c>
      <c r="U26" s="22">
        <v>737.80000000000007</v>
      </c>
      <c r="V26" s="22">
        <v>724.30000000000007</v>
      </c>
      <c r="W26" s="29">
        <f t="shared" si="2"/>
        <v>676.85</v>
      </c>
      <c r="X26" s="30">
        <v>9999</v>
      </c>
    </row>
    <row r="27" spans="1:24" ht="59.1" customHeight="1">
      <c r="A27" s="31">
        <v>7501007809000</v>
      </c>
      <c r="B27" s="52">
        <v>41594307250</v>
      </c>
      <c r="C27" s="33" t="s">
        <v>39</v>
      </c>
      <c r="D27" s="34" t="s">
        <v>52</v>
      </c>
      <c r="E27" s="25" t="s">
        <v>13</v>
      </c>
      <c r="F27" s="26">
        <v>10</v>
      </c>
      <c r="G27" s="27">
        <v>419.96</v>
      </c>
      <c r="H27" s="19">
        <f>VLOOKUP(C27,'[1]FAMILIAS-LINEAS '!A:C,3,FALSE)</f>
        <v>16</v>
      </c>
      <c r="I27" s="20">
        <f t="shared" si="0"/>
        <v>36.203448275862065</v>
      </c>
      <c r="J27" s="21">
        <v>49.2</v>
      </c>
      <c r="K27" s="22">
        <v>49.2</v>
      </c>
      <c r="L27" s="22">
        <v>47.9</v>
      </c>
      <c r="M27" s="22">
        <v>46.7</v>
      </c>
      <c r="N27" s="28">
        <f t="shared" si="1"/>
        <v>42.005999999999993</v>
      </c>
      <c r="O27" s="32">
        <v>7507080901112</v>
      </c>
      <c r="P27" s="35" t="s">
        <v>39</v>
      </c>
      <c r="Q27" s="34" t="s">
        <v>53</v>
      </c>
      <c r="R27" s="23" t="s">
        <v>14</v>
      </c>
      <c r="S27" s="22">
        <v>466.20000000000005</v>
      </c>
      <c r="T27" s="22">
        <v>466.20000000000005</v>
      </c>
      <c r="U27" s="22">
        <v>457.8</v>
      </c>
      <c r="V27" s="22">
        <v>449.40000000000003</v>
      </c>
      <c r="W27" s="29">
        <f t="shared" si="2"/>
        <v>419.96999999999997</v>
      </c>
      <c r="X27" s="30">
        <v>9999</v>
      </c>
    </row>
    <row r="28" spans="1:24" ht="59.1" customHeight="1">
      <c r="A28" s="31">
        <v>14554</v>
      </c>
      <c r="B28" s="32">
        <v>14554</v>
      </c>
      <c r="C28" s="33" t="s">
        <v>39</v>
      </c>
      <c r="D28" s="34" t="s">
        <v>54</v>
      </c>
      <c r="E28" s="25" t="s">
        <v>13</v>
      </c>
      <c r="F28" s="26">
        <v>10</v>
      </c>
      <c r="G28" s="27">
        <v>618.05999999999995</v>
      </c>
      <c r="H28" s="19">
        <f>VLOOKUP(C28,'[1]FAMILIAS-LINEAS '!A:C,3,FALSE)</f>
        <v>16</v>
      </c>
      <c r="I28" s="20">
        <f t="shared" si="0"/>
        <v>53.281034482758621</v>
      </c>
      <c r="J28" s="21">
        <v>72.399999999999991</v>
      </c>
      <c r="K28" s="22">
        <v>72.399999999999991</v>
      </c>
      <c r="L28" s="22">
        <v>70.5</v>
      </c>
      <c r="M28" s="22">
        <v>68.699999999999989</v>
      </c>
      <c r="N28" s="28">
        <f t="shared" si="1"/>
        <v>61.815999999999995</v>
      </c>
      <c r="O28" s="32">
        <v>32454</v>
      </c>
      <c r="P28" s="35" t="s">
        <v>39</v>
      </c>
      <c r="Q28" s="34" t="s">
        <v>55</v>
      </c>
      <c r="R28" s="23" t="s">
        <v>14</v>
      </c>
      <c r="S28" s="22">
        <v>686.1</v>
      </c>
      <c r="T28" s="22">
        <v>686.1</v>
      </c>
      <c r="U28" s="22">
        <v>673.7</v>
      </c>
      <c r="V28" s="22">
        <v>661.4</v>
      </c>
      <c r="W28" s="29">
        <f t="shared" si="2"/>
        <v>618.06999999999994</v>
      </c>
      <c r="X28" s="30">
        <v>9999</v>
      </c>
    </row>
    <row r="29" spans="1:24" ht="59.1" customHeight="1">
      <c r="A29" s="31">
        <v>31024</v>
      </c>
      <c r="B29" s="52">
        <v>41594903247</v>
      </c>
      <c r="C29" s="33" t="s">
        <v>39</v>
      </c>
      <c r="D29" s="34" t="s">
        <v>56</v>
      </c>
      <c r="E29" s="25" t="s">
        <v>13</v>
      </c>
      <c r="F29" s="26">
        <v>10</v>
      </c>
      <c r="G29" s="27">
        <v>454.06</v>
      </c>
      <c r="H29" s="19">
        <f>VLOOKUP(C29,'[1]FAMILIAS-LINEAS '!A:C,3,FALSE)</f>
        <v>16</v>
      </c>
      <c r="I29" s="20">
        <f t="shared" si="0"/>
        <v>39.143103448275866</v>
      </c>
      <c r="J29" s="21">
        <v>53.2</v>
      </c>
      <c r="K29" s="22">
        <v>53.2</v>
      </c>
      <c r="L29" s="22">
        <v>51.800000000000004</v>
      </c>
      <c r="M29" s="22">
        <v>50.5</v>
      </c>
      <c r="N29" s="28">
        <f t="shared" si="1"/>
        <v>45.415999999999997</v>
      </c>
      <c r="O29" s="32">
        <v>31028</v>
      </c>
      <c r="P29" s="35" t="s">
        <v>39</v>
      </c>
      <c r="Q29" s="34" t="s">
        <v>57</v>
      </c>
      <c r="R29" s="23" t="s">
        <v>14</v>
      </c>
      <c r="S29" s="22">
        <v>504.1</v>
      </c>
      <c r="T29" s="22">
        <v>504.1</v>
      </c>
      <c r="U29" s="22">
        <v>495</v>
      </c>
      <c r="V29" s="22">
        <v>485.90000000000003</v>
      </c>
      <c r="W29" s="29">
        <f t="shared" si="2"/>
        <v>454.07</v>
      </c>
      <c r="X29" s="30">
        <v>9999</v>
      </c>
    </row>
    <row r="30" spans="1:24" ht="59.1" customHeight="1">
      <c r="A30" s="31">
        <v>15010</v>
      </c>
      <c r="B30" s="32" t="s">
        <v>58</v>
      </c>
      <c r="C30" s="33" t="s">
        <v>59</v>
      </c>
      <c r="D30" s="34" t="s">
        <v>60</v>
      </c>
      <c r="E30" s="25" t="s">
        <v>15</v>
      </c>
      <c r="F30" s="26">
        <v>1</v>
      </c>
      <c r="G30" s="27">
        <v>22.5</v>
      </c>
      <c r="H30" s="19">
        <f>VLOOKUP(C30,'[1]FAMILIAS-LINEAS '!A:C,3,FALSE)</f>
        <v>16</v>
      </c>
      <c r="I30" s="20">
        <f t="shared" si="0"/>
        <v>19.396551724137932</v>
      </c>
      <c r="J30" s="21">
        <v>29.3</v>
      </c>
      <c r="K30" s="22">
        <v>29.3</v>
      </c>
      <c r="L30" s="22">
        <v>28.200000000000003</v>
      </c>
      <c r="M30" s="22">
        <v>27</v>
      </c>
      <c r="N30" s="28">
        <f t="shared" si="1"/>
        <v>22.51</v>
      </c>
      <c r="O30" s="32"/>
      <c r="P30" s="35"/>
      <c r="Q30" s="34"/>
      <c r="R30" s="23"/>
      <c r="S30" s="22"/>
      <c r="T30" s="22"/>
      <c r="U30" s="22"/>
      <c r="V30" s="22"/>
      <c r="W30" s="29"/>
      <c r="X30" s="30">
        <v>9999</v>
      </c>
    </row>
    <row r="31" spans="1:24" ht="59.1" customHeight="1">
      <c r="A31" s="31">
        <v>15011</v>
      </c>
      <c r="B31" s="32">
        <v>7502246650344</v>
      </c>
      <c r="C31" s="33" t="s">
        <v>59</v>
      </c>
      <c r="D31" s="34" t="s">
        <v>61</v>
      </c>
      <c r="E31" s="25" t="s">
        <v>15</v>
      </c>
      <c r="F31" s="26">
        <v>1</v>
      </c>
      <c r="G31" s="27">
        <v>26.5</v>
      </c>
      <c r="H31" s="19">
        <f>VLOOKUP(C31,'[1]FAMILIAS-LINEAS '!A:C,3,FALSE)</f>
        <v>16</v>
      </c>
      <c r="I31" s="20">
        <f t="shared" si="0"/>
        <v>22.844827586206897</v>
      </c>
      <c r="J31" s="21">
        <v>34.5</v>
      </c>
      <c r="K31" s="22">
        <v>34.5</v>
      </c>
      <c r="L31" s="22">
        <v>33.200000000000003</v>
      </c>
      <c r="M31" s="22">
        <v>31.8</v>
      </c>
      <c r="N31" s="28">
        <f t="shared" si="1"/>
        <v>26.51</v>
      </c>
      <c r="O31" s="32"/>
      <c r="P31" s="35"/>
      <c r="Q31" s="34"/>
      <c r="R31" s="23"/>
      <c r="S31" s="22"/>
      <c r="T31" s="22"/>
      <c r="U31" s="22"/>
      <c r="V31" s="22"/>
      <c r="W31" s="29"/>
      <c r="X31" s="30">
        <v>9999</v>
      </c>
    </row>
    <row r="32" spans="1:24" ht="59.1" customHeight="1">
      <c r="A32" s="31">
        <v>15014</v>
      </c>
      <c r="B32" s="32">
        <v>735</v>
      </c>
      <c r="C32" s="33" t="s">
        <v>59</v>
      </c>
      <c r="D32" s="34" t="s">
        <v>62</v>
      </c>
      <c r="E32" s="25" t="s">
        <v>15</v>
      </c>
      <c r="F32" s="26">
        <v>1</v>
      </c>
      <c r="G32" s="27">
        <v>22</v>
      </c>
      <c r="H32" s="19">
        <f>VLOOKUP(C32,'[1]FAMILIAS-LINEAS '!A:C,3,FALSE)</f>
        <v>16</v>
      </c>
      <c r="I32" s="20">
        <f t="shared" si="0"/>
        <v>18.965517241379313</v>
      </c>
      <c r="J32" s="21">
        <v>28.6</v>
      </c>
      <c r="K32" s="22">
        <v>28.6</v>
      </c>
      <c r="L32" s="22">
        <v>27.5</v>
      </c>
      <c r="M32" s="22">
        <v>26.4</v>
      </c>
      <c r="N32" s="28">
        <f t="shared" si="1"/>
        <v>22.01</v>
      </c>
      <c r="O32" s="32"/>
      <c r="P32" s="35"/>
      <c r="Q32" s="34"/>
      <c r="R32" s="23"/>
      <c r="S32" s="22"/>
      <c r="T32" s="22"/>
      <c r="U32" s="22"/>
      <c r="V32" s="22"/>
      <c r="W32" s="29"/>
      <c r="X32" s="30">
        <v>9999</v>
      </c>
    </row>
    <row r="33" spans="1:24" ht="59.1" customHeight="1">
      <c r="A33" s="31">
        <v>15016</v>
      </c>
      <c r="B33" s="32" t="s">
        <v>63</v>
      </c>
      <c r="C33" s="33" t="s">
        <v>59</v>
      </c>
      <c r="D33" s="34" t="s">
        <v>64</v>
      </c>
      <c r="E33" s="25" t="s">
        <v>15</v>
      </c>
      <c r="F33" s="26">
        <v>1</v>
      </c>
      <c r="G33" s="27">
        <v>25.5</v>
      </c>
      <c r="H33" s="19">
        <f>VLOOKUP(C33,'[1]FAMILIAS-LINEAS '!A:C,3,FALSE)</f>
        <v>16</v>
      </c>
      <c r="I33" s="20">
        <f t="shared" si="0"/>
        <v>21.982758620689658</v>
      </c>
      <c r="J33" s="21">
        <v>33.200000000000003</v>
      </c>
      <c r="K33" s="22">
        <v>33.200000000000003</v>
      </c>
      <c r="L33" s="22">
        <v>31.900000000000002</v>
      </c>
      <c r="M33" s="22">
        <v>30.6</v>
      </c>
      <c r="N33" s="28">
        <f t="shared" si="1"/>
        <v>25.51</v>
      </c>
      <c r="O33" s="32"/>
      <c r="P33" s="35"/>
      <c r="Q33" s="34"/>
      <c r="R33" s="23"/>
      <c r="S33" s="22"/>
      <c r="T33" s="22"/>
      <c r="U33" s="22"/>
      <c r="V33" s="22"/>
      <c r="W33" s="29"/>
      <c r="X33" s="30">
        <v>9999</v>
      </c>
    </row>
    <row r="34" spans="1:24" ht="59.1" customHeight="1">
      <c r="A34" s="31">
        <v>3615132</v>
      </c>
      <c r="B34" s="32">
        <v>3615132</v>
      </c>
      <c r="C34" s="33" t="s">
        <v>65</v>
      </c>
      <c r="D34" s="34" t="s">
        <v>66</v>
      </c>
      <c r="E34" s="25" t="s">
        <v>13</v>
      </c>
      <c r="F34" s="26">
        <v>1</v>
      </c>
      <c r="G34" s="27">
        <v>17.489999999999998</v>
      </c>
      <c r="H34" s="19">
        <f>VLOOKUP(C34,'[1]FAMILIAS-LINEAS '!A:C,3,FALSE)</f>
        <v>16</v>
      </c>
      <c r="I34" s="20">
        <f t="shared" si="0"/>
        <v>15.077586206896552</v>
      </c>
      <c r="J34" s="21">
        <v>22.8</v>
      </c>
      <c r="K34" s="22">
        <v>22.8</v>
      </c>
      <c r="L34" s="22">
        <v>21.900000000000002</v>
      </c>
      <c r="M34" s="22">
        <v>21</v>
      </c>
      <c r="N34" s="28">
        <f t="shared" si="1"/>
        <v>17.5</v>
      </c>
      <c r="O34" s="32"/>
      <c r="P34" s="35"/>
      <c r="Q34" s="34"/>
      <c r="R34" s="23"/>
      <c r="S34" s="22"/>
      <c r="T34" s="22"/>
      <c r="U34" s="22"/>
      <c r="V34" s="22"/>
      <c r="W34" s="29"/>
      <c r="X34" s="30">
        <v>9999</v>
      </c>
    </row>
    <row r="35" spans="1:24" ht="59.1" customHeight="1">
      <c r="A35" s="31">
        <v>7502273320173</v>
      </c>
      <c r="B35" s="32">
        <v>7502273320173</v>
      </c>
      <c r="C35" s="33" t="s">
        <v>39</v>
      </c>
      <c r="D35" s="34" t="s">
        <v>67</v>
      </c>
      <c r="E35" s="25" t="s">
        <v>15</v>
      </c>
      <c r="F35" s="26">
        <v>1</v>
      </c>
      <c r="G35" s="27">
        <v>16.309999999999999</v>
      </c>
      <c r="H35" s="19">
        <f>VLOOKUP(C35,'[1]FAMILIAS-LINEAS '!A:C,3,FALSE)</f>
        <v>16</v>
      </c>
      <c r="I35" s="20">
        <f t="shared" si="0"/>
        <v>14.060344827586206</v>
      </c>
      <c r="J35" s="21">
        <v>21.3</v>
      </c>
      <c r="K35" s="22">
        <v>21.3</v>
      </c>
      <c r="L35" s="22">
        <v>20.400000000000002</v>
      </c>
      <c r="M35" s="22">
        <v>19.600000000000001</v>
      </c>
      <c r="N35" s="28">
        <f t="shared" si="1"/>
        <v>16.32</v>
      </c>
      <c r="O35" s="32"/>
      <c r="P35" s="35"/>
      <c r="Q35" s="34"/>
      <c r="R35" s="23"/>
      <c r="S35" s="22"/>
      <c r="T35" s="22"/>
      <c r="U35" s="22"/>
      <c r="V35" s="22"/>
      <c r="W35" s="29"/>
      <c r="X35" s="30">
        <v>9999</v>
      </c>
    </row>
    <row r="36" spans="1:24" ht="59.1" customHeight="1">
      <c r="A36" s="31">
        <v>775019151</v>
      </c>
      <c r="B36" s="32">
        <v>775019151</v>
      </c>
      <c r="C36" s="33" t="s">
        <v>39</v>
      </c>
      <c r="D36" s="34" t="s">
        <v>68</v>
      </c>
      <c r="E36" s="25" t="s">
        <v>22</v>
      </c>
      <c r="F36" s="26">
        <v>1</v>
      </c>
      <c r="G36" s="27">
        <v>18.010000000000002</v>
      </c>
      <c r="H36" s="19">
        <f>VLOOKUP(C36,'[1]FAMILIAS-LINEAS '!A:C,3,FALSE)</f>
        <v>16</v>
      </c>
      <c r="I36" s="20">
        <f t="shared" si="0"/>
        <v>15.52586206896552</v>
      </c>
      <c r="J36" s="21">
        <v>23.5</v>
      </c>
      <c r="K36" s="22">
        <v>23.5</v>
      </c>
      <c r="L36" s="22">
        <v>22.6</v>
      </c>
      <c r="M36" s="22">
        <v>21.700000000000003</v>
      </c>
      <c r="N36" s="28">
        <f t="shared" si="1"/>
        <v>18.020000000000003</v>
      </c>
      <c r="O36" s="32"/>
      <c r="P36" s="35"/>
      <c r="Q36" s="34"/>
      <c r="R36" s="23"/>
      <c r="S36" s="22"/>
      <c r="T36" s="22"/>
      <c r="U36" s="22"/>
      <c r="V36" s="22"/>
      <c r="W36" s="29"/>
      <c r="X36" s="30">
        <v>9999</v>
      </c>
    </row>
    <row r="37" spans="1:24" ht="59.1" customHeight="1">
      <c r="A37" s="31">
        <v>775019152</v>
      </c>
      <c r="B37" s="32">
        <v>775019152</v>
      </c>
      <c r="C37" s="33" t="s">
        <v>39</v>
      </c>
      <c r="D37" s="34" t="s">
        <v>69</v>
      </c>
      <c r="E37" s="25" t="s">
        <v>22</v>
      </c>
      <c r="F37" s="26">
        <v>1</v>
      </c>
      <c r="G37" s="27">
        <v>18.59</v>
      </c>
      <c r="H37" s="19">
        <f>VLOOKUP(C37,'[1]FAMILIAS-LINEAS '!A:C,3,FALSE)</f>
        <v>16</v>
      </c>
      <c r="I37" s="20">
        <f t="shared" si="0"/>
        <v>16.02586206896552</v>
      </c>
      <c r="J37" s="21">
        <v>24.200000000000003</v>
      </c>
      <c r="K37" s="22">
        <v>24.200000000000003</v>
      </c>
      <c r="L37" s="22">
        <v>23.3</v>
      </c>
      <c r="M37" s="22">
        <v>22.400000000000002</v>
      </c>
      <c r="N37" s="28">
        <f t="shared" si="1"/>
        <v>18.600000000000001</v>
      </c>
      <c r="O37" s="32"/>
      <c r="P37" s="35"/>
      <c r="Q37" s="34"/>
      <c r="R37" s="23"/>
      <c r="S37" s="22"/>
      <c r="T37" s="22"/>
      <c r="U37" s="22"/>
      <c r="V37" s="22"/>
      <c r="W37" s="29"/>
      <c r="X37" s="30">
        <v>9999</v>
      </c>
    </row>
    <row r="38" spans="1:24" ht="59.1" customHeight="1">
      <c r="A38" s="31">
        <v>775019153</v>
      </c>
      <c r="B38" s="32">
        <v>775019153</v>
      </c>
      <c r="C38" s="33" t="s">
        <v>39</v>
      </c>
      <c r="D38" s="34" t="s">
        <v>70</v>
      </c>
      <c r="E38" s="25" t="s">
        <v>22</v>
      </c>
      <c r="F38" s="26">
        <v>1</v>
      </c>
      <c r="G38" s="27">
        <v>22.5</v>
      </c>
      <c r="H38" s="19">
        <f>VLOOKUP(C38,'[1]FAMILIAS-LINEAS '!A:C,3,FALSE)</f>
        <v>16</v>
      </c>
      <c r="I38" s="20">
        <f t="shared" si="0"/>
        <v>19.396551724137932</v>
      </c>
      <c r="J38" s="21">
        <v>29.3</v>
      </c>
      <c r="K38" s="22">
        <v>29.3</v>
      </c>
      <c r="L38" s="22">
        <v>28.200000000000003</v>
      </c>
      <c r="M38" s="22">
        <v>27</v>
      </c>
      <c r="N38" s="28">
        <f t="shared" si="1"/>
        <v>22.51</v>
      </c>
      <c r="O38" s="32"/>
      <c r="P38" s="35"/>
      <c r="Q38" s="34"/>
      <c r="R38" s="23"/>
      <c r="S38" s="22"/>
      <c r="T38" s="22"/>
      <c r="U38" s="22"/>
      <c r="V38" s="22"/>
      <c r="W38" s="29"/>
      <c r="X38" s="30">
        <v>9999</v>
      </c>
    </row>
    <row r="39" spans="1:24" ht="59.1" customHeight="1">
      <c r="A39" s="50">
        <v>485</v>
      </c>
      <c r="B39" s="51">
        <v>485</v>
      </c>
      <c r="C39" s="33" t="s">
        <v>20</v>
      </c>
      <c r="D39" s="34" t="s">
        <v>71</v>
      </c>
      <c r="E39" s="25" t="s">
        <v>22</v>
      </c>
      <c r="F39" s="26">
        <v>1</v>
      </c>
      <c r="G39" s="27">
        <v>56.73</v>
      </c>
      <c r="H39" s="19">
        <f>VLOOKUP(C39,'[1]FAMILIAS-LINEAS '!A:C,3,FALSE)</f>
        <v>0</v>
      </c>
      <c r="I39" s="20">
        <f>(G39/F39)/(1+(H39/100))</f>
        <v>56.73</v>
      </c>
      <c r="J39" s="21">
        <v>87</v>
      </c>
      <c r="K39" s="22">
        <v>87</v>
      </c>
      <c r="L39" s="22">
        <v>84</v>
      </c>
      <c r="M39" s="22">
        <v>78</v>
      </c>
      <c r="N39" s="28">
        <f>+(G39/F39)+0.01</f>
        <v>56.739999999999995</v>
      </c>
      <c r="O39" s="32">
        <v>7503013799037</v>
      </c>
      <c r="P39" s="35" t="s">
        <v>20</v>
      </c>
      <c r="Q39" s="34" t="s">
        <v>72</v>
      </c>
      <c r="R39" s="23" t="s">
        <v>73</v>
      </c>
      <c r="S39" s="22">
        <v>78</v>
      </c>
      <c r="T39" s="22">
        <v>78</v>
      </c>
      <c r="U39" s="22">
        <v>76.2</v>
      </c>
      <c r="V39" s="22">
        <v>74.400000000000006</v>
      </c>
      <c r="W39" s="29">
        <f>G39+0.01</f>
        <v>56.739999999999995</v>
      </c>
      <c r="X39" s="30">
        <v>9999</v>
      </c>
    </row>
    <row r="40" spans="1:24" ht="59.1" customHeight="1">
      <c r="A40" s="50">
        <v>485</v>
      </c>
      <c r="B40" s="51">
        <v>485</v>
      </c>
      <c r="C40" s="33" t="s">
        <v>20</v>
      </c>
      <c r="D40" s="34" t="s">
        <v>71</v>
      </c>
      <c r="E40" s="25" t="s">
        <v>22</v>
      </c>
      <c r="F40" s="26">
        <v>1</v>
      </c>
      <c r="G40" s="27">
        <v>56.73</v>
      </c>
      <c r="H40" s="19">
        <f>VLOOKUP(C40,'[1]FAMILIAS-LINEAS '!A:C,3,FALSE)</f>
        <v>0</v>
      </c>
      <c r="I40" s="20">
        <f>(G40/F40)/(1+(H40/100))</f>
        <v>56.73</v>
      </c>
      <c r="J40" s="21">
        <v>87</v>
      </c>
      <c r="K40" s="22">
        <v>87</v>
      </c>
      <c r="L40" s="22">
        <v>84</v>
      </c>
      <c r="M40" s="22">
        <v>78</v>
      </c>
      <c r="N40" s="28">
        <f>+(G40/F40)+0.01</f>
        <v>56.739999999999995</v>
      </c>
      <c r="O40" s="32">
        <v>7503006730009</v>
      </c>
      <c r="P40" s="35" t="s">
        <v>20</v>
      </c>
      <c r="Q40" s="34" t="s">
        <v>74</v>
      </c>
      <c r="R40" s="23" t="s">
        <v>15</v>
      </c>
      <c r="S40" s="22">
        <v>78</v>
      </c>
      <c r="T40" s="22">
        <v>78</v>
      </c>
      <c r="U40" s="22">
        <v>76.2</v>
      </c>
      <c r="V40" s="22">
        <v>74.400000000000006</v>
      </c>
      <c r="W40" s="29">
        <f>G40+0.01</f>
        <v>56.739999999999995</v>
      </c>
      <c r="X40" s="30">
        <v>9999</v>
      </c>
    </row>
    <row r="41" spans="1:24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1:24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1:24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1:24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1:24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1:24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1:24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1:24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A3:D3"/>
    <mergeCell ref="L3:X3"/>
  </mergeCells>
  <conditionalFormatting sqref="J5:J40">
    <cfRule type="containsText" dxfId="8" priority="9" operator="containsText" text="ELIMINAR POR PIEZA">
      <formula>NOT(ISERROR(SEARCH("ELIMINAR POR PIEZA",J5)))</formula>
    </cfRule>
  </conditionalFormatting>
  <conditionalFormatting sqref="S5:S40">
    <cfRule type="containsText" dxfId="7" priority="8" operator="containsText" text="ELIMINAR POR CAJA">
      <formula>NOT(ISERROR(SEARCH("ELIMINAR POR CAJA",S5)))</formula>
    </cfRule>
  </conditionalFormatting>
  <conditionalFormatting sqref="Q5:Q40 S5:S40 J5:J40 D5:D40">
    <cfRule type="containsText" dxfId="6" priority="7" operator="containsText" text="ELIMINAR">
      <formula>NOT(ISERROR(SEARCH("ELIMINAR",D5)))</formula>
    </cfRule>
  </conditionalFormatting>
  <conditionalFormatting sqref="J39:J40">
    <cfRule type="containsText" dxfId="5" priority="6" operator="containsText" text="ELIMINAR POR PIEZA">
      <formula>NOT(ISERROR(SEARCH("ELIMINAR POR PIEZA",J39)))</formula>
    </cfRule>
  </conditionalFormatting>
  <conditionalFormatting sqref="S39:S40">
    <cfRule type="containsText" dxfId="4" priority="5" operator="containsText" text="ELIMINAR POR CAJA">
      <formula>NOT(ISERROR(SEARCH("ELIMINAR POR CAJA",S39)))</formula>
    </cfRule>
  </conditionalFormatting>
  <conditionalFormatting sqref="D39:D40 J39:J40 S39:S40 Q39:Q40">
    <cfRule type="containsText" dxfId="3" priority="4" operator="containsText" text="ELIMINAR">
      <formula>NOT(ISERROR(SEARCH("ELIMINAR",D39)))</formula>
    </cfRule>
  </conditionalFormatting>
  <conditionalFormatting sqref="J39:J40">
    <cfRule type="containsText" dxfId="2" priority="3" operator="containsText" text="ELIMINAR POR PIEZA">
      <formula>NOT(ISERROR(SEARCH("ELIMINAR POR PIEZA",J39)))</formula>
    </cfRule>
  </conditionalFormatting>
  <conditionalFormatting sqref="S39:S40">
    <cfRule type="containsText" dxfId="1" priority="2" operator="containsText" text="ELIMINAR POR CAJA">
      <formula>NOT(ISERROR(SEARCH("ELIMINAR POR CAJA",S39)))</formula>
    </cfRule>
  </conditionalFormatting>
  <conditionalFormatting sqref="D39:D40 J39:J40 S39:S40 Q39:Q40">
    <cfRule type="containsText" dxfId="0" priority="1" operator="containsText" text="ELIMINAR">
      <formula>NOT(ISERROR(SEARCH("ELIMINAR",D39)))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2022-01-25T17:16:03Z</dcterms:modified>
</cp:coreProperties>
</file>