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-120" yWindow="-120" windowWidth="29040" windowHeight="1584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Hoja1!$A$3:$X$9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1" l="1"/>
  <c r="N9" i="11"/>
  <c r="H9" i="11"/>
  <c r="I9" i="11" s="1"/>
  <c r="H8" i="11"/>
  <c r="G8" i="11"/>
  <c r="N8" i="11" s="1"/>
  <c r="H7" i="11"/>
  <c r="G7" i="11"/>
  <c r="N7" i="11" s="1"/>
  <c r="H6" i="11"/>
  <c r="G6" i="11"/>
  <c r="N6" i="11" s="1"/>
  <c r="H5" i="11"/>
  <c r="G5" i="11"/>
  <c r="N5" i="11" s="1"/>
  <c r="I8" i="11" l="1"/>
  <c r="I5" i="11"/>
  <c r="I6" i="11"/>
  <c r="I7" i="11"/>
</calcChain>
</file>

<file path=xl/sharedStrings.xml><?xml version="1.0" encoding="utf-8"?>
<sst xmlns="http://schemas.openxmlformats.org/spreadsheetml/2006/main" count="36" uniqueCount="23">
  <si>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</si>
  <si>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</si>
  <si>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</si>
  <si>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</si>
  <si>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</si>
  <si>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</si>
  <si>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</si>
  <si>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</si>
  <si>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</si>
  <si>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</si>
  <si>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PZA</t>
  </si>
  <si>
    <t>PROV</t>
  </si>
  <si>
    <t>PRECIOS DEL 1 AL 5</t>
  </si>
  <si>
    <t>DIVERSOS</t>
  </si>
  <si>
    <t xml:space="preserve">    GEN SUC22-0046</t>
  </si>
  <si>
    <t>LI</t>
  </si>
  <si>
    <t>COLIBRI 1 LT. INVIERNO</t>
  </si>
  <si>
    <t>COLIBRI 1 LT. JARDIN DE ROSAS</t>
  </si>
  <si>
    <t>COLIBRI 1 LT. LILA SILVESTRE</t>
  </si>
  <si>
    <t>COLIBRI 1 LT. LIMON DE COLIMA</t>
  </si>
  <si>
    <t>COLIBRI 1 LT. MUSGO Y MADERA</t>
  </si>
  <si>
    <t>COLIBRI 12/1 LT. SURTIDO</t>
  </si>
  <si>
    <t>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</si>
</sst>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2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  <font>
      <sz val="28"/>
      <color rgb="FFFF0000"/>
      <name val="Daytona Condensed"/>
      <family val="2"/>
    </font>
  </fonts>
  <fills count="6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E85F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52" fillId="60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1" borderId="21" xfId="0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1" fontId="56" fillId="62" borderId="22" xfId="2110" quotePrefix="1" applyNumberFormat="1" applyFont="1" applyFill="1" applyBorder="1" applyAlignment="1">
      <alignment horizontal="center" vertical="center"/>
    </xf>
    <xf numFmtId="167" fontId="57" fillId="63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4" fontId="58" fillId="64" borderId="22" xfId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4" fontId="58" fillId="64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0" fontId="60" fillId="0" borderId="30" xfId="0" applyFont="1" applyBorder="1" applyAlignment="1">
      <alignment horizontal="center" vertical="center" wrapText="1"/>
    </xf>
    <xf numFmtId="1" fontId="58" fillId="61" borderId="27" xfId="1" applyNumberFormat="1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1" fontId="51" fillId="65" borderId="22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  <xf numFmtId="0" fontId="60" fillId="65" borderId="22" xfId="3" applyNumberFormat="1" applyFont="1" applyFill="1" applyBorder="1" applyAlignment="1">
      <alignment horizontal="center" vertical="center"/>
    </xf>
    <xf numFmtId="0" fontId="51" fillId="65" borderId="22" xfId="1" applyFont="1" applyFill="1" applyBorder="1" applyAlignment="1">
      <alignment horizontal="center" vertical="center"/>
    </xf>
    <xf numFmtId="43" fontId="51" fillId="65" borderId="22" xfId="2114" applyFont="1" applyFill="1" applyBorder="1" applyAlignment="1">
      <alignment horizontal="center" vertical="center"/>
    </xf>
    <xf numFmtId="49" fontId="59" fillId="65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0" fontId="44" fillId="57" borderId="20" xfId="0" applyFont="1" applyFill="1" applyBorder="1" applyAlignment="1">
      <alignment horizontal="center" vertical="center"/>
    </xf>
    <xf numFmtId="0" fontId="46" fillId="58" borderId="19" xfId="0" applyFont="1" applyFill="1" applyBorder="1" applyAlignment="1">
      <alignment horizontal="center" vertical="center"/>
    </xf>
    <xf numFmtId="0" fontId="46" fillId="58" borderId="20" xfId="0" applyFont="1" applyFill="1" applyBorder="1" applyAlignment="1">
      <alignment horizontal="center" vertical="center"/>
    </xf>
    <xf numFmtId="0" fontId="46" fillId="58" borderId="21" xfId="0" applyFont="1" applyFill="1" applyBorder="1" applyAlignment="1">
      <alignment horizontal="center" vertical="center"/>
    </xf>
    <xf numFmtId="1" fontId="51" fillId="56" borderId="28" xfId="2110" quotePrefix="1" applyNumberFormat="1" applyFont="1" applyFill="1" applyBorder="1" applyAlignment="1">
      <alignment horizontal="center" vertical="center"/>
    </xf>
    <xf numFmtId="1" fontId="61" fillId="66" borderId="28" xfId="2110" quotePrefix="1" applyNumberFormat="1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1-ENERO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FAMILIAS-LINEAS "/>
    </sheetNames>
    <sheetDataSet>
      <sheetData sheetId="0"/>
      <sheetData sheetId="1"/>
      <sheetData sheetId="2"/>
      <sheetData sheetId="3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1"/>
  <sheetViews>
    <sheetView tabSelected="1" zoomScale="39" zoomScaleNormal="39" workbookViewId="0">
      <selection activeCell="D13" sqref="D13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5" t="s">
        <v>14</v>
      </c>
      <c r="B3" s="46"/>
      <c r="C3" s="46"/>
      <c r="D3" s="46"/>
      <c r="E3" s="42">
        <v>44567</v>
      </c>
      <c r="F3" s="43"/>
      <c r="G3" s="43"/>
      <c r="H3" s="43"/>
      <c r="I3" s="43"/>
      <c r="J3" s="43"/>
      <c r="K3" s="44"/>
      <c r="L3" s="47" t="s">
        <v>13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9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9" t="s">
        <v>12</v>
      </c>
      <c r="K4" s="40"/>
      <c r="L4" s="40"/>
      <c r="M4" s="40"/>
      <c r="N4" s="41"/>
      <c r="O4" s="9" t="s">
        <v>9</v>
      </c>
      <c r="P4" s="17" t="s">
        <v>2</v>
      </c>
      <c r="Q4" s="17" t="s">
        <v>3</v>
      </c>
      <c r="R4" s="17" t="s">
        <v>4</v>
      </c>
      <c r="S4" s="39" t="s">
        <v>12</v>
      </c>
      <c r="T4" s="40"/>
      <c r="U4" s="40"/>
      <c r="V4" s="40"/>
      <c r="W4" s="41"/>
      <c r="X4" s="18" t="s">
        <v>11</v>
      </c>
    </row>
    <row r="5" spans="1:27" ht="59.1" customHeight="1">
      <c r="A5" s="50">
        <v>7501026054020</v>
      </c>
      <c r="B5" s="32">
        <v>7501026054020</v>
      </c>
      <c r="C5" s="33" t="s">
        <v>15</v>
      </c>
      <c r="D5" s="34" t="s">
        <v>16</v>
      </c>
      <c r="E5" s="35" t="s">
        <v>10</v>
      </c>
      <c r="F5" s="36">
        <v>1</v>
      </c>
      <c r="G5" s="37">
        <f>261.83/12</f>
        <v>21.819166666666664</v>
      </c>
      <c r="H5" s="20">
        <f>VLOOKUP(C5,'[1]FAMILIAS-LINEAS '!A:C,3,FALSE)</f>
        <v>16</v>
      </c>
      <c r="I5" s="21">
        <f t="shared" ref="I5:I9" si="0">(G5/F5)/(1+(H5/100))</f>
        <v>18.80962643678161</v>
      </c>
      <c r="J5" s="22">
        <v>24.5</v>
      </c>
      <c r="K5" s="23">
        <v>24.5</v>
      </c>
      <c r="L5" s="23">
        <v>24.1</v>
      </c>
      <c r="M5" s="23">
        <v>23</v>
      </c>
      <c r="N5" s="24">
        <f t="shared" ref="N5:N9" si="1">+(G5/F5)+0.01</f>
        <v>21.829166666666666</v>
      </c>
      <c r="O5" s="19"/>
      <c r="P5" s="25"/>
      <c r="Q5" s="28"/>
      <c r="R5" s="26"/>
      <c r="S5" s="23"/>
      <c r="T5" s="23"/>
      <c r="U5" s="23"/>
      <c r="V5" s="23"/>
      <c r="W5" s="27"/>
      <c r="X5" s="30">
        <v>9999</v>
      </c>
    </row>
    <row r="6" spans="1:27" ht="59.1" customHeight="1">
      <c r="A6" s="31">
        <v>7501026053009</v>
      </c>
      <c r="B6" s="32">
        <v>7501026053009</v>
      </c>
      <c r="C6" s="33" t="s">
        <v>15</v>
      </c>
      <c r="D6" s="34" t="s">
        <v>17</v>
      </c>
      <c r="E6" s="35" t="s">
        <v>10</v>
      </c>
      <c r="F6" s="36">
        <v>1</v>
      </c>
      <c r="G6" s="37">
        <f t="shared" ref="G6:G8" si="2">261.83/12</f>
        <v>21.819166666666664</v>
      </c>
      <c r="H6" s="20">
        <f>VLOOKUP(C6,'[1]FAMILIAS-LINEAS '!A:C,3,FALSE)</f>
        <v>16</v>
      </c>
      <c r="I6" s="21">
        <f t="shared" si="0"/>
        <v>18.80962643678161</v>
      </c>
      <c r="J6" s="22">
        <v>24.5</v>
      </c>
      <c r="K6" s="23">
        <v>24.5</v>
      </c>
      <c r="L6" s="23">
        <v>24.1</v>
      </c>
      <c r="M6" s="23">
        <v>23</v>
      </c>
      <c r="N6" s="24">
        <f t="shared" si="1"/>
        <v>21.829166666666666</v>
      </c>
      <c r="O6" s="19"/>
      <c r="P6" s="25"/>
      <c r="Q6" s="28"/>
      <c r="R6" s="26"/>
      <c r="S6" s="23"/>
      <c r="T6" s="23"/>
      <c r="U6" s="23"/>
      <c r="V6" s="23"/>
      <c r="W6" s="27"/>
      <c r="X6" s="30">
        <v>9999</v>
      </c>
    </row>
    <row r="7" spans="1:27" ht="59.1" customHeight="1">
      <c r="A7" s="51">
        <v>7501026054044</v>
      </c>
      <c r="B7" s="32">
        <v>7501026054044</v>
      </c>
      <c r="C7" s="33" t="s">
        <v>15</v>
      </c>
      <c r="D7" s="34" t="s">
        <v>18</v>
      </c>
      <c r="E7" s="35" t="s">
        <v>10</v>
      </c>
      <c r="F7" s="36">
        <v>1</v>
      </c>
      <c r="G7" s="37">
        <f t="shared" si="2"/>
        <v>21.819166666666664</v>
      </c>
      <c r="H7" s="20">
        <f>VLOOKUP(C7,'[1]FAMILIAS-LINEAS '!A:C,3,FALSE)</f>
        <v>16</v>
      </c>
      <c r="I7" s="21">
        <f t="shared" si="0"/>
        <v>18.80962643678161</v>
      </c>
      <c r="J7" s="22">
        <v>24.5</v>
      </c>
      <c r="K7" s="23">
        <v>24.5</v>
      </c>
      <c r="L7" s="23">
        <v>24.1</v>
      </c>
      <c r="M7" s="23">
        <v>23</v>
      </c>
      <c r="N7" s="24">
        <f t="shared" si="1"/>
        <v>21.829166666666666</v>
      </c>
      <c r="O7" s="19"/>
      <c r="P7" s="25"/>
      <c r="Q7" s="28"/>
      <c r="R7" s="26"/>
      <c r="S7" s="23"/>
      <c r="T7" s="23"/>
      <c r="U7" s="23"/>
      <c r="V7" s="23"/>
      <c r="W7" s="27"/>
      <c r="X7" s="30">
        <v>9999</v>
      </c>
    </row>
    <row r="8" spans="1:27" ht="59.1" customHeight="1">
      <c r="A8" s="31">
        <v>7501026053054</v>
      </c>
      <c r="B8" s="32">
        <v>7501026053054</v>
      </c>
      <c r="C8" s="33" t="s">
        <v>15</v>
      </c>
      <c r="D8" s="34" t="s">
        <v>19</v>
      </c>
      <c r="E8" s="35" t="s">
        <v>10</v>
      </c>
      <c r="F8" s="36">
        <v>1</v>
      </c>
      <c r="G8" s="37">
        <f t="shared" si="2"/>
        <v>21.819166666666664</v>
      </c>
      <c r="H8" s="20">
        <f>VLOOKUP(C8,'[1]FAMILIAS-LINEAS '!A:C,3,FALSE)</f>
        <v>16</v>
      </c>
      <c r="I8" s="21">
        <f t="shared" si="0"/>
        <v>18.80962643678161</v>
      </c>
      <c r="J8" s="22">
        <v>24.5</v>
      </c>
      <c r="K8" s="23">
        <v>24.5</v>
      </c>
      <c r="L8" s="23">
        <v>24.1</v>
      </c>
      <c r="M8" s="23">
        <v>23</v>
      </c>
      <c r="N8" s="24">
        <f t="shared" si="1"/>
        <v>21.829166666666666</v>
      </c>
      <c r="O8" s="19"/>
      <c r="P8" s="25"/>
      <c r="Q8" s="28"/>
      <c r="R8" s="26"/>
      <c r="S8" s="23"/>
      <c r="T8" s="23"/>
      <c r="U8" s="23"/>
      <c r="V8" s="23"/>
      <c r="W8" s="27"/>
      <c r="X8" s="30">
        <v>9999</v>
      </c>
    </row>
    <row r="9" spans="1:27" ht="59.1" customHeight="1">
      <c r="A9" s="31">
        <v>7501026054013</v>
      </c>
      <c r="B9" s="32">
        <v>7501026054013</v>
      </c>
      <c r="C9" s="33" t="s">
        <v>15</v>
      </c>
      <c r="D9" s="34" t="s">
        <v>20</v>
      </c>
      <c r="E9" s="35" t="s">
        <v>10</v>
      </c>
      <c r="F9" s="36">
        <v>12</v>
      </c>
      <c r="G9" s="37">
        <v>261.83</v>
      </c>
      <c r="H9" s="20">
        <f>VLOOKUP(C9,'[1]FAMILIAS-LINEAS '!A:C,3,FALSE)</f>
        <v>16</v>
      </c>
      <c r="I9" s="21">
        <f t="shared" si="0"/>
        <v>18.80962643678161</v>
      </c>
      <c r="J9" s="22">
        <v>24.5</v>
      </c>
      <c r="K9" s="23">
        <v>24.5</v>
      </c>
      <c r="L9" s="23">
        <v>24.1</v>
      </c>
      <c r="M9" s="23">
        <v>23</v>
      </c>
      <c r="N9" s="24">
        <f t="shared" si="1"/>
        <v>21.829166666666666</v>
      </c>
      <c r="O9" s="32">
        <v>1750102605410</v>
      </c>
      <c r="P9" s="38" t="s">
        <v>15</v>
      </c>
      <c r="Q9" s="34" t="s">
        <v>21</v>
      </c>
      <c r="R9" s="26" t="s">
        <v>22</v>
      </c>
      <c r="S9" s="23">
        <v>285.39999999999998</v>
      </c>
      <c r="T9" s="23">
        <v>285.39999999999998</v>
      </c>
      <c r="U9" s="23">
        <v>280.2</v>
      </c>
      <c r="V9" s="23">
        <v>276</v>
      </c>
      <c r="W9" s="27">
        <f t="shared" ref="W9" si="3">G9+0.01</f>
        <v>261.83999999999997</v>
      </c>
      <c r="X9" s="30">
        <v>9999</v>
      </c>
    </row>
    <row r="10" spans="1:27" ht="59.1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A3:D3"/>
    <mergeCell ref="L3:X3"/>
  </mergeCells>
  <conditionalFormatting sqref="J5:J9">
    <cfRule type="containsText" dxfId="2" priority="3" operator="containsText" text="ELIMINAR POR PIEZA">
      <formula>NOT(ISERROR(SEARCH("ELIMINAR POR PIEZA",J5)))</formula>
    </cfRule>
  </conditionalFormatting>
  <conditionalFormatting sqref="S5:S9">
    <cfRule type="containsText" dxfId="1" priority="2" operator="containsText" text="ELIMINAR POR CAJA">
      <formula>NOT(ISERROR(SEARCH("ELIMINAR POR CAJA",S5)))</formula>
    </cfRule>
  </conditionalFormatting>
  <conditionalFormatting sqref="J5:J9 S5:S9 D5:D9 Q5:Q9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2022-01-07T20:24:49Z</dcterms:modified>
</cp:coreProperties>
</file>