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Hoja1!$A$3:$X$14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1" l="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H10" i="11"/>
  <c r="G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  <c r="N10" i="11" l="1"/>
  <c r="W10" i="11"/>
</calcChain>
</file>

<file path=xl/sharedStrings.xml><?xml version="1.0" encoding="utf-8"?>
<sst xmlns="http://schemas.openxmlformats.org/spreadsheetml/2006/main" count="75" uniqueCount="33">
  <si>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</si>
  <si>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</si>
  <si>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</si>
  <si>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</si>
  <si>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</si>
  <si>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</si>
  <si>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</si>
  <si>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</si>
  <si>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</si>
  <si>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</si>
  <si>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</si>
  <si>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</si>
  <si>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</si>
  <si>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 xml:space="preserve">    GEN SUC22-0316</t>
  </si>
  <si>
    <t>AA</t>
  </si>
  <si>
    <t>ALIMENTO CHAMP PERRO AD RES GRANEL 1 KG.</t>
  </si>
  <si>
    <t>KGM</t>
  </si>
  <si>
    <t>ALIMENTO CHAMP PERRO AD RES BULTO 20 KGS</t>
  </si>
  <si>
    <t>BTO</t>
  </si>
  <si>
    <t>PAL GATO A GRANEL 1 KG.</t>
  </si>
  <si>
    <t>PAL GATO A GRANEL 12 KGS.</t>
  </si>
  <si>
    <t>PAL GATO A GRANEL 16 KGS.</t>
  </si>
  <si>
    <t>PAL PERRO A GRANEL 1 KG.</t>
  </si>
  <si>
    <t>PAL PERRO A GRANEL BULTO 20 KGS.</t>
  </si>
  <si>
    <t>PEDIGREE ADULTO A GRANEL MEALTIME 1 KG.</t>
  </si>
  <si>
    <t>PEDIGREE ADULTO A GRANEL MEALTIME 25 KGS</t>
  </si>
  <si>
    <t>PEDIGREE ADULTO A GRANEL MEALTIME 15 KGS</t>
  </si>
  <si>
    <t>PEDIGREE ADULTO RAZAS PEQ. A GRANEL 1KG.</t>
  </si>
  <si>
    <t>PEDIGREE ADULTO RAZAS PEQ. 20 KGS.+BONUS</t>
  </si>
  <si>
    <t>PEDIGREE ADULTO RAZAS PEQ. 10 KGS.</t>
  </si>
  <si>
    <t>PEDIGREE CACHORRO A GRANEL 1 KG.</t>
  </si>
  <si>
    <t>PEDIGREE CACHORRO 20 KGS.</t>
  </si>
  <si>
    <t>PEDIGREE CACHORRO 7 KGS.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</si>
</sst>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FFAD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168" fontId="51" fillId="2" borderId="28" xfId="2110" quotePrefix="1" applyNumberFormat="1" applyFont="1" applyFill="1" applyBorder="1" applyAlignment="1">
      <alignment horizontal="center" vertical="center"/>
    </xf>
    <xf numFmtId="168" fontId="51" fillId="2" borderId="22" xfId="2110" quotePrefix="1" applyNumberFormat="1" applyFont="1" applyFill="1" applyBorder="1" applyAlignment="1">
      <alignment horizontal="center" vertical="center"/>
    </xf>
    <xf numFmtId="12" fontId="51" fillId="0" borderId="22" xfId="2114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3-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ENVIO A CORREO"/>
      <sheetName val="RECTIFICACIONES"/>
      <sheetName val="FAMILIAS-LINEAS 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GE</v>
          </cell>
          <cell r="B51" t="str">
            <v>GELATINAS</v>
          </cell>
          <cell r="C51">
            <v>0</v>
          </cell>
        </row>
        <row r="52">
          <cell r="A52" t="str">
            <v>GG</v>
          </cell>
          <cell r="B52" t="str">
            <v>GALLETAS GAMESA</v>
          </cell>
          <cell r="C52">
            <v>0</v>
          </cell>
        </row>
        <row r="53">
          <cell r="A53" t="str">
            <v>GO</v>
          </cell>
          <cell r="B53" t="str">
            <v>GALLETAS OTRAS</v>
          </cell>
          <cell r="C53">
            <v>0</v>
          </cell>
        </row>
        <row r="54">
          <cell r="A54" t="str">
            <v>GS</v>
          </cell>
          <cell r="B54" t="str">
            <v>GEL Y SPRAY</v>
          </cell>
          <cell r="C54">
            <v>16</v>
          </cell>
        </row>
        <row r="55">
          <cell r="A55" t="str">
            <v>HA</v>
          </cell>
          <cell r="B55" t="str">
            <v>HARINA PREPARADAS</v>
          </cell>
          <cell r="C55">
            <v>0</v>
          </cell>
        </row>
        <row r="56">
          <cell r="A56" t="str">
            <v>HB</v>
          </cell>
          <cell r="B56" t="str">
            <v xml:space="preserve">HARINAS </v>
          </cell>
          <cell r="C56">
            <v>0</v>
          </cell>
        </row>
        <row r="57">
          <cell r="A57" t="str">
            <v>HM</v>
          </cell>
          <cell r="B57" t="str">
            <v>HIGIENE INTIMA MEDICAMENTO</v>
          </cell>
          <cell r="C57">
            <v>0</v>
          </cell>
        </row>
        <row r="58">
          <cell r="A58" t="str">
            <v>HN</v>
          </cell>
          <cell r="B58" t="str">
            <v>HIGIENE INTIMA</v>
          </cell>
          <cell r="C58">
            <v>16</v>
          </cell>
        </row>
        <row r="59">
          <cell r="A59" t="str">
            <v>HR</v>
          </cell>
          <cell r="B59" t="str">
            <v>HOJAS DE RASURAR</v>
          </cell>
          <cell r="C59">
            <v>16</v>
          </cell>
        </row>
        <row r="60">
          <cell r="A60" t="str">
            <v>HU</v>
          </cell>
          <cell r="B60" t="str">
            <v>HUEVOS</v>
          </cell>
          <cell r="C60">
            <v>0</v>
          </cell>
        </row>
        <row r="61">
          <cell r="A61" t="str">
            <v>IN</v>
          </cell>
          <cell r="B61" t="str">
            <v>INSECTICIDAS</v>
          </cell>
          <cell r="C61">
            <v>16</v>
          </cell>
        </row>
        <row r="62">
          <cell r="A62" t="str">
            <v>JD</v>
          </cell>
          <cell r="B62" t="str">
            <v>JUGOS DIVERSOS</v>
          </cell>
          <cell r="C62">
            <v>0</v>
          </cell>
        </row>
        <row r="63">
          <cell r="A63" t="str">
            <v>JJ</v>
          </cell>
          <cell r="B63" t="str">
            <v>JUGOS JUMEX</v>
          </cell>
          <cell r="C63">
            <v>0</v>
          </cell>
        </row>
        <row r="64">
          <cell r="A64" t="str">
            <v>JL</v>
          </cell>
          <cell r="B64" t="str">
            <v>JABON DE LAVANDERIA</v>
          </cell>
          <cell r="C64">
            <v>16</v>
          </cell>
        </row>
        <row r="65">
          <cell r="A65" t="str">
            <v>JO</v>
          </cell>
          <cell r="B65" t="str">
            <v>JUGOS OTROS</v>
          </cell>
          <cell r="C65">
            <v>16</v>
          </cell>
        </row>
        <row r="66">
          <cell r="A66" t="str">
            <v>JR</v>
          </cell>
          <cell r="B66" t="str">
            <v>JEREZ</v>
          </cell>
          <cell r="C66">
            <v>16</v>
          </cell>
        </row>
        <row r="67">
          <cell r="A67" t="str">
            <v>JT</v>
          </cell>
          <cell r="B67" t="str">
            <v>JABON DE TOCADOR</v>
          </cell>
          <cell r="C67">
            <v>16</v>
          </cell>
        </row>
        <row r="68">
          <cell r="A68" t="str">
            <v>LE</v>
          </cell>
          <cell r="B68" t="str">
            <v>LECHES</v>
          </cell>
          <cell r="C68">
            <v>0</v>
          </cell>
        </row>
        <row r="69">
          <cell r="A69" t="str">
            <v>LI</v>
          </cell>
          <cell r="B69" t="str">
            <v>LIMPIADORES</v>
          </cell>
          <cell r="C69">
            <v>16</v>
          </cell>
        </row>
        <row r="70">
          <cell r="A70" t="str">
            <v>ME</v>
          </cell>
          <cell r="B70" t="str">
            <v>MARISCOS ENLATADOS</v>
          </cell>
          <cell r="C70">
            <v>0</v>
          </cell>
        </row>
        <row r="71">
          <cell r="A71" t="str">
            <v>MM</v>
          </cell>
          <cell r="B71" t="str">
            <v>MOLES Y MERMELADAS</v>
          </cell>
          <cell r="C71">
            <v>0</v>
          </cell>
        </row>
        <row r="72">
          <cell r="A72" t="str">
            <v>MT</v>
          </cell>
          <cell r="B72" t="str">
            <v>MANTECAS</v>
          </cell>
          <cell r="C72">
            <v>0</v>
          </cell>
        </row>
        <row r="73">
          <cell r="A73" t="str">
            <v>MY</v>
          </cell>
          <cell r="B73" t="str">
            <v>MAYONESAS Y MOSTAZAS</v>
          </cell>
          <cell r="C73">
            <v>0</v>
          </cell>
        </row>
        <row r="74">
          <cell r="A74" t="str">
            <v>PD</v>
          </cell>
          <cell r="B74" t="str">
            <v>PAÑAL DESECHABLE</v>
          </cell>
          <cell r="C74">
            <v>16</v>
          </cell>
        </row>
        <row r="75">
          <cell r="A75" t="str">
            <v>PE</v>
          </cell>
          <cell r="B75" t="str">
            <v>PAPEL ENVOLTURA</v>
          </cell>
          <cell r="C75">
            <v>16</v>
          </cell>
        </row>
        <row r="76">
          <cell r="A76" t="str">
            <v>PF</v>
          </cell>
          <cell r="B76" t="str">
            <v>PERFUMERIA</v>
          </cell>
          <cell r="C76">
            <v>16</v>
          </cell>
        </row>
        <row r="77">
          <cell r="A77" t="str">
            <v>PH</v>
          </cell>
          <cell r="B77" t="str">
            <v>PAPEL HIGIENICO</v>
          </cell>
          <cell r="C77">
            <v>16</v>
          </cell>
        </row>
        <row r="78">
          <cell r="A78" t="str">
            <v>PI</v>
          </cell>
          <cell r="B78" t="str">
            <v>PILAS</v>
          </cell>
          <cell r="C78">
            <v>16</v>
          </cell>
        </row>
        <row r="79">
          <cell r="A79" t="str">
            <v>PL</v>
          </cell>
          <cell r="B79" t="str">
            <v>PLASTICOS DOMESTICOS</v>
          </cell>
          <cell r="C79">
            <v>16</v>
          </cell>
        </row>
        <row r="80">
          <cell r="A80" t="str">
            <v>PN</v>
          </cell>
          <cell r="B80" t="str">
            <v>PRODUCTOS NATURISTAS</v>
          </cell>
          <cell r="C80">
            <v>0</v>
          </cell>
        </row>
        <row r="81">
          <cell r="A81" t="str">
            <v>RE</v>
          </cell>
          <cell r="B81" t="str">
            <v>REFRESCOS</v>
          </cell>
          <cell r="C81">
            <v>16</v>
          </cell>
        </row>
        <row r="82">
          <cell r="A82" t="str">
            <v>RP</v>
          </cell>
          <cell r="B82" t="str">
            <v>ROMPOPES</v>
          </cell>
          <cell r="C82">
            <v>16</v>
          </cell>
        </row>
        <row r="83">
          <cell r="A83" t="str">
            <v>RT</v>
          </cell>
          <cell r="B83" t="str">
            <v>REPOSTERIA</v>
          </cell>
          <cell r="C83">
            <v>0</v>
          </cell>
        </row>
        <row r="84">
          <cell r="A84" t="str">
            <v>RV</v>
          </cell>
          <cell r="B84" t="str">
            <v>ROPA EN GENERAL</v>
          </cell>
          <cell r="C84">
            <v>16</v>
          </cell>
        </row>
        <row r="85">
          <cell r="A85" t="str">
            <v>SA</v>
          </cell>
          <cell r="B85" t="str">
            <v>SAL</v>
          </cell>
          <cell r="C85">
            <v>0</v>
          </cell>
        </row>
        <row r="86">
          <cell r="A86" t="str">
            <v>SE</v>
          </cell>
          <cell r="B86" t="str">
            <v>SEMILLAS Y GRANOS</v>
          </cell>
          <cell r="C86">
            <v>0</v>
          </cell>
        </row>
        <row r="87">
          <cell r="A87" t="str">
            <v>SG</v>
          </cell>
          <cell r="B87" t="str">
            <v>SHAMPOO EXHIBIDOR</v>
          </cell>
          <cell r="C87">
            <v>16</v>
          </cell>
        </row>
        <row r="88">
          <cell r="A88" t="str">
            <v>SH</v>
          </cell>
          <cell r="B88" t="str">
            <v>SHAMPOO</v>
          </cell>
          <cell r="C88">
            <v>16</v>
          </cell>
        </row>
        <row r="89">
          <cell r="A89" t="str">
            <v>SI</v>
          </cell>
          <cell r="B89" t="str">
            <v>SOPAS INSTANTANEAS</v>
          </cell>
          <cell r="C89">
            <v>0</v>
          </cell>
        </row>
        <row r="90">
          <cell r="A90" t="str">
            <v>SP</v>
          </cell>
          <cell r="B90" t="str">
            <v>SOPAS DE PASTA</v>
          </cell>
          <cell r="C90">
            <v>0</v>
          </cell>
        </row>
        <row r="91">
          <cell r="A91" t="str">
            <v>SR</v>
          </cell>
          <cell r="B91" t="str">
            <v>SUAVISANTES DE ROPA</v>
          </cell>
          <cell r="C91">
            <v>16</v>
          </cell>
        </row>
        <row r="92">
          <cell r="A92" t="str">
            <v>SS</v>
          </cell>
          <cell r="B92" t="str">
            <v>SALSAS</v>
          </cell>
          <cell r="C92">
            <v>0</v>
          </cell>
        </row>
        <row r="93">
          <cell r="A93" t="str">
            <v>SV</v>
          </cell>
          <cell r="B93" t="str">
            <v>SERVILLETAS</v>
          </cell>
          <cell r="C93">
            <v>16</v>
          </cell>
        </row>
        <row r="94">
          <cell r="A94" t="str">
            <v>TE</v>
          </cell>
          <cell r="B94" t="str">
            <v>TES</v>
          </cell>
          <cell r="C94">
            <v>0</v>
          </cell>
        </row>
        <row r="95">
          <cell r="A95" t="str">
            <v>TF</v>
          </cell>
          <cell r="B95" t="str">
            <v>TOALLAS FEMENINAS</v>
          </cell>
          <cell r="C95">
            <v>16</v>
          </cell>
        </row>
        <row r="96">
          <cell r="A96" t="str">
            <v>TO</v>
          </cell>
          <cell r="B96" t="str">
            <v>TOSTADAS</v>
          </cell>
          <cell r="C96">
            <v>0</v>
          </cell>
        </row>
        <row r="97">
          <cell r="A97" t="str">
            <v>VC</v>
          </cell>
          <cell r="B97" t="str">
            <v>VERDURAS EN LATA</v>
          </cell>
          <cell r="C97">
            <v>0</v>
          </cell>
        </row>
        <row r="98">
          <cell r="A98" t="str">
            <v>VN</v>
          </cell>
          <cell r="B98" t="str">
            <v>VINAGRES</v>
          </cell>
          <cell r="C98">
            <v>0</v>
          </cell>
        </row>
        <row r="99">
          <cell r="A99" t="str">
            <v>VO</v>
          </cell>
          <cell r="B99" t="str">
            <v>VARIOS</v>
          </cell>
          <cell r="C99">
            <v>16</v>
          </cell>
        </row>
        <row r="100">
          <cell r="A100" t="str">
            <v>VV</v>
          </cell>
          <cell r="B100" t="str">
            <v>VELADORAS</v>
          </cell>
          <cell r="C100">
            <v>16</v>
          </cell>
        </row>
        <row r="101">
          <cell r="A101" t="str">
            <v>YG</v>
          </cell>
          <cell r="B101" t="str">
            <v>YOGHURT</v>
          </cell>
          <cell r="C101">
            <v>0</v>
          </cell>
        </row>
      </sheetData>
      <sheetData sheetId="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772"/>
  <sheetViews>
    <sheetView tabSelected="1" topLeftCell="A3" zoomScale="39" zoomScaleNormal="39" workbookViewId="0">
      <selection activeCell="A15" sqref="A15:XFD63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13</v>
      </c>
      <c r="B3" s="46"/>
      <c r="C3" s="46"/>
      <c r="D3" s="46"/>
      <c r="E3" s="42">
        <v>44637</v>
      </c>
      <c r="F3" s="43"/>
      <c r="G3" s="43"/>
      <c r="H3" s="43"/>
      <c r="I3" s="43"/>
      <c r="J3" s="43"/>
      <c r="K3" s="44"/>
      <c r="L3" s="47" t="s">
        <v>12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11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11</v>
      </c>
      <c r="T4" s="40"/>
      <c r="U4" s="40"/>
      <c r="V4" s="40"/>
      <c r="W4" s="41"/>
      <c r="X4" s="18" t="s">
        <v>10</v>
      </c>
    </row>
    <row r="5" spans="1:27" ht="59.1" customHeight="1">
      <c r="A5" s="35">
        <v>750266223051</v>
      </c>
      <c r="B5" s="32">
        <v>750266223051</v>
      </c>
      <c r="C5" s="33" t="s">
        <v>14</v>
      </c>
      <c r="D5" s="31" t="s">
        <v>15</v>
      </c>
      <c r="E5" s="25" t="s">
        <v>16</v>
      </c>
      <c r="F5" s="26">
        <v>20</v>
      </c>
      <c r="G5" s="27">
        <v>540</v>
      </c>
      <c r="H5" s="19">
        <f>VLOOKUP(C5,'[1]FAMILIAS-LINEAS '!A:C,3,FALSE)</f>
        <v>16</v>
      </c>
      <c r="I5" s="20">
        <f t="shared" ref="I5:I6" si="0">(G5/F5)/(1+(H5/100))</f>
        <v>23.27586206896552</v>
      </c>
      <c r="J5" s="21">
        <v>31.400000000000002</v>
      </c>
      <c r="K5" s="22">
        <v>30.8</v>
      </c>
      <c r="L5" s="22">
        <v>29.7</v>
      </c>
      <c r="M5" s="22">
        <v>29.7</v>
      </c>
      <c r="N5" s="28">
        <f t="shared" ref="N5:N6" si="1">+(G5/F5)+0.01</f>
        <v>27.01</v>
      </c>
      <c r="O5" s="32">
        <v>7506174514457</v>
      </c>
      <c r="P5" s="34" t="s">
        <v>14</v>
      </c>
      <c r="Q5" s="31" t="s">
        <v>17</v>
      </c>
      <c r="R5" s="23" t="s">
        <v>18</v>
      </c>
      <c r="S5" s="22">
        <v>583.20000000000005</v>
      </c>
      <c r="T5" s="22">
        <v>577.79999999999995</v>
      </c>
      <c r="U5" s="22">
        <v>577.79999999999995</v>
      </c>
      <c r="V5" s="22">
        <v>572.4</v>
      </c>
      <c r="W5" s="29">
        <f t="shared" ref="W5:W6" si="2">G5+0.01</f>
        <v>540.01</v>
      </c>
      <c r="X5" s="30">
        <v>9999</v>
      </c>
    </row>
    <row r="6" spans="1:27" ht="59.1" customHeight="1">
      <c r="A6" s="36">
        <v>457</v>
      </c>
      <c r="B6" s="37">
        <v>457</v>
      </c>
      <c r="C6" s="33" t="s">
        <v>14</v>
      </c>
      <c r="D6" s="31" t="s">
        <v>19</v>
      </c>
      <c r="E6" s="25" t="s">
        <v>16</v>
      </c>
      <c r="F6" s="26">
        <v>12</v>
      </c>
      <c r="G6" s="27">
        <v>300</v>
      </c>
      <c r="H6" s="19">
        <f>VLOOKUP(C6,'[1]FAMILIAS-LINEAS '!A:C,3,FALSE)</f>
        <v>16</v>
      </c>
      <c r="I6" s="20">
        <f t="shared" si="0"/>
        <v>21.551724137931036</v>
      </c>
      <c r="J6" s="21">
        <v>29</v>
      </c>
      <c r="K6" s="22">
        <v>28.5</v>
      </c>
      <c r="L6" s="22">
        <v>27.5</v>
      </c>
      <c r="M6" s="22">
        <v>27.5</v>
      </c>
      <c r="N6" s="28">
        <f t="shared" si="1"/>
        <v>25.01</v>
      </c>
      <c r="O6" s="32">
        <v>7506174514563</v>
      </c>
      <c r="P6" s="34" t="s">
        <v>14</v>
      </c>
      <c r="Q6" s="31" t="s">
        <v>20</v>
      </c>
      <c r="R6" s="23" t="s">
        <v>18</v>
      </c>
      <c r="S6" s="22">
        <v>324</v>
      </c>
      <c r="T6" s="22">
        <v>321</v>
      </c>
      <c r="U6" s="22">
        <v>321</v>
      </c>
      <c r="V6" s="22">
        <v>318</v>
      </c>
      <c r="W6" s="29">
        <f t="shared" si="2"/>
        <v>300.01</v>
      </c>
      <c r="X6" s="30">
        <v>9999</v>
      </c>
    </row>
    <row r="7" spans="1:27" ht="59.1" customHeight="1">
      <c r="A7" s="36">
        <v>457</v>
      </c>
      <c r="B7" s="37">
        <v>457</v>
      </c>
      <c r="C7" s="33" t="s">
        <v>14</v>
      </c>
      <c r="D7" s="31" t="s">
        <v>19</v>
      </c>
      <c r="E7" s="25" t="s">
        <v>16</v>
      </c>
      <c r="F7" s="26">
        <v>16</v>
      </c>
      <c r="G7" s="27">
        <v>400</v>
      </c>
      <c r="H7" s="19">
        <f>VLOOKUP(C7,'[1]FAMILIAS-LINEAS '!A:C,3,FALSE)</f>
        <v>16</v>
      </c>
      <c r="I7" s="20">
        <f>(G7/F7)/(1+(H7/100))</f>
        <v>21.551724137931036</v>
      </c>
      <c r="J7" s="21">
        <v>29</v>
      </c>
      <c r="K7" s="22">
        <v>28.5</v>
      </c>
      <c r="L7" s="22">
        <v>27.5</v>
      </c>
      <c r="M7" s="22">
        <v>27.5</v>
      </c>
      <c r="N7" s="28">
        <f>+(G7/F7)+0.01</f>
        <v>25.01</v>
      </c>
      <c r="O7" s="32">
        <v>706460237085</v>
      </c>
      <c r="P7" s="34" t="s">
        <v>14</v>
      </c>
      <c r="Q7" s="31" t="s">
        <v>21</v>
      </c>
      <c r="R7" s="23" t="s">
        <v>18</v>
      </c>
      <c r="S7" s="22">
        <v>432</v>
      </c>
      <c r="T7" s="22">
        <v>428</v>
      </c>
      <c r="U7" s="22">
        <v>428</v>
      </c>
      <c r="V7" s="22">
        <v>424</v>
      </c>
      <c r="W7" s="29">
        <f>G7+0.01</f>
        <v>400.01</v>
      </c>
      <c r="X7" s="30"/>
    </row>
    <row r="8" spans="1:27" ht="59.1" customHeight="1">
      <c r="A8" s="36">
        <v>335</v>
      </c>
      <c r="B8" s="37">
        <v>335</v>
      </c>
      <c r="C8" s="33" t="s">
        <v>14</v>
      </c>
      <c r="D8" s="31" t="s">
        <v>22</v>
      </c>
      <c r="E8" s="25" t="s">
        <v>16</v>
      </c>
      <c r="F8" s="26">
        <v>20</v>
      </c>
      <c r="G8" s="27">
        <v>420</v>
      </c>
      <c r="H8" s="19">
        <f>VLOOKUP(C8,'[1]FAMILIAS-LINEAS '!A:C,3,FALSE)</f>
        <v>16</v>
      </c>
      <c r="I8" s="20">
        <f t="shared" ref="I8:I9" si="3">(G8/F8)/(1+(H8/100))</f>
        <v>18.103448275862071</v>
      </c>
      <c r="J8" s="21">
        <v>24.400000000000002</v>
      </c>
      <c r="K8" s="22">
        <v>24</v>
      </c>
      <c r="L8" s="22">
        <v>23.1</v>
      </c>
      <c r="M8" s="22">
        <v>23.1</v>
      </c>
      <c r="N8" s="28">
        <f t="shared" ref="N8:N9" si="4">+(G8/F8)+0.01</f>
        <v>21.01</v>
      </c>
      <c r="O8" s="32">
        <v>7506174514440</v>
      </c>
      <c r="P8" s="34" t="s">
        <v>14</v>
      </c>
      <c r="Q8" s="31" t="s">
        <v>23</v>
      </c>
      <c r="R8" s="23" t="s">
        <v>18</v>
      </c>
      <c r="S8" s="22">
        <v>453.6</v>
      </c>
      <c r="T8" s="22">
        <v>449.4</v>
      </c>
      <c r="U8" s="22">
        <v>449.4</v>
      </c>
      <c r="V8" s="22">
        <v>445.2</v>
      </c>
      <c r="W8" s="29">
        <f t="shared" ref="W8:W9" si="5">G8+0.01</f>
        <v>420.01</v>
      </c>
      <c r="X8" s="30">
        <v>9999</v>
      </c>
    </row>
    <row r="9" spans="1:27" ht="59.1" customHeight="1">
      <c r="A9" s="36">
        <v>334</v>
      </c>
      <c r="B9" s="37">
        <v>334</v>
      </c>
      <c r="C9" s="33" t="s">
        <v>14</v>
      </c>
      <c r="D9" s="31" t="s">
        <v>24</v>
      </c>
      <c r="E9" s="25" t="s">
        <v>16</v>
      </c>
      <c r="F9" s="26">
        <v>25</v>
      </c>
      <c r="G9" s="27">
        <v>850</v>
      </c>
      <c r="H9" s="19">
        <f>VLOOKUP(C9,'[1]FAMILIAS-LINEAS '!A:C,3,FALSE)</f>
        <v>16</v>
      </c>
      <c r="I9" s="20">
        <f t="shared" si="3"/>
        <v>29.31034482758621</v>
      </c>
      <c r="J9" s="21">
        <v>39.5</v>
      </c>
      <c r="K9" s="22">
        <v>38.800000000000004</v>
      </c>
      <c r="L9" s="22">
        <v>37.4</v>
      </c>
      <c r="M9" s="22">
        <v>37.4</v>
      </c>
      <c r="N9" s="28">
        <f t="shared" si="4"/>
        <v>34.01</v>
      </c>
      <c r="O9" s="32">
        <v>750103477</v>
      </c>
      <c r="P9" s="34" t="s">
        <v>14</v>
      </c>
      <c r="Q9" s="31" t="s">
        <v>25</v>
      </c>
      <c r="R9" s="23" t="s">
        <v>18</v>
      </c>
      <c r="S9" s="22">
        <v>918</v>
      </c>
      <c r="T9" s="22">
        <v>909.5</v>
      </c>
      <c r="U9" s="22">
        <v>909.5</v>
      </c>
      <c r="V9" s="22">
        <v>901</v>
      </c>
      <c r="W9" s="29">
        <f t="shared" si="5"/>
        <v>850.01</v>
      </c>
      <c r="X9" s="30">
        <v>9999</v>
      </c>
    </row>
    <row r="10" spans="1:27" ht="59.1" customHeight="1">
      <c r="A10" s="36">
        <v>334</v>
      </c>
      <c r="B10" s="37">
        <v>334</v>
      </c>
      <c r="C10" s="33" t="s">
        <v>14</v>
      </c>
      <c r="D10" s="31" t="s">
        <v>24</v>
      </c>
      <c r="E10" s="25" t="s">
        <v>16</v>
      </c>
      <c r="F10" s="26">
        <v>15</v>
      </c>
      <c r="G10" s="27">
        <f>+(34)*15</f>
        <v>510</v>
      </c>
      <c r="H10" s="19">
        <f>VLOOKUP(C10,'[1]FAMILIAS-LINEAS '!A:C,3,FALSE)</f>
        <v>16</v>
      </c>
      <c r="I10" s="20">
        <f>(G10/F10)/(1+(H10/100))</f>
        <v>29.31034482758621</v>
      </c>
      <c r="J10" s="21">
        <v>39.5</v>
      </c>
      <c r="K10" s="22">
        <v>38.800000000000004</v>
      </c>
      <c r="L10" s="22">
        <v>37.4</v>
      </c>
      <c r="M10" s="22">
        <v>37.4</v>
      </c>
      <c r="N10" s="28">
        <f>+(G10/F10)+0.01</f>
        <v>34.01</v>
      </c>
      <c r="O10" s="32">
        <v>7506174503475</v>
      </c>
      <c r="P10" s="34" t="s">
        <v>14</v>
      </c>
      <c r="Q10" s="31" t="s">
        <v>26</v>
      </c>
      <c r="R10" s="23" t="s">
        <v>18</v>
      </c>
      <c r="S10" s="22">
        <v>550.79999999999995</v>
      </c>
      <c r="T10" s="22">
        <v>545.70000000000005</v>
      </c>
      <c r="U10" s="22">
        <v>545.70000000000005</v>
      </c>
      <c r="V10" s="22">
        <v>540.6</v>
      </c>
      <c r="W10" s="29">
        <f>G10+0.01</f>
        <v>510.01</v>
      </c>
      <c r="X10" s="30"/>
    </row>
    <row r="11" spans="1:27" ht="59.1" customHeight="1">
      <c r="A11" s="36">
        <v>392</v>
      </c>
      <c r="B11" s="37">
        <v>392</v>
      </c>
      <c r="C11" s="33" t="s">
        <v>14</v>
      </c>
      <c r="D11" s="31" t="s">
        <v>27</v>
      </c>
      <c r="E11" s="25" t="s">
        <v>16</v>
      </c>
      <c r="F11" s="26">
        <v>20</v>
      </c>
      <c r="G11" s="27">
        <v>707</v>
      </c>
      <c r="H11" s="19">
        <f>VLOOKUP(C11,'[1]FAMILIAS-LINEAS '!A:C,3,FALSE)</f>
        <v>16</v>
      </c>
      <c r="I11" s="20">
        <f t="shared" ref="I11" si="6">(G11/F11)/(1+(H11/100))</f>
        <v>30.474137931034488</v>
      </c>
      <c r="J11" s="21">
        <v>41.1</v>
      </c>
      <c r="K11" s="22">
        <v>40.300000000000004</v>
      </c>
      <c r="L11" s="22">
        <v>38.9</v>
      </c>
      <c r="M11" s="22">
        <v>38.9</v>
      </c>
      <c r="N11" s="28">
        <f t="shared" ref="N11" si="7">+(G11/F11)+0.01</f>
        <v>35.36</v>
      </c>
      <c r="O11" s="32">
        <v>7508525004</v>
      </c>
      <c r="P11" s="34" t="s">
        <v>14</v>
      </c>
      <c r="Q11" s="31" t="s">
        <v>28</v>
      </c>
      <c r="R11" s="23" t="s">
        <v>18</v>
      </c>
      <c r="S11" s="22">
        <v>763.6</v>
      </c>
      <c r="T11" s="22">
        <v>756.5</v>
      </c>
      <c r="U11" s="22">
        <v>756.5</v>
      </c>
      <c r="V11" s="22">
        <v>749.5</v>
      </c>
      <c r="W11" s="29">
        <f t="shared" ref="W11" si="8">G11+0.01</f>
        <v>707.01</v>
      </c>
      <c r="X11" s="30">
        <v>9999</v>
      </c>
    </row>
    <row r="12" spans="1:27" ht="59.1" customHeight="1">
      <c r="A12" s="36">
        <v>392</v>
      </c>
      <c r="B12" s="37">
        <v>392</v>
      </c>
      <c r="C12" s="33" t="s">
        <v>14</v>
      </c>
      <c r="D12" s="31" t="s">
        <v>27</v>
      </c>
      <c r="E12" s="25" t="s">
        <v>16</v>
      </c>
      <c r="F12" s="26">
        <v>10</v>
      </c>
      <c r="G12" s="38">
        <v>353.5</v>
      </c>
      <c r="H12" s="19">
        <f>VLOOKUP(C12,'[1]FAMILIAS-LINEAS '!A:C,3,FALSE)</f>
        <v>16</v>
      </c>
      <c r="I12" s="20">
        <f>(G12/F12)/(1+(H12/100))</f>
        <v>30.474137931034488</v>
      </c>
      <c r="J12" s="21">
        <v>41.1</v>
      </c>
      <c r="K12" s="22">
        <v>40.300000000000004</v>
      </c>
      <c r="L12" s="22">
        <v>38.9</v>
      </c>
      <c r="M12" s="22">
        <v>38.9</v>
      </c>
      <c r="N12" s="28">
        <f>+(G12/F12)+0.01</f>
        <v>35.36</v>
      </c>
      <c r="O12" s="32">
        <v>706460314601</v>
      </c>
      <c r="P12" s="34" t="s">
        <v>14</v>
      </c>
      <c r="Q12" s="31" t="s">
        <v>29</v>
      </c>
      <c r="R12" s="23" t="s">
        <v>18</v>
      </c>
      <c r="S12" s="22">
        <v>381.8</v>
      </c>
      <c r="T12" s="22">
        <v>378.3</v>
      </c>
      <c r="U12" s="22">
        <v>378.3</v>
      </c>
      <c r="V12" s="22">
        <v>374.8</v>
      </c>
      <c r="W12" s="29">
        <f>G12+0.01</f>
        <v>353.51</v>
      </c>
      <c r="X12" s="30"/>
    </row>
    <row r="13" spans="1:27" ht="59.1" customHeight="1">
      <c r="A13" s="36">
        <v>339</v>
      </c>
      <c r="B13" s="37">
        <v>339</v>
      </c>
      <c r="C13" s="33" t="s">
        <v>14</v>
      </c>
      <c r="D13" s="31" t="s">
        <v>30</v>
      </c>
      <c r="E13" s="25" t="s">
        <v>16</v>
      </c>
      <c r="F13" s="26">
        <v>20</v>
      </c>
      <c r="G13" s="27">
        <v>800</v>
      </c>
      <c r="H13" s="19">
        <f>VLOOKUP(C13,'[1]FAMILIAS-LINEAS '!A:C,3,FALSE)</f>
        <v>16</v>
      </c>
      <c r="I13" s="20">
        <f t="shared" ref="I13:I14" si="9">(G13/F13)/(1+(H13/100))</f>
        <v>34.482758620689658</v>
      </c>
      <c r="J13" s="21">
        <v>46.4</v>
      </c>
      <c r="K13" s="22">
        <v>45.6</v>
      </c>
      <c r="L13" s="22">
        <v>44</v>
      </c>
      <c r="M13" s="22">
        <v>44</v>
      </c>
      <c r="N13" s="28">
        <f t="shared" ref="N13:N14" si="10">+(G13/F13)+0.01</f>
        <v>40.01</v>
      </c>
      <c r="O13" s="32">
        <v>706460012354</v>
      </c>
      <c r="P13" s="34" t="s">
        <v>14</v>
      </c>
      <c r="Q13" s="31" t="s">
        <v>31</v>
      </c>
      <c r="R13" s="23" t="s">
        <v>18</v>
      </c>
      <c r="S13" s="22">
        <v>864</v>
      </c>
      <c r="T13" s="22">
        <v>856</v>
      </c>
      <c r="U13" s="22">
        <v>856</v>
      </c>
      <c r="V13" s="22">
        <v>848</v>
      </c>
      <c r="W13" s="29">
        <f t="shared" ref="W13" si="11">G13+0.01</f>
        <v>800.01</v>
      </c>
      <c r="X13" s="30">
        <v>9999</v>
      </c>
    </row>
    <row r="14" spans="1:27" ht="59.1" customHeight="1">
      <c r="A14" s="36">
        <v>706460244861</v>
      </c>
      <c r="B14" s="37">
        <v>706460244861</v>
      </c>
      <c r="C14" s="33" t="s">
        <v>14</v>
      </c>
      <c r="D14" s="31" t="s">
        <v>32</v>
      </c>
      <c r="E14" s="25" t="s">
        <v>18</v>
      </c>
      <c r="F14" s="26">
        <v>1</v>
      </c>
      <c r="G14" s="27">
        <v>329</v>
      </c>
      <c r="H14" s="19">
        <f>VLOOKUP(C14,'[1]FAMILIAS-LINEAS '!A:C,3,FALSE)</f>
        <v>16</v>
      </c>
      <c r="I14" s="20">
        <f t="shared" si="9"/>
        <v>283.62068965517244</v>
      </c>
      <c r="J14" s="21">
        <v>355.40000000000003</v>
      </c>
      <c r="K14" s="22">
        <v>352.1</v>
      </c>
      <c r="L14" s="22">
        <v>352.1</v>
      </c>
      <c r="M14" s="22">
        <v>348.8</v>
      </c>
      <c r="N14" s="28">
        <f t="shared" si="10"/>
        <v>329.01</v>
      </c>
      <c r="O14" s="32"/>
      <c r="P14" s="34"/>
      <c r="Q14" s="31"/>
      <c r="R14" s="23"/>
      <c r="S14" s="22">
        <v>0</v>
      </c>
      <c r="T14" s="22">
        <v>0</v>
      </c>
      <c r="U14" s="22">
        <v>0</v>
      </c>
      <c r="V14" s="22">
        <v>0</v>
      </c>
      <c r="W14" s="29"/>
      <c r="X14" s="30">
        <v>9999</v>
      </c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</sheetData>
  <mergeCells count="5">
    <mergeCell ref="J4:N4"/>
    <mergeCell ref="S4:W4"/>
    <mergeCell ref="E3:K3"/>
    <mergeCell ref="A3:D3"/>
    <mergeCell ref="L3:X3"/>
  </mergeCells>
  <conditionalFormatting sqref="J3:J4">
    <cfRule type="containsText" dxfId="7" priority="8" operator="containsText" text="ELIMINAR POR PIEZA">
      <formula>NOT(ISERROR(SEARCH("ELIMINAR POR PIEZA",J3)))</formula>
    </cfRule>
  </conditionalFormatting>
  <conditionalFormatting sqref="S3:S4">
    <cfRule type="containsText" dxfId="6" priority="7" operator="containsText" text="ELIMINAR POR CAJA">
      <formula>NOT(ISERROR(SEARCH("ELIMINAR POR CAJA",S3)))</formula>
    </cfRule>
  </conditionalFormatting>
  <conditionalFormatting sqref="J3:J4 Q3:Q4 S3:S4 D3:D4">
    <cfRule type="containsText" dxfId="5" priority="6" operator="containsText" text="ELIMINAR">
      <formula>NOT(ISERROR(SEARCH("ELIMINAR",D3)))</formula>
    </cfRule>
  </conditionalFormatting>
  <conditionalFormatting sqref="J5:J11 J13:J14">
    <cfRule type="containsText" dxfId="4" priority="5" operator="containsText" text="ELIMINAR POR PIEZA">
      <formula>NOT(ISERROR(SEARCH("ELIMINAR POR PIEZA",J5)))</formula>
    </cfRule>
  </conditionalFormatting>
  <conditionalFormatting sqref="S5:S14">
    <cfRule type="containsText" dxfId="3" priority="4" operator="containsText" text="ELIMINAR POR CAJA">
      <formula>NOT(ISERROR(SEARCH("ELIMINAR POR CAJA",S5)))</formula>
    </cfRule>
  </conditionalFormatting>
  <conditionalFormatting sqref="J5:J11 Q5:Q14 S5:S14 D5:D14 J13:J14">
    <cfRule type="containsText" dxfId="2" priority="3" operator="containsText" text="ELIMINAR">
      <formula>NOT(ISERROR(SEARCH("ELIMINAR",D5)))</formula>
    </cfRule>
  </conditionalFormatting>
  <conditionalFormatting sqref="J12">
    <cfRule type="containsText" dxfId="1" priority="2" operator="containsText" text="ELIMINAR POR PIEZA">
      <formula>NOT(ISERROR(SEARCH("ELIMINAR POR PIEZA",J12)))</formula>
    </cfRule>
  </conditionalFormatting>
  <conditionalFormatting sqref="J12">
    <cfRule type="containsText" dxfId="0" priority="1" operator="containsText" text="ELIMINAR">
      <formula>NOT(ISERROR(SEARCH("ELIMINAR",J12)))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2022-03-17T19:02:35Z</dcterms:modified>
</cp:coreProperties>
</file>