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6C7FD9E5-60D6-4E96-94AA-6C5CB6F260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Hoja1!$A$3:$X$16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11" l="1"/>
  <c r="N16" i="11"/>
  <c r="H16" i="11"/>
  <c r="I16" i="11" s="1"/>
  <c r="W15" i="11"/>
  <c r="N15" i="11"/>
  <c r="H15" i="11"/>
  <c r="I15" i="11" s="1"/>
  <c r="W14" i="11"/>
  <c r="N14" i="11"/>
  <c r="H14" i="11"/>
  <c r="I14" i="11" s="1"/>
  <c r="W13" i="11"/>
  <c r="N13" i="11"/>
  <c r="H13" i="11"/>
  <c r="I13" i="11" s="1"/>
  <c r="W12" i="11"/>
  <c r="N12" i="11"/>
  <c r="H12" i="11"/>
  <c r="I12" i="11" s="1"/>
  <c r="W11" i="11"/>
  <c r="N11" i="11"/>
  <c r="H11" i="11"/>
  <c r="I11" i="11" s="1"/>
  <c r="W10" i="11"/>
  <c r="N10" i="11"/>
  <c r="I10" i="11"/>
  <c r="H9" i="11"/>
  <c r="G9" i="11"/>
  <c r="N9" i="11" s="1"/>
  <c r="W8" i="11"/>
  <c r="N8" i="11"/>
  <c r="H8" i="11"/>
  <c r="I8" i="11" s="1"/>
  <c r="H7" i="11"/>
  <c r="G7" i="11"/>
  <c r="I7" i="11" s="1"/>
  <c r="W6" i="11"/>
  <c r="H6" i="11"/>
  <c r="I6" i="11" s="1"/>
  <c r="W5" i="11"/>
  <c r="I5" i="11"/>
  <c r="H5" i="11"/>
  <c r="W9" i="11" l="1"/>
  <c r="I9" i="11"/>
</calcChain>
</file>

<file path=xl/sharedStrings.xml><?xml version="1.0" encoding="utf-8"?>
<sst xmlns="http://schemas.openxmlformats.org/spreadsheetml/2006/main" count="72" uniqueCount="36">
  <si>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</si>
  <si>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</si>
  <si>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</si>
  <si>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</si>
  <si>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</si>
  <si>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</si>
  <si>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</si>
  <si>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</si>
  <si>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</si>
  <si>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</si>
  <si>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</si>
  <si>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</si>
  <si>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</si>
  <si>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PZA</t>
  </si>
  <si>
    <t>EXH</t>
  </si>
  <si>
    <t xml:space="preserve">    GEN SUC22-0208</t>
  </si>
  <si>
    <t>AA</t>
  </si>
  <si>
    <t>MININO A GRANEL 1 KG.</t>
  </si>
  <si>
    <t>KGM</t>
  </si>
  <si>
    <t>MININO A GRANEL 15 KGS.</t>
  </si>
  <si>
    <t>BTO</t>
  </si>
  <si>
    <t>MININO A GRANEL 15 KGS.+10% GRATIS</t>
  </si>
  <si>
    <t>MININO PLUS A GRANEL 10 KGS</t>
  </si>
  <si>
    <t>PEDIGREE ADULTO RAZAS PEQ. A GRANEL 1KG.</t>
  </si>
  <si>
    <t>PEDIGREE ADULTO RAZAS PEQ. 20 KGS.+BONUS</t>
  </si>
  <si>
    <t>PEDIGREE ADULTO RAZAS PEQ. 10 KGS.</t>
  </si>
  <si>
    <t>ES</t>
  </si>
  <si>
    <t>COLOR DEIMAN SOBRE 2 GRS.</t>
  </si>
  <si>
    <t>COLOR DEIMAN SOBRE 100/2 GRS.</t>
  </si>
  <si>
    <t>CA</t>
  </si>
  <si>
    <t>CAFE OLE 281 ML. CAPPUCCINO CLASICO</t>
  </si>
  <si>
    <t>CAFE OLE 281 ML. CAPPUCCINO ESPRESSO</t>
  </si>
  <si>
    <t>CAFE OLE 281 ML. CAPPUCCINO IRLANDES</t>
  </si>
  <si>
    <t>CAFE OLE 281 ML. CAPPUCCINO LIGHT</t>
  </si>
  <si>
    <t>CAFE OLE 281 ML. CAPPUCCINO MOKA</t>
  </si>
  <si>
    <t>CAFE OLE 281 ML. CAPPUCCINO VAINILLA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</si>
</sst>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70" formatCode="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49" fontId="59" fillId="2" borderId="22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1" fontId="51" fillId="2" borderId="28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  <xf numFmtId="170" fontId="51" fillId="2" borderId="28" xfId="2110" quotePrefix="1" applyNumberFormat="1" applyFont="1" applyFill="1" applyBorder="1" applyAlignment="1">
      <alignment horizontal="center" vertical="center"/>
    </xf>
    <xf numFmtId="170" fontId="51" fillId="2" borderId="22" xfId="2110" quotePrefix="1" applyNumberFormat="1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/MasterdePrecios%2022-02-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RECTIFICACIONES"/>
      <sheetName val="FAMILIAS-LINEAS "/>
    </sheetNames>
    <sheetDataSet>
      <sheetData sheetId="0"/>
      <sheetData sheetId="1"/>
      <sheetData sheetId="2"/>
      <sheetData sheetId="3"/>
      <sheetData sheetId="4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3"/>
  <sheetViews>
    <sheetView tabSelected="1" zoomScale="39" zoomScaleNormal="39" workbookViewId="0">
      <selection activeCell="A3" sqref="A3:X16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2.875" customWidth="1"/>
    <col min="7" max="7" width="22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2" t="s">
        <v>15</v>
      </c>
      <c r="B3" s="43"/>
      <c r="C3" s="43"/>
      <c r="D3" s="43"/>
      <c r="E3" s="39">
        <v>44614</v>
      </c>
      <c r="F3" s="40"/>
      <c r="G3" s="40"/>
      <c r="H3" s="40"/>
      <c r="I3" s="40"/>
      <c r="J3" s="40"/>
      <c r="K3" s="41"/>
      <c r="L3" s="44" t="s">
        <v>12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6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6" t="s">
        <v>11</v>
      </c>
      <c r="K4" s="37"/>
      <c r="L4" s="37"/>
      <c r="M4" s="37"/>
      <c r="N4" s="38"/>
      <c r="O4" s="9" t="s">
        <v>9</v>
      </c>
      <c r="P4" s="17" t="s">
        <v>2</v>
      </c>
      <c r="Q4" s="17" t="s">
        <v>3</v>
      </c>
      <c r="R4" s="17" t="s">
        <v>4</v>
      </c>
      <c r="S4" s="36" t="s">
        <v>11</v>
      </c>
      <c r="T4" s="37"/>
      <c r="U4" s="37"/>
      <c r="V4" s="37"/>
      <c r="W4" s="38"/>
      <c r="X4" s="18" t="s">
        <v>10</v>
      </c>
    </row>
    <row r="5" spans="1:27" ht="59.1" customHeight="1">
      <c r="A5" s="35">
        <v>7501045890</v>
      </c>
      <c r="B5" s="31">
        <v>7501045890</v>
      </c>
      <c r="C5" s="34" t="s">
        <v>16</v>
      </c>
      <c r="D5" s="32" t="s">
        <v>17</v>
      </c>
      <c r="E5" s="25" t="s">
        <v>18</v>
      </c>
      <c r="F5" s="26">
        <v>15</v>
      </c>
      <c r="G5" s="27">
        <v>440</v>
      </c>
      <c r="H5" s="19">
        <f>VLOOKUP(C5,'[1]FAMILIAS-LINEAS '!A:C,3,FALSE)</f>
        <v>16</v>
      </c>
      <c r="I5" s="20">
        <f t="shared" ref="I5:I6" si="0">(G5/F5)/(1+(H5/100))</f>
        <v>25.287356321839081</v>
      </c>
      <c r="J5" s="21">
        <v>49.5</v>
      </c>
      <c r="K5" s="22">
        <v>49.5</v>
      </c>
      <c r="L5" s="22">
        <v>48.6</v>
      </c>
      <c r="M5" s="22">
        <v>44.800000000000004</v>
      </c>
      <c r="N5" s="28">
        <v>42.61</v>
      </c>
      <c r="O5" s="31">
        <v>75010860022</v>
      </c>
      <c r="P5" s="33" t="s">
        <v>16</v>
      </c>
      <c r="Q5" s="32" t="s">
        <v>19</v>
      </c>
      <c r="R5" s="23" t="s">
        <v>20</v>
      </c>
      <c r="S5" s="22">
        <v>702.9</v>
      </c>
      <c r="T5" s="22">
        <v>702.9</v>
      </c>
      <c r="U5" s="22">
        <v>690.2</v>
      </c>
      <c r="V5" s="22">
        <v>672</v>
      </c>
      <c r="W5" s="29">
        <f t="shared" ref="W5:W6" si="1">G5+0.01</f>
        <v>440.01</v>
      </c>
      <c r="X5" s="30">
        <v>9999</v>
      </c>
    </row>
    <row r="6" spans="1:27" ht="59.1" customHeight="1">
      <c r="A6" s="35">
        <v>7501045890</v>
      </c>
      <c r="B6" s="31">
        <v>7501045890</v>
      </c>
      <c r="C6" s="34" t="s">
        <v>16</v>
      </c>
      <c r="D6" s="32" t="s">
        <v>17</v>
      </c>
      <c r="E6" s="25" t="s">
        <v>18</v>
      </c>
      <c r="F6" s="26">
        <v>15</v>
      </c>
      <c r="G6" s="27">
        <v>440</v>
      </c>
      <c r="H6" s="19">
        <f>VLOOKUP(C6,'[1]FAMILIAS-LINEAS '!A:C,3,FALSE)</f>
        <v>16</v>
      </c>
      <c r="I6" s="20">
        <f t="shared" si="0"/>
        <v>25.287356321839081</v>
      </c>
      <c r="J6" s="21">
        <v>49.5</v>
      </c>
      <c r="K6" s="22">
        <v>49.5</v>
      </c>
      <c r="L6" s="22">
        <v>48.6</v>
      </c>
      <c r="M6" s="22">
        <v>44.800000000000004</v>
      </c>
      <c r="N6" s="28">
        <v>42.61</v>
      </c>
      <c r="O6" s="31">
        <v>7502281121663</v>
      </c>
      <c r="P6" s="33" t="s">
        <v>16</v>
      </c>
      <c r="Q6" s="32" t="s">
        <v>21</v>
      </c>
      <c r="R6" s="23" t="s">
        <v>20</v>
      </c>
      <c r="S6" s="22">
        <v>702.9</v>
      </c>
      <c r="T6" s="22">
        <v>702.9</v>
      </c>
      <c r="U6" s="22">
        <v>690.2</v>
      </c>
      <c r="V6" s="22">
        <v>672</v>
      </c>
      <c r="W6" s="29">
        <f t="shared" si="1"/>
        <v>440.01</v>
      </c>
      <c r="X6" s="30">
        <v>9999</v>
      </c>
    </row>
    <row r="7" spans="1:27" ht="59.1" customHeight="1">
      <c r="A7" s="35">
        <v>7501045890</v>
      </c>
      <c r="B7" s="31">
        <v>7501045890</v>
      </c>
      <c r="C7" s="34" t="s">
        <v>16</v>
      </c>
      <c r="D7" s="32" t="s">
        <v>17</v>
      </c>
      <c r="E7" s="25" t="s">
        <v>18</v>
      </c>
      <c r="F7" s="26">
        <v>10</v>
      </c>
      <c r="G7" s="27">
        <f>+(29.3333333333333)*10</f>
        <v>293.33333333333303</v>
      </c>
      <c r="H7" s="19">
        <f>VLOOKUP(C7,'[1]FAMILIAS-LINEAS '!A:C,3,FALSE)</f>
        <v>16</v>
      </c>
      <c r="I7" s="20">
        <f>(G7/F7)/(1+(H7/100))</f>
        <v>25.287356321839056</v>
      </c>
      <c r="J7" s="21">
        <v>49.5</v>
      </c>
      <c r="K7" s="22">
        <v>49.5</v>
      </c>
      <c r="L7" s="22">
        <v>48.6</v>
      </c>
      <c r="M7" s="22">
        <v>44.800000000000004</v>
      </c>
      <c r="N7" s="28">
        <v>42.61</v>
      </c>
      <c r="O7" s="31">
        <v>7502002873048</v>
      </c>
      <c r="P7" s="33" t="s">
        <v>16</v>
      </c>
      <c r="Q7" s="32" t="s">
        <v>22</v>
      </c>
      <c r="R7" s="23" t="s">
        <v>20</v>
      </c>
      <c r="S7" s="22">
        <v>468.6</v>
      </c>
      <c r="T7" s="22">
        <v>468.6</v>
      </c>
      <c r="U7" s="22">
        <v>460.1</v>
      </c>
      <c r="V7" s="22">
        <v>448</v>
      </c>
      <c r="W7" s="29">
        <v>426.01</v>
      </c>
      <c r="X7" s="30">
        <v>9999</v>
      </c>
    </row>
    <row r="8" spans="1:27" ht="59.1" customHeight="1">
      <c r="A8" s="47">
        <v>392</v>
      </c>
      <c r="B8" s="48">
        <v>392</v>
      </c>
      <c r="C8" s="34" t="s">
        <v>16</v>
      </c>
      <c r="D8" s="32" t="s">
        <v>23</v>
      </c>
      <c r="E8" s="25" t="s">
        <v>18</v>
      </c>
      <c r="F8" s="26">
        <v>20</v>
      </c>
      <c r="G8" s="27">
        <v>707</v>
      </c>
      <c r="H8" s="19">
        <f>VLOOKUP(C8,'[1]FAMILIAS-LINEAS '!A:C,3,FALSE)</f>
        <v>16</v>
      </c>
      <c r="I8" s="20">
        <f t="shared" ref="I8:I16" si="2">(G8/F8)/(1+(H8/100))</f>
        <v>30.474137931034488</v>
      </c>
      <c r="J8" s="21">
        <v>41.1</v>
      </c>
      <c r="K8" s="22">
        <v>41.1</v>
      </c>
      <c r="L8" s="22">
        <v>40.300000000000004</v>
      </c>
      <c r="M8" s="22">
        <v>37.200000000000003</v>
      </c>
      <c r="N8" s="28">
        <f t="shared" ref="N8:N16" si="3">+(G8/F8)+0.01</f>
        <v>35.36</v>
      </c>
      <c r="O8" s="31">
        <v>7508525004</v>
      </c>
      <c r="P8" s="33" t="s">
        <v>16</v>
      </c>
      <c r="Q8" s="32" t="s">
        <v>24</v>
      </c>
      <c r="R8" s="23" t="s">
        <v>20</v>
      </c>
      <c r="S8" s="22">
        <v>770.7</v>
      </c>
      <c r="T8" s="22">
        <v>770.7</v>
      </c>
      <c r="U8" s="22">
        <v>756.5</v>
      </c>
      <c r="V8" s="22">
        <v>744</v>
      </c>
      <c r="W8" s="29">
        <f t="shared" ref="W8:W16" si="4">G8+0.01</f>
        <v>707.01</v>
      </c>
      <c r="X8" s="30">
        <v>9999</v>
      </c>
    </row>
    <row r="9" spans="1:27" ht="59.1" customHeight="1">
      <c r="A9" s="47">
        <v>392</v>
      </c>
      <c r="B9" s="48">
        <v>392</v>
      </c>
      <c r="C9" s="34" t="s">
        <v>16</v>
      </c>
      <c r="D9" s="32" t="s">
        <v>23</v>
      </c>
      <c r="E9" s="25" t="s">
        <v>18</v>
      </c>
      <c r="F9" s="26">
        <v>10</v>
      </c>
      <c r="G9" s="27">
        <f>+G8/2</f>
        <v>353.5</v>
      </c>
      <c r="H9" s="19">
        <f>VLOOKUP(C9,'[1]FAMILIAS-LINEAS '!A:C,3,FALSE)</f>
        <v>16</v>
      </c>
      <c r="I9" s="20">
        <f t="shared" si="2"/>
        <v>30.474137931034488</v>
      </c>
      <c r="J9" s="21">
        <v>41.1</v>
      </c>
      <c r="K9" s="22">
        <v>41.1</v>
      </c>
      <c r="L9" s="22">
        <v>40.300000000000004</v>
      </c>
      <c r="M9" s="22">
        <v>37.200000000000003</v>
      </c>
      <c r="N9" s="28">
        <f t="shared" si="3"/>
        <v>35.36</v>
      </c>
      <c r="O9" s="31">
        <v>706460314601</v>
      </c>
      <c r="P9" s="33" t="s">
        <v>16</v>
      </c>
      <c r="Q9" s="32" t="s">
        <v>25</v>
      </c>
      <c r="R9" s="23" t="s">
        <v>20</v>
      </c>
      <c r="S9" s="22">
        <v>385.40000000000003</v>
      </c>
      <c r="T9" s="22">
        <v>385.40000000000003</v>
      </c>
      <c r="U9" s="22">
        <v>378.3</v>
      </c>
      <c r="V9" s="22">
        <v>372</v>
      </c>
      <c r="W9" s="29">
        <f t="shared" si="4"/>
        <v>353.51</v>
      </c>
      <c r="X9" s="30">
        <v>9999</v>
      </c>
    </row>
    <row r="10" spans="1:27" ht="59.1" customHeight="1">
      <c r="A10" s="35">
        <v>233333</v>
      </c>
      <c r="B10" s="31">
        <v>233333</v>
      </c>
      <c r="C10" s="34" t="s">
        <v>26</v>
      </c>
      <c r="D10" s="32" t="s">
        <v>27</v>
      </c>
      <c r="E10" s="25" t="s">
        <v>13</v>
      </c>
      <c r="F10" s="26">
        <v>100</v>
      </c>
      <c r="G10" s="27">
        <v>246</v>
      </c>
      <c r="H10" s="19">
        <v>16</v>
      </c>
      <c r="I10" s="20">
        <f t="shared" si="2"/>
        <v>2.1206896551724137</v>
      </c>
      <c r="J10" s="21">
        <v>4</v>
      </c>
      <c r="K10" s="21">
        <v>4</v>
      </c>
      <c r="L10" s="21">
        <v>4</v>
      </c>
      <c r="M10" s="21">
        <v>4</v>
      </c>
      <c r="N10" s="28">
        <f t="shared" si="3"/>
        <v>2.4699999999999998</v>
      </c>
      <c r="O10" s="31">
        <v>801842010109</v>
      </c>
      <c r="P10" s="33" t="s">
        <v>26</v>
      </c>
      <c r="Q10" s="32" t="s">
        <v>28</v>
      </c>
      <c r="R10" s="23" t="s">
        <v>14</v>
      </c>
      <c r="S10" s="22">
        <v>297.70000000000005</v>
      </c>
      <c r="T10" s="22">
        <v>297.70000000000005</v>
      </c>
      <c r="U10" s="22">
        <v>282.89999999999998</v>
      </c>
      <c r="V10" s="22">
        <v>270.60000000000002</v>
      </c>
      <c r="W10" s="29">
        <f t="shared" si="4"/>
        <v>246.01</v>
      </c>
      <c r="X10" s="30">
        <v>9999</v>
      </c>
    </row>
    <row r="11" spans="1:27" ht="59.1" customHeight="1">
      <c r="A11" s="47">
        <v>7503001453194</v>
      </c>
      <c r="B11" s="48">
        <v>7503001453194</v>
      </c>
      <c r="C11" s="34" t="s">
        <v>29</v>
      </c>
      <c r="D11" s="32" t="s">
        <v>30</v>
      </c>
      <c r="E11" s="25" t="s">
        <v>13</v>
      </c>
      <c r="F11" s="26">
        <v>1</v>
      </c>
      <c r="G11" s="27">
        <v>20.9</v>
      </c>
      <c r="H11" s="19">
        <f>VLOOKUP(C11,'[1]FAMILIAS-LINEAS '!A:C,3,FALSE)</f>
        <v>0</v>
      </c>
      <c r="I11" s="20">
        <f t="shared" si="2"/>
        <v>20.9</v>
      </c>
      <c r="J11" s="21">
        <v>24.5</v>
      </c>
      <c r="K11" s="22">
        <v>24.5</v>
      </c>
      <c r="L11" s="22">
        <v>23.8</v>
      </c>
      <c r="M11" s="22">
        <v>23.200000000000003</v>
      </c>
      <c r="N11" s="28">
        <f t="shared" si="3"/>
        <v>20.91</v>
      </c>
      <c r="O11" s="31"/>
      <c r="P11" s="33"/>
      <c r="Q11" s="32"/>
      <c r="R11" s="23"/>
      <c r="S11" s="22"/>
      <c r="T11" s="22"/>
      <c r="U11" s="22"/>
      <c r="V11" s="22"/>
      <c r="W11" s="29">
        <f t="shared" si="4"/>
        <v>20.91</v>
      </c>
      <c r="X11" s="30">
        <v>9999</v>
      </c>
    </row>
    <row r="12" spans="1:27" ht="59.1" customHeight="1">
      <c r="A12" s="35">
        <v>7501040070198</v>
      </c>
      <c r="B12" s="31">
        <v>7501040070198</v>
      </c>
      <c r="C12" s="34" t="s">
        <v>29</v>
      </c>
      <c r="D12" s="32" t="s">
        <v>31</v>
      </c>
      <c r="E12" s="25" t="s">
        <v>13</v>
      </c>
      <c r="F12" s="26">
        <v>1</v>
      </c>
      <c r="G12" s="27">
        <v>20.9</v>
      </c>
      <c r="H12" s="19">
        <f>VLOOKUP(C12,'[1]FAMILIAS-LINEAS '!A:C,3,FALSE)</f>
        <v>0</v>
      </c>
      <c r="I12" s="20">
        <f t="shared" si="2"/>
        <v>20.9</v>
      </c>
      <c r="J12" s="21">
        <v>24.5</v>
      </c>
      <c r="K12" s="22">
        <v>24.5</v>
      </c>
      <c r="L12" s="22">
        <v>23.8</v>
      </c>
      <c r="M12" s="22">
        <v>23.200000000000003</v>
      </c>
      <c r="N12" s="28">
        <f t="shared" si="3"/>
        <v>20.91</v>
      </c>
      <c r="O12" s="31"/>
      <c r="P12" s="33"/>
      <c r="Q12" s="32"/>
      <c r="R12" s="23"/>
      <c r="S12" s="22"/>
      <c r="T12" s="22"/>
      <c r="U12" s="22"/>
      <c r="V12" s="22"/>
      <c r="W12" s="29">
        <f t="shared" si="4"/>
        <v>20.91</v>
      </c>
      <c r="X12" s="30">
        <v>9999</v>
      </c>
    </row>
    <row r="13" spans="1:27" ht="59.1" customHeight="1">
      <c r="A13" s="35">
        <v>7501040070129</v>
      </c>
      <c r="B13" s="31">
        <v>7501040070129</v>
      </c>
      <c r="C13" s="34" t="s">
        <v>29</v>
      </c>
      <c r="D13" s="32" t="s">
        <v>32</v>
      </c>
      <c r="E13" s="25" t="s">
        <v>13</v>
      </c>
      <c r="F13" s="26">
        <v>1</v>
      </c>
      <c r="G13" s="27">
        <v>20.9</v>
      </c>
      <c r="H13" s="19">
        <f>VLOOKUP(C13,'[1]FAMILIAS-LINEAS '!A:C,3,FALSE)</f>
        <v>0</v>
      </c>
      <c r="I13" s="20">
        <f t="shared" si="2"/>
        <v>20.9</v>
      </c>
      <c r="J13" s="21">
        <v>24.5</v>
      </c>
      <c r="K13" s="22">
        <v>24.5</v>
      </c>
      <c r="L13" s="22">
        <v>23.8</v>
      </c>
      <c r="M13" s="22">
        <v>23.200000000000003</v>
      </c>
      <c r="N13" s="28">
        <f t="shared" si="3"/>
        <v>20.91</v>
      </c>
      <c r="O13" s="31"/>
      <c r="P13" s="33"/>
      <c r="Q13" s="32"/>
      <c r="R13" s="23"/>
      <c r="S13" s="22"/>
      <c r="T13" s="22"/>
      <c r="U13" s="22"/>
      <c r="V13" s="22"/>
      <c r="W13" s="29">
        <f t="shared" si="4"/>
        <v>20.91</v>
      </c>
      <c r="X13" s="30">
        <v>9999</v>
      </c>
    </row>
    <row r="14" spans="1:27" ht="59.1" customHeight="1">
      <c r="A14" s="35">
        <v>7501040070150</v>
      </c>
      <c r="B14" s="31">
        <v>7501040070150</v>
      </c>
      <c r="C14" s="34" t="s">
        <v>29</v>
      </c>
      <c r="D14" s="32" t="s">
        <v>33</v>
      </c>
      <c r="E14" s="25" t="s">
        <v>13</v>
      </c>
      <c r="F14" s="26">
        <v>1</v>
      </c>
      <c r="G14" s="27">
        <v>21</v>
      </c>
      <c r="H14" s="19">
        <f>VLOOKUP(C14,'[1]FAMILIAS-LINEAS '!A:C,3,FALSE)</f>
        <v>0</v>
      </c>
      <c r="I14" s="20">
        <f t="shared" si="2"/>
        <v>21</v>
      </c>
      <c r="J14" s="21">
        <v>24.5</v>
      </c>
      <c r="K14" s="22">
        <v>24.5</v>
      </c>
      <c r="L14" s="22">
        <v>23.8</v>
      </c>
      <c r="M14" s="22">
        <v>23.200000000000003</v>
      </c>
      <c r="N14" s="28">
        <f t="shared" si="3"/>
        <v>21.01</v>
      </c>
      <c r="O14" s="31"/>
      <c r="P14" s="33"/>
      <c r="Q14" s="32"/>
      <c r="R14" s="23"/>
      <c r="S14" s="22"/>
      <c r="T14" s="22"/>
      <c r="U14" s="22"/>
      <c r="V14" s="22"/>
      <c r="W14" s="29">
        <f t="shared" si="4"/>
        <v>21.01</v>
      </c>
      <c r="X14" s="30">
        <v>9999</v>
      </c>
    </row>
    <row r="15" spans="1:27" ht="59.1" customHeight="1">
      <c r="A15" s="35">
        <v>7503001453200</v>
      </c>
      <c r="B15" s="31">
        <v>7503001453200</v>
      </c>
      <c r="C15" s="34" t="s">
        <v>29</v>
      </c>
      <c r="D15" s="32" t="s">
        <v>34</v>
      </c>
      <c r="E15" s="25" t="s">
        <v>13</v>
      </c>
      <c r="F15" s="26">
        <v>1</v>
      </c>
      <c r="G15" s="27">
        <v>20.9</v>
      </c>
      <c r="H15" s="19">
        <f>VLOOKUP(C15,'[1]FAMILIAS-LINEAS '!A:C,3,FALSE)</f>
        <v>0</v>
      </c>
      <c r="I15" s="20">
        <f t="shared" si="2"/>
        <v>20.9</v>
      </c>
      <c r="J15" s="21">
        <v>24.5</v>
      </c>
      <c r="K15" s="22">
        <v>24.5</v>
      </c>
      <c r="L15" s="22">
        <v>23.8</v>
      </c>
      <c r="M15" s="22">
        <v>23.200000000000003</v>
      </c>
      <c r="N15" s="28">
        <f t="shared" si="3"/>
        <v>20.91</v>
      </c>
      <c r="O15" s="31"/>
      <c r="P15" s="33"/>
      <c r="Q15" s="32"/>
      <c r="R15" s="23"/>
      <c r="S15" s="22"/>
      <c r="T15" s="22"/>
      <c r="U15" s="22"/>
      <c r="V15" s="22"/>
      <c r="W15" s="29">
        <f t="shared" si="4"/>
        <v>20.91</v>
      </c>
      <c r="X15" s="30">
        <v>9999</v>
      </c>
    </row>
    <row r="16" spans="1:27" ht="59.1" customHeight="1">
      <c r="A16" s="35">
        <v>7503001453187</v>
      </c>
      <c r="B16" s="31">
        <v>7503001453187</v>
      </c>
      <c r="C16" s="34" t="s">
        <v>29</v>
      </c>
      <c r="D16" s="32" t="s">
        <v>35</v>
      </c>
      <c r="E16" s="25" t="s">
        <v>13</v>
      </c>
      <c r="F16" s="26">
        <v>1</v>
      </c>
      <c r="G16" s="27">
        <v>20.9</v>
      </c>
      <c r="H16" s="19">
        <f>VLOOKUP(C16,'[1]FAMILIAS-LINEAS '!A:C,3,FALSE)</f>
        <v>0</v>
      </c>
      <c r="I16" s="20">
        <f t="shared" si="2"/>
        <v>20.9</v>
      </c>
      <c r="J16" s="21">
        <v>24.5</v>
      </c>
      <c r="K16" s="22">
        <v>24.5</v>
      </c>
      <c r="L16" s="22">
        <v>23.8</v>
      </c>
      <c r="M16" s="22">
        <v>23.200000000000003</v>
      </c>
      <c r="N16" s="28">
        <f t="shared" si="3"/>
        <v>20.91</v>
      </c>
      <c r="O16" s="31"/>
      <c r="P16" s="33"/>
      <c r="Q16" s="32"/>
      <c r="R16" s="23"/>
      <c r="S16" s="22"/>
      <c r="T16" s="22"/>
      <c r="U16" s="22"/>
      <c r="V16" s="22"/>
      <c r="W16" s="29">
        <f t="shared" si="4"/>
        <v>20.91</v>
      </c>
      <c r="X16" s="30">
        <v>9999</v>
      </c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59.1" customHeight="1">
      <c r="B1822" s="2"/>
      <c r="H1822"/>
      <c r="I1822" s="4"/>
      <c r="R1822" s="3"/>
      <c r="S1822" s="3"/>
      <c r="T1822" s="3"/>
      <c r="U1822" s="3"/>
      <c r="V1822" s="3"/>
      <c r="W1822" s="3"/>
    </row>
    <row r="1823" spans="2:23" ht="59.1" customHeight="1">
      <c r="B1823" s="2"/>
      <c r="H1823"/>
      <c r="I1823" s="4"/>
      <c r="R1823" s="3"/>
      <c r="S1823" s="3"/>
      <c r="T1823" s="3"/>
      <c r="U1823" s="3"/>
      <c r="V1823" s="3"/>
      <c r="W1823" s="3"/>
    </row>
  </sheetData>
  <mergeCells count="5">
    <mergeCell ref="J4:N4"/>
    <mergeCell ref="S4:W4"/>
    <mergeCell ref="E3:K3"/>
    <mergeCell ref="A3:D3"/>
    <mergeCell ref="L3:X3"/>
  </mergeCells>
  <conditionalFormatting sqref="J9 J11:J16">
    <cfRule type="containsText" dxfId="17" priority="18" operator="containsText" text="ELIMINAR POR PIEZA">
      <formula>NOT(ISERROR(SEARCH("ELIMINAR POR PIEZA",J9)))</formula>
    </cfRule>
  </conditionalFormatting>
  <conditionalFormatting sqref="S9 S11:S16">
    <cfRule type="containsText" dxfId="16" priority="17" operator="containsText" text="ELIMINAR POR CAJA">
      <formula>NOT(ISERROR(SEARCH("ELIMINAR POR CAJA",S9)))</formula>
    </cfRule>
  </conditionalFormatting>
  <conditionalFormatting sqref="D9 S9 Q9 J9 J11:J16 Q11:Q16 S11:S16 D11:D16">
    <cfRule type="containsText" dxfId="15" priority="16" operator="containsText" text="ELIMINAR">
      <formula>NOT(ISERROR(SEARCH("ELIMINAR",D9)))</formula>
    </cfRule>
  </conditionalFormatting>
  <conditionalFormatting sqref="J7">
    <cfRule type="containsText" dxfId="14" priority="15" operator="containsText" text="ELIMINAR POR PIEZA">
      <formula>NOT(ISERROR(SEARCH("ELIMINAR POR PIEZA",J7)))</formula>
    </cfRule>
  </conditionalFormatting>
  <conditionalFormatting sqref="S7">
    <cfRule type="containsText" dxfId="13" priority="14" operator="containsText" text="ELIMINAR POR CAJA">
      <formula>NOT(ISERROR(SEARCH("ELIMINAR POR CAJA",S7)))</formula>
    </cfRule>
  </conditionalFormatting>
  <conditionalFormatting sqref="Q7 S7 D7 J7">
    <cfRule type="containsText" dxfId="12" priority="13" operator="containsText" text="ELIMINAR">
      <formula>NOT(ISERROR(SEARCH("ELIMINAR",D7)))</formula>
    </cfRule>
  </conditionalFormatting>
  <conditionalFormatting sqref="J5:J7">
    <cfRule type="containsText" dxfId="11" priority="12" operator="containsText" text="ELIMINAR POR PIEZA">
      <formula>NOT(ISERROR(SEARCH("ELIMINAR POR PIEZA",J5)))</formula>
    </cfRule>
  </conditionalFormatting>
  <conditionalFormatting sqref="S5:S7">
    <cfRule type="containsText" dxfId="10" priority="11" operator="containsText" text="ELIMINAR POR CAJA">
      <formula>NOT(ISERROR(SEARCH("ELIMINAR POR CAJA",S5)))</formula>
    </cfRule>
  </conditionalFormatting>
  <conditionalFormatting sqref="Q5:Q7 S5:S7 J5:J7 D5:D7">
    <cfRule type="containsText" dxfId="9" priority="10" operator="containsText" text="ELIMINAR">
      <formula>NOT(ISERROR(SEARCH("ELIMINAR",D5)))</formula>
    </cfRule>
  </conditionalFormatting>
  <conditionalFormatting sqref="J3:J4">
    <cfRule type="containsText" dxfId="8" priority="9" operator="containsText" text="ELIMINAR POR PIEZA">
      <formula>NOT(ISERROR(SEARCH("ELIMINAR POR PIEZA",J3)))</formula>
    </cfRule>
  </conditionalFormatting>
  <conditionalFormatting sqref="S3:S4">
    <cfRule type="containsText" dxfId="7" priority="8" operator="containsText" text="ELIMINAR POR CAJA">
      <formula>NOT(ISERROR(SEARCH("ELIMINAR POR CAJA",S3)))</formula>
    </cfRule>
  </conditionalFormatting>
  <conditionalFormatting sqref="J3:J4 Q3:Q4 S3:S4 D3:D4">
    <cfRule type="containsText" dxfId="6" priority="7" operator="containsText" text="ELIMINAR">
      <formula>NOT(ISERROR(SEARCH("ELIMINAR",D3)))</formula>
    </cfRule>
  </conditionalFormatting>
  <conditionalFormatting sqref="J8:J9">
    <cfRule type="containsText" dxfId="5" priority="6" operator="containsText" text="ELIMINAR POR PIEZA">
      <formula>NOT(ISERROR(SEARCH("ELIMINAR POR PIEZA",J8)))</formula>
    </cfRule>
  </conditionalFormatting>
  <conditionalFormatting sqref="S8">
    <cfRule type="containsText" dxfId="4" priority="5" operator="containsText" text="ELIMINAR POR CAJA">
      <formula>NOT(ISERROR(SEARCH("ELIMINAR POR CAJA",S8)))</formula>
    </cfRule>
  </conditionalFormatting>
  <conditionalFormatting sqref="Q8 D8 S8 J8:J9">
    <cfRule type="containsText" dxfId="3" priority="4" operator="containsText" text="ELIMINAR">
      <formula>NOT(ISERROR(SEARCH("ELIMINAR",D8)))</formula>
    </cfRule>
  </conditionalFormatting>
  <conditionalFormatting sqref="J10:M10">
    <cfRule type="containsText" dxfId="2" priority="3" operator="containsText" text="ELIMINAR POR PIEZA">
      <formula>NOT(ISERROR(SEARCH("ELIMINAR POR PIEZA",J10)))</formula>
    </cfRule>
  </conditionalFormatting>
  <conditionalFormatting sqref="S10">
    <cfRule type="containsText" dxfId="1" priority="2" operator="containsText" text="ELIMINAR POR CAJA">
      <formula>NOT(ISERROR(SEARCH("ELIMINAR POR CAJA",S10)))</formula>
    </cfRule>
  </conditionalFormatting>
  <conditionalFormatting sqref="S10 D10 Q10 J10:M10">
    <cfRule type="containsText" dxfId="0" priority="1" operator="containsText" text="ELIMINAR">
      <formula>NOT(ISERROR(SEARCH("ELIMINAR",D10)))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2022-02-22T17:32:59Z</dcterms:modified>
</cp:coreProperties>
</file>