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07"/>
  <workbookPr filterPrivacy="1"/>
  <xr:revisionPtr revIDLastSave="68" documentId="11_538DF239F2C5D2A091114F15D00ACDA7F87230E9" xr6:coauthVersionLast="45" xr6:coauthVersionMax="45" xr10:uidLastSave="{DEBA5D54-7C7D-4BDB-BFF9-E793397B98D3}"/>
  <bookViews>
    <workbookView xWindow="0" yWindow="0" windowWidth="28800" windowHeight="12060" xr2:uid="{00000000-000D-0000-FFFF-FFFF00000000}"/>
  </bookViews>
  <sheets>
    <sheet name="Result" sheetId="1" r:id="rId1"/>
  </sheets>
  <definedNames>
    <definedName name="_xlnm._FilterDatabase" localSheetId="0" hidden="1">Result!$A$1:$O$20</definedName>
  </definedName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0" i="1" l="1"/>
  <c r="D19" i="1"/>
  <c r="D18" i="1"/>
  <c r="D17" i="1"/>
  <c r="D16" i="1"/>
  <c r="D15" i="1"/>
  <c r="D14" i="1"/>
  <c r="D12" i="1"/>
  <c r="D13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<sst xmlns="http://schemas.openxmlformats.org/spreadsheetml/2006/main" count="102" uniqueCount="61">
  <si>
    <t>연번</t>
  </si>
  <si>
    <t>부서</t>
  </si>
  <si>
    <t>프린터 모델</t>
  </si>
  <si>
    <t>URL</t>
  </si>
  <si>
    <t>토너(K)</t>
  </si>
  <si>
    <t>토너(K2)</t>
  </si>
  <si>
    <t>토너(C)</t>
  </si>
  <si>
    <t>토너(M)</t>
  </si>
  <si>
    <t>토너(Y)</t>
  </si>
  <si>
    <t>드럼(K)</t>
  </si>
  <si>
    <t>드럼(C)</t>
  </si>
  <si>
    <t>드럼(M)</t>
  </si>
  <si>
    <t>드럼(Y)</t>
  </si>
  <si>
    <t>토너회수통</t>
  </si>
  <si>
    <t>에러</t>
  </si>
  <si>
    <t>정통보신과</t>
  </si>
  <si>
    <t>OKI C833</t>
  </si>
  <si>
    <t>민여원권과</t>
  </si>
  <si>
    <t>OKI C843</t>
  </si>
  <si>
    <t>지경역제과</t>
  </si>
  <si>
    <t>OKI ES5112</t>
  </si>
  <si>
    <t>국관제광과</t>
  </si>
  <si>
    <t>Sindoh D412</t>
  </si>
  <si>
    <t>정상</t>
  </si>
  <si>
    <t>문체화육과</t>
  </si>
  <si>
    <t>Sindoh D422</t>
  </si>
  <si>
    <t>재안난전과</t>
  </si>
  <si>
    <t>Sindoh D711</t>
  </si>
  <si>
    <t/>
  </si>
  <si>
    <t>감당사당관</t>
  </si>
  <si>
    <t>Sindoh D720</t>
  </si>
  <si>
    <t>세1무과</t>
  </si>
  <si>
    <t>Xerox ApeosPort-V C2275</t>
  </si>
  <si>
    <t>OK</t>
  </si>
  <si>
    <t>세2무과</t>
  </si>
  <si>
    <t>Xerox ApeosPort-V C3373</t>
  </si>
  <si>
    <t>Replace Soon</t>
  </si>
  <si>
    <t>교협육력과</t>
  </si>
  <si>
    <t>Xerox ApeosPort-V C3376</t>
  </si>
  <si>
    <t>공녹원지과</t>
  </si>
  <si>
    <t>Xerox ApeosPort-V C5580 T2</t>
  </si>
  <si>
    <t>홍담보당관</t>
  </si>
  <si>
    <t>Xerox DocuCentre-II 3005</t>
  </si>
  <si>
    <t>Remaining 25%</t>
  </si>
  <si>
    <t>자행치정과</t>
  </si>
  <si>
    <t xml:space="preserve">Xerox DocuCentre-III 3007 </t>
  </si>
  <si>
    <t>Error: net::ERR_CONNECTION_TIMED_OUT at http://98.24.31.208/stsply.htm</t>
  </si>
  <si>
    <t>기예획산과</t>
  </si>
  <si>
    <t>Xerox DocuCentre-IV 2060</t>
  </si>
  <si>
    <t>세행무정과</t>
  </si>
  <si>
    <t>Xerox DocuCentre-IV C2265</t>
  </si>
  <si>
    <t>주관차리과</t>
  </si>
  <si>
    <t>Xerox DocuCentre-V C5585</t>
  </si>
  <si>
    <t>주사거업과</t>
  </si>
  <si>
    <t>Xerox DocuCentre-VI C3371</t>
  </si>
  <si>
    <t>혁도신시기획과</t>
  </si>
  <si>
    <t>Xerox DocuPrint 3055</t>
  </si>
  <si>
    <t>Error: net::ERR_CONNECTION_TIMED_OUT at http://98.24.32.76/ews/status/statsupl.htm</t>
  </si>
  <si>
    <t>의사회무국</t>
  </si>
  <si>
    <t>Xerox DocuPrint C5005d</t>
  </si>
  <si>
    <t>Reorder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</si>
</sst>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u/>
      <sz val="11"/>
      <color theme="10"/>
      <name val="맑은 고딕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6347"/>
        <bgColor rgb="FFFF6347"/>
      </patternFill>
    </fill>
    <fill>
      <patternFill patternType="solid">
        <fgColor rgb="FFFFDAB9"/>
        <bgColor rgb="FFFFDAB9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2" fillId="0" borderId="0" xfId="1"/>
  </cellXfs>
  <cellStyles count="2">
    <cellStyle name="Hyperlink" xfId="1" xr:uid="{00000000-000B-0000-0000-000008000000}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0"/>
  <sheetViews>
    <sheetView tabSelected="1" zoomScale="85" workbookViewId="0">
      <pane ySplit="1" topLeftCell="A2" activePane="bottomLeft" state="frozen"/>
      <selection pane="bottomLeft" activeCell="D1" sqref="D1:D1048576"/>
    </sheetView>
  </sheetViews>
  <sheetFormatPr defaultRowHeight="16.5"/>
  <cols>
    <col min="1" max="1" width="10" customWidth="1"/>
    <col min="2" max="2" width="15.25" bestFit="1" customWidth="1"/>
    <col min="3" max="3" width="28" bestFit="1" customWidth="1"/>
    <col min="4" max="4" width="40" hidden="1" customWidth="1"/>
    <col min="5" max="5" width="13" customWidth="1"/>
    <col min="6" max="9" width="10" customWidth="1"/>
    <col min="10" max="10" width="12" customWidth="1"/>
    <col min="11" max="14" width="10" customWidth="1"/>
    <col min="15" max="15" width="84" customWidth="1"/>
  </cols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>
      <c r="A2">
        <v>1</v>
      </c>
      <c r="B2" t="s">
        <v>15</v>
      </c>
      <c r="C2" t="s">
        <v>16</v>
      </c>
      <c r="D2" s="3" t="str">
        <f>HYPERLINK("http://192.168.0.1/printer/suppliessum.htm")</f>
        <v>http://192.168.0.1/printer/suppliessum.htm</v>
      </c>
      <c r="E2">
        <v>80</v>
      </c>
      <c r="G2" s="1">
        <v>20</v>
      </c>
      <c r="H2">
        <v>70</v>
      </c>
      <c r="I2" s="2">
        <v>30</v>
      </c>
      <c r="J2">
        <v>33</v>
      </c>
      <c r="K2">
        <v>39</v>
      </c>
      <c r="L2">
        <v>39</v>
      </c>
      <c r="M2">
        <v>39</v>
      </c>
    </row>
    <row r="3" spans="1:15">
      <c r="A3">
        <v>2</v>
      </c>
      <c r="B3" t="s">
        <v>17</v>
      </c>
      <c r="C3" t="s">
        <v>18</v>
      </c>
      <c r="D3" s="3" t="str">
        <f>HYPERLINK("http://192.168.0.2/printer/suppliessum.htm")</f>
        <v>http://192.168.0.2/printer/suppliessum.htm</v>
      </c>
      <c r="E3">
        <v>60</v>
      </c>
      <c r="G3">
        <v>60</v>
      </c>
      <c r="H3">
        <v>60</v>
      </c>
      <c r="I3">
        <v>70</v>
      </c>
      <c r="J3" s="1">
        <v>11</v>
      </c>
      <c r="K3" s="1">
        <v>15</v>
      </c>
      <c r="L3" s="1">
        <v>15</v>
      </c>
      <c r="M3" s="1">
        <v>15</v>
      </c>
    </row>
    <row r="4" spans="1:15">
      <c r="A4">
        <v>3</v>
      </c>
      <c r="B4" t="s">
        <v>19</v>
      </c>
      <c r="C4" t="s">
        <v>20</v>
      </c>
      <c r="D4" s="3" t="str">
        <f>HYPERLINK("http://192.168.0.3/printer/suppliessum.htm")</f>
        <v>http://192.168.0.3/printer/suppliessum.htm</v>
      </c>
      <c r="E4" s="2">
        <v>40</v>
      </c>
      <c r="J4">
        <v>81</v>
      </c>
    </row>
    <row r="5" spans="1:15">
      <c r="A5">
        <v>4</v>
      </c>
      <c r="B5" t="s">
        <v>21</v>
      </c>
      <c r="C5" t="s">
        <v>22</v>
      </c>
      <c r="D5" s="3" t="str">
        <f>HYPERLINK("http://192.168.0.4/wcd/system_consumable.xml")</f>
        <v>http://192.168.0.4/wcd/system_consumable.xml</v>
      </c>
      <c r="E5" s="2">
        <v>42</v>
      </c>
      <c r="G5" s="2">
        <v>29</v>
      </c>
      <c r="H5" s="2">
        <v>38</v>
      </c>
      <c r="I5" s="2">
        <v>47</v>
      </c>
      <c r="J5">
        <v>84</v>
      </c>
      <c r="K5">
        <v>74</v>
      </c>
      <c r="L5" s="2">
        <v>17</v>
      </c>
      <c r="M5">
        <v>81</v>
      </c>
      <c r="N5" t="s">
        <v>23</v>
      </c>
    </row>
    <row r="6" spans="1:15">
      <c r="A6">
        <v>5</v>
      </c>
      <c r="B6" t="s">
        <v>24</v>
      </c>
      <c r="C6" t="s">
        <v>25</v>
      </c>
      <c r="D6" s="3" t="str">
        <f>HYPERLINK("http://192.168.0.5/wcd/system_consumable.xml")</f>
        <v>http://192.168.0.5/wcd/system_consumable.xml</v>
      </c>
      <c r="E6" s="1">
        <v>25</v>
      </c>
      <c r="G6" s="2">
        <v>28</v>
      </c>
      <c r="H6">
        <v>91</v>
      </c>
      <c r="I6">
        <v>74</v>
      </c>
      <c r="J6" s="2">
        <v>21</v>
      </c>
      <c r="K6" s="2">
        <v>20</v>
      </c>
      <c r="L6" s="2">
        <v>20</v>
      </c>
      <c r="M6" s="2">
        <v>20</v>
      </c>
      <c r="N6" t="s">
        <v>23</v>
      </c>
    </row>
    <row r="7" spans="1:15">
      <c r="A7">
        <v>6</v>
      </c>
      <c r="B7" t="s">
        <v>26</v>
      </c>
      <c r="C7" t="s">
        <v>27</v>
      </c>
      <c r="D7" s="3" t="str">
        <f>HYPERLINK("http://192.168.0.6/wcd/system_consumable.xml")</f>
        <v>http://192.168.0.6/wcd/system_consumable.xml</v>
      </c>
      <c r="E7" s="2">
        <v>44</v>
      </c>
      <c r="G7">
        <v>97</v>
      </c>
      <c r="H7" s="2">
        <v>39</v>
      </c>
      <c r="I7" s="2">
        <v>28</v>
      </c>
      <c r="J7">
        <v>0</v>
      </c>
      <c r="K7">
        <v>61</v>
      </c>
      <c r="L7">
        <v>99</v>
      </c>
      <c r="M7">
        <v>99</v>
      </c>
      <c r="N7" t="s">
        <v>28</v>
      </c>
    </row>
    <row r="8" spans="1:15">
      <c r="A8">
        <v>7</v>
      </c>
      <c r="B8" t="s">
        <v>29</v>
      </c>
      <c r="C8" t="s">
        <v>30</v>
      </c>
      <c r="D8" s="3" t="str">
        <f>HYPERLINK("http://192.168.0.7/wcd/system_consumable.xml")</f>
        <v>http://192.168.0.7/wcd/system_consumable.xml</v>
      </c>
      <c r="E8">
        <v>87</v>
      </c>
      <c r="G8">
        <v>57</v>
      </c>
      <c r="H8">
        <v>66</v>
      </c>
      <c r="I8">
        <v>65</v>
      </c>
      <c r="J8">
        <v>56</v>
      </c>
      <c r="K8">
        <v>68</v>
      </c>
      <c r="L8">
        <v>68</v>
      </c>
      <c r="M8">
        <v>68</v>
      </c>
      <c r="N8" t="s">
        <v>23</v>
      </c>
    </row>
    <row r="9" spans="1:15">
      <c r="A9">
        <v>8</v>
      </c>
      <c r="B9" t="s">
        <v>31</v>
      </c>
      <c r="C9" t="s">
        <v>32</v>
      </c>
      <c r="D9" s="3" t="str">
        <f>HYPERLINK("http://192.168.0.8/stsply.htm")</f>
        <v>http://192.168.0.8/stsply.htm</v>
      </c>
      <c r="E9">
        <v>75</v>
      </c>
      <c r="G9" s="1">
        <v>25</v>
      </c>
      <c r="H9">
        <v>100</v>
      </c>
      <c r="I9">
        <v>100</v>
      </c>
      <c r="J9" t="s">
        <v>33</v>
      </c>
      <c r="K9" t="s">
        <v>33</v>
      </c>
      <c r="L9" t="s">
        <v>33</v>
      </c>
      <c r="M9" t="s">
        <v>33</v>
      </c>
      <c r="N9" t="s">
        <v>33</v>
      </c>
    </row>
    <row r="10" spans="1:15">
      <c r="A10">
        <v>9</v>
      </c>
      <c r="B10" t="s">
        <v>34</v>
      </c>
      <c r="C10" t="s">
        <v>35</v>
      </c>
      <c r="D10" s="3" t="str">
        <f>HYPERLINK("http://192.168.0.9/stsply.htm")</f>
        <v>http://192.168.0.9/stsply.htm</v>
      </c>
      <c r="E10" s="1">
        <v>25</v>
      </c>
      <c r="G10" s="1">
        <v>25</v>
      </c>
      <c r="H10">
        <v>75</v>
      </c>
      <c r="I10" s="2">
        <v>50</v>
      </c>
      <c r="J10" t="s">
        <v>36</v>
      </c>
      <c r="K10" t="s">
        <v>33</v>
      </c>
      <c r="L10" t="s">
        <v>33</v>
      </c>
      <c r="M10" t="s">
        <v>33</v>
      </c>
      <c r="N10" t="s">
        <v>33</v>
      </c>
    </row>
    <row r="11" spans="1:15">
      <c r="A11">
        <v>10</v>
      </c>
      <c r="B11" t="s">
        <v>37</v>
      </c>
      <c r="C11" t="s">
        <v>38</v>
      </c>
      <c r="D11" s="3" t="str">
        <f>HYPERLINK("http://192.168.0.10/stsply.htm")</f>
        <v>http://192.168.0.10/stsply.htm</v>
      </c>
      <c r="E11" s="1">
        <v>25</v>
      </c>
      <c r="G11">
        <v>75</v>
      </c>
      <c r="H11">
        <v>75</v>
      </c>
      <c r="I11">
        <v>100</v>
      </c>
      <c r="J11" t="s">
        <v>33</v>
      </c>
      <c r="K11" t="s">
        <v>33</v>
      </c>
      <c r="L11" t="s">
        <v>33</v>
      </c>
      <c r="M11" t="s">
        <v>33</v>
      </c>
      <c r="N11" t="s">
        <v>33</v>
      </c>
    </row>
    <row r="12" spans="1:15">
      <c r="A12">
        <v>11</v>
      </c>
      <c r="B12" t="s">
        <v>39</v>
      </c>
      <c r="C12" t="s">
        <v>40</v>
      </c>
      <c r="D12" s="3" t="str">
        <f>HYPERLINK("http://192.168.0.11/stsply.htm")</f>
        <v>http://192.168.0.11/stsply.htm</v>
      </c>
      <c r="E12" s="2">
        <v>50</v>
      </c>
      <c r="F12">
        <v>100</v>
      </c>
      <c r="G12">
        <v>100</v>
      </c>
      <c r="H12" s="1">
        <v>25</v>
      </c>
      <c r="I12" s="1">
        <v>25</v>
      </c>
      <c r="J12" t="s">
        <v>33</v>
      </c>
      <c r="K12" t="s">
        <v>33</v>
      </c>
      <c r="L12" t="s">
        <v>33</v>
      </c>
      <c r="M12" t="s">
        <v>33</v>
      </c>
      <c r="N12" t="s">
        <v>33</v>
      </c>
    </row>
    <row r="13" spans="1:15">
      <c r="A13">
        <v>12</v>
      </c>
      <c r="B13" t="s">
        <v>41</v>
      </c>
      <c r="C13" t="s">
        <v>42</v>
      </c>
      <c r="D13" s="3" t="str">
        <f>HYPERLINK("http://192.168.0.12/stsply.htm")</f>
        <v>http://192.168.0.12/stsply.htm</v>
      </c>
      <c r="E13" t="s">
        <v>43</v>
      </c>
      <c r="J13" t="s">
        <v>33</v>
      </c>
    </row>
    <row r="14" spans="1:15">
      <c r="A14">
        <v>13</v>
      </c>
      <c r="B14" t="s">
        <v>44</v>
      </c>
      <c r="C14" t="s">
        <v>45</v>
      </c>
      <c r="D14" s="3" t="str">
        <f>HYPERLINK("http://192.168.0.13/stsply.htm")</f>
        <v>http://192.168.0.13/stsply.htm</v>
      </c>
      <c r="O14" t="s">
        <v>46</v>
      </c>
    </row>
    <row r="15" spans="1:15">
      <c r="A15">
        <v>14</v>
      </c>
      <c r="B15" t="s">
        <v>47</v>
      </c>
      <c r="C15" t="s">
        <v>48</v>
      </c>
      <c r="D15" s="3" t="str">
        <f>HYPERLINK("http://192.168.0.14/stsply.htm")</f>
        <v>http://192.168.0.14/stsply.htm</v>
      </c>
      <c r="E15" s="2">
        <v>50</v>
      </c>
      <c r="J15" t="s">
        <v>33</v>
      </c>
    </row>
    <row r="16" spans="1:15">
      <c r="A16">
        <v>15</v>
      </c>
      <c r="B16" t="s">
        <v>49</v>
      </c>
      <c r="C16" t="s">
        <v>50</v>
      </c>
      <c r="D16" s="3" t="str">
        <f>HYPERLINK("http://192.168.0.15/stsply.htm")</f>
        <v>http://192.168.0.15/stsply.htm</v>
      </c>
      <c r="E16" s="2">
        <v>50</v>
      </c>
      <c r="G16">
        <v>75</v>
      </c>
      <c r="H16">
        <v>75</v>
      </c>
      <c r="I16" s="2">
        <v>50</v>
      </c>
      <c r="J16" t="s">
        <v>33</v>
      </c>
      <c r="K16" t="s">
        <v>33</v>
      </c>
      <c r="L16" t="s">
        <v>33</v>
      </c>
      <c r="M16" t="s">
        <v>33</v>
      </c>
      <c r="N16" t="s">
        <v>33</v>
      </c>
    </row>
    <row r="17" spans="1:15">
      <c r="A17">
        <v>16</v>
      </c>
      <c r="B17" t="s">
        <v>51</v>
      </c>
      <c r="C17" t="s">
        <v>52</v>
      </c>
      <c r="D17" s="3" t="str">
        <f>HYPERLINK("http://192.168.0.16/stsply.htm")</f>
        <v>http://192.168.0.16/stsply.htm</v>
      </c>
      <c r="E17">
        <v>75</v>
      </c>
      <c r="F17">
        <v>100</v>
      </c>
      <c r="G17">
        <v>75</v>
      </c>
      <c r="H17">
        <v>100</v>
      </c>
      <c r="I17" s="1">
        <v>25</v>
      </c>
      <c r="J17" t="s">
        <v>33</v>
      </c>
      <c r="K17" t="s">
        <v>33</v>
      </c>
      <c r="L17" t="s">
        <v>33</v>
      </c>
      <c r="M17" t="s">
        <v>33</v>
      </c>
      <c r="N17" t="s">
        <v>33</v>
      </c>
    </row>
    <row r="18" spans="1:15">
      <c r="A18">
        <v>17</v>
      </c>
      <c r="B18" t="s">
        <v>53</v>
      </c>
      <c r="C18" t="s">
        <v>54</v>
      </c>
      <c r="D18" s="3" t="str">
        <f>HYPERLINK("http://192.168.0.17/stsply.htm")</f>
        <v>http://192.168.0.17/stsply.htm</v>
      </c>
      <c r="E18" s="2">
        <v>50</v>
      </c>
      <c r="G18" s="2">
        <v>50</v>
      </c>
      <c r="H18" s="2">
        <v>50</v>
      </c>
      <c r="I18" s="1">
        <v>25</v>
      </c>
      <c r="J18" t="s">
        <v>33</v>
      </c>
      <c r="K18" t="s">
        <v>33</v>
      </c>
      <c r="L18" t="s">
        <v>33</v>
      </c>
      <c r="M18" t="s">
        <v>33</v>
      </c>
      <c r="N18" t="s">
        <v>33</v>
      </c>
    </row>
    <row r="19" spans="1:15">
      <c r="A19">
        <v>18</v>
      </c>
      <c r="B19" t="s">
        <v>55</v>
      </c>
      <c r="C19" t="s">
        <v>56</v>
      </c>
      <c r="D19" s="3" t="str">
        <f>HYPERLINK("http://192.168.0.18/ews/status/statsupl.htm")</f>
        <v>http://192.168.0.18/ews/status/statsupl.htm</v>
      </c>
      <c r="E19" s="2">
        <v>50</v>
      </c>
      <c r="O19" t="s">
        <v>57</v>
      </c>
    </row>
    <row r="20" spans="1:15">
      <c r="A20">
        <v>19</v>
      </c>
      <c r="B20" t="s">
        <v>58</v>
      </c>
      <c r="C20" t="s">
        <v>59</v>
      </c>
      <c r="D20" s="3" t="str">
        <f>HYPERLINK("http://192.168.0.19/stsply.htm")</f>
        <v>http://192.168.0.19/stsply.htm</v>
      </c>
      <c r="E20" s="2">
        <v>50</v>
      </c>
      <c r="G20">
        <v>100</v>
      </c>
      <c r="H20" s="1">
        <v>25</v>
      </c>
      <c r="I20" s="1">
        <v>25</v>
      </c>
      <c r="J20" t="s">
        <v>33</v>
      </c>
      <c r="K20" t="s">
        <v>33</v>
      </c>
      <c r="L20" t="s">
        <v>33</v>
      </c>
      <c r="M20" t="s">
        <v>60</v>
      </c>
      <c r="N20" t="s">
        <v>33</v>
      </c>
    </row>
  </sheetData>
  <autoFilter ref="A1:O20" xr:uid="{00000000-0009-0000-0000-000000000000}"/>
  <phoneticPr fontId="1" type="noConversion"/>
  <pageMargins left="0.7" right="0.7" top="0.75" bottom="0.75" header="0.3" footer="0.3"/>
  <pageSetup orientation="portrait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Jeon Won</cp:lastModifiedBy>
  <cp:revision/>
  <dcterms:created xsi:type="dcterms:W3CDTF">2020-11-10T08:07:06Z</dcterms:created>
  <dcterms:modified xsi:type="dcterms:W3CDTF">2020-11-10T12:20:15Z</dcterms:modified>
  <cp:category/>
  <cp:contentStatus/>
</cp:coreProperties>
</file>