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정종수\"/>
    </mc:Choice>
  </mc:AlternateContent>
  <xr:revisionPtr revIDLastSave="0" documentId="13_ncr:1_{6D08DD30-73F7-46BA-A3E4-3BABADF42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F22" i="1"/>
  <c r="G22" i="1"/>
  <c r="D14" i="1"/>
  <c r="D18" i="1"/>
  <c r="AB19" i="1"/>
  <c r="AA19" i="1"/>
  <c r="Z19" i="1"/>
  <c r="Z20" i="1" s="1"/>
  <c r="Z21" i="1" s="1"/>
  <c r="Y19" i="1"/>
  <c r="X19" i="1"/>
  <c r="W19" i="1"/>
  <c r="V19" i="1"/>
  <c r="V20" i="1" s="1"/>
  <c r="V21" i="1" s="1"/>
  <c r="U19" i="1"/>
  <c r="T19" i="1"/>
  <c r="S19" i="1"/>
  <c r="R19" i="1"/>
  <c r="R20" i="1" s="1"/>
  <c r="R21" i="1" s="1"/>
  <c r="Q19" i="1"/>
  <c r="P19" i="1"/>
  <c r="O19" i="1"/>
  <c r="N19" i="1"/>
  <c r="N20" i="1" s="1"/>
  <c r="N21" i="1" s="1"/>
  <c r="M19" i="1"/>
  <c r="L19" i="1"/>
  <c r="K19" i="1"/>
  <c r="J19" i="1"/>
  <c r="I19" i="1"/>
  <c r="H19" i="1"/>
  <c r="G19" i="1"/>
  <c r="F19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N8" i="1"/>
  <c r="AM8" i="1"/>
  <c r="AL8" i="1"/>
  <c r="AK8" i="1"/>
  <c r="AJ8" i="1"/>
  <c r="AI8" i="1"/>
  <c r="AH8" i="1"/>
  <c r="AG8" i="1"/>
  <c r="AF8" i="1"/>
  <c r="AE8" i="1"/>
  <c r="AD8" i="1"/>
  <c r="AC8" i="1"/>
  <c r="AN7" i="1"/>
  <c r="AM7" i="1"/>
  <c r="AL7" i="1"/>
  <c r="AK7" i="1"/>
  <c r="AJ7" i="1"/>
  <c r="AI7" i="1"/>
  <c r="AH7" i="1"/>
  <c r="AG7" i="1"/>
  <c r="AF7" i="1"/>
  <c r="AE7" i="1"/>
  <c r="AD7" i="1"/>
  <c r="AC7" i="1"/>
  <c r="AT19" i="1"/>
  <c r="AS19" i="1"/>
  <c r="AR19" i="1"/>
  <c r="AQ19" i="1"/>
  <c r="AP19" i="1"/>
  <c r="AO19" i="1"/>
  <c r="AT15" i="1"/>
  <c r="AS15" i="1"/>
  <c r="AR15" i="1"/>
  <c r="AQ15" i="1"/>
  <c r="AP15" i="1"/>
  <c r="AO15" i="1"/>
  <c r="AT8" i="1"/>
  <c r="AS8" i="1"/>
  <c r="AR8" i="1"/>
  <c r="AQ8" i="1"/>
  <c r="AP8" i="1"/>
  <c r="AO8" i="1"/>
  <c r="AT7" i="1"/>
  <c r="AS7" i="1"/>
  <c r="AR7" i="1"/>
  <c r="AQ7" i="1"/>
  <c r="AP7" i="1"/>
  <c r="AO7" i="1"/>
  <c r="E19" i="1"/>
  <c r="E15" i="1"/>
  <c r="AU15" i="1"/>
  <c r="AV15" i="1"/>
  <c r="AW15" i="1"/>
  <c r="AX15" i="1"/>
  <c r="AY19" i="1"/>
  <c r="AZ19" i="1"/>
  <c r="BA19" i="1"/>
  <c r="AU19" i="1"/>
  <c r="AV19" i="1"/>
  <c r="AW19" i="1"/>
  <c r="AX19" i="1"/>
  <c r="AU8" i="1"/>
  <c r="AV8" i="1"/>
  <c r="AW8" i="1"/>
  <c r="AX8" i="1"/>
  <c r="AY8" i="1"/>
  <c r="AZ8" i="1"/>
  <c r="BA8" i="1"/>
  <c r="AU7" i="1"/>
  <c r="AV7" i="1"/>
  <c r="AW7" i="1"/>
  <c r="AX7" i="1"/>
  <c r="AY7" i="1"/>
  <c r="AZ7" i="1"/>
  <c r="BA7" i="1"/>
  <c r="E8" i="1"/>
  <c r="E7" i="1"/>
  <c r="E22" i="1"/>
  <c r="BA15" i="1"/>
  <c r="AZ15" i="1"/>
  <c r="AY15" i="1"/>
  <c r="C9" i="1"/>
  <c r="C3" i="1" s="1"/>
  <c r="B9" i="1"/>
  <c r="B3" i="1"/>
  <c r="J20" i="1" l="1"/>
  <c r="J21" i="1" s="1"/>
  <c r="C30" i="1"/>
  <c r="O20" i="1"/>
  <c r="O21" i="1" s="1"/>
  <c r="W20" i="1"/>
  <c r="W21" i="1" s="1"/>
  <c r="AQ20" i="1"/>
  <c r="AQ21" i="1" s="1"/>
  <c r="AO20" i="1"/>
  <c r="AO21" i="1" s="1"/>
  <c r="AS20" i="1"/>
  <c r="AS21" i="1" s="1"/>
  <c r="M20" i="1"/>
  <c r="M21" i="1" s="1"/>
  <c r="Q20" i="1"/>
  <c r="Q21" i="1" s="1"/>
  <c r="U20" i="1"/>
  <c r="U21" i="1" s="1"/>
  <c r="Y20" i="1"/>
  <c r="Y21" i="1" s="1"/>
  <c r="E3" i="1"/>
  <c r="G20" i="1"/>
  <c r="G21" i="1" s="1"/>
  <c r="I20" i="1"/>
  <c r="I21" i="1" s="1"/>
  <c r="F20" i="1"/>
  <c r="F21" i="1" s="1"/>
  <c r="K20" i="1"/>
  <c r="K21" i="1" s="1"/>
  <c r="S20" i="1"/>
  <c r="S21" i="1" s="1"/>
  <c r="AA20" i="1"/>
  <c r="AA21" i="1" s="1"/>
  <c r="H20" i="1"/>
  <c r="H21" i="1" s="1"/>
  <c r="L20" i="1"/>
  <c r="L21" i="1" s="1"/>
  <c r="P20" i="1"/>
  <c r="P21" i="1" s="1"/>
  <c r="T20" i="1"/>
  <c r="T21" i="1" s="1"/>
  <c r="X20" i="1"/>
  <c r="X21" i="1" s="1"/>
  <c r="AB20" i="1"/>
  <c r="AB21" i="1" s="1"/>
  <c r="AA3" i="1"/>
  <c r="AB9" i="1"/>
  <c r="AL3" i="1"/>
  <c r="L9" i="1"/>
  <c r="AL9" i="1"/>
  <c r="H9" i="1"/>
  <c r="M3" i="1"/>
  <c r="AA9" i="1"/>
  <c r="AD9" i="1"/>
  <c r="P9" i="1"/>
  <c r="AG9" i="1"/>
  <c r="T9" i="1"/>
  <c r="X9" i="1"/>
  <c r="U3" i="1"/>
  <c r="AC3" i="1"/>
  <c r="I3" i="1"/>
  <c r="Y3" i="1"/>
  <c r="I9" i="1"/>
  <c r="Q9" i="1"/>
  <c r="Y9" i="1"/>
  <c r="Q3" i="1"/>
  <c r="M9" i="1"/>
  <c r="U9" i="1"/>
  <c r="AN20" i="1"/>
  <c r="AN21" i="1" s="1"/>
  <c r="AG3" i="1"/>
  <c r="AC20" i="1"/>
  <c r="AC21" i="1" s="1"/>
  <c r="AK20" i="1"/>
  <c r="AK21" i="1" s="1"/>
  <c r="J3" i="1"/>
  <c r="V3" i="1"/>
  <c r="AK3" i="1"/>
  <c r="AH9" i="1"/>
  <c r="AD20" i="1"/>
  <c r="AD21" i="1" s="1"/>
  <c r="AH20" i="1"/>
  <c r="AH21" i="1" s="1"/>
  <c r="AL20" i="1"/>
  <c r="AL21" i="1" s="1"/>
  <c r="G3" i="1"/>
  <c r="K3" i="1"/>
  <c r="O3" i="1"/>
  <c r="S3" i="1"/>
  <c r="W3" i="1"/>
  <c r="F9" i="1"/>
  <c r="J9" i="1"/>
  <c r="N9" i="1"/>
  <c r="R9" i="1"/>
  <c r="V9" i="1"/>
  <c r="Z9" i="1"/>
  <c r="AF20" i="1"/>
  <c r="AF21" i="1" s="1"/>
  <c r="AJ20" i="1"/>
  <c r="AJ21" i="1" s="1"/>
  <c r="AG20" i="1"/>
  <c r="AG21" i="1" s="1"/>
  <c r="F3" i="1"/>
  <c r="N3" i="1"/>
  <c r="R3" i="1"/>
  <c r="Z3" i="1"/>
  <c r="AM3" i="1"/>
  <c r="AC9" i="1"/>
  <c r="AK9" i="1"/>
  <c r="AE20" i="1"/>
  <c r="AE21" i="1" s="1"/>
  <c r="AI20" i="1"/>
  <c r="AI21" i="1" s="1"/>
  <c r="AM20" i="1"/>
  <c r="AM21" i="1" s="1"/>
  <c r="H3" i="1"/>
  <c r="L3" i="1"/>
  <c r="P3" i="1"/>
  <c r="T3" i="1"/>
  <c r="X3" i="1"/>
  <c r="AB3" i="1"/>
  <c r="G9" i="1"/>
  <c r="K9" i="1"/>
  <c r="O9" i="1"/>
  <c r="S9" i="1"/>
  <c r="W9" i="1"/>
  <c r="AH3" i="1"/>
  <c r="AQ9" i="1"/>
  <c r="AE3" i="1"/>
  <c r="AI3" i="1"/>
  <c r="AE9" i="1"/>
  <c r="AI9" i="1"/>
  <c r="AM9" i="1"/>
  <c r="AD3" i="1"/>
  <c r="AT3" i="1"/>
  <c r="AP20" i="1"/>
  <c r="AP21" i="1" s="1"/>
  <c r="AT20" i="1"/>
  <c r="AT21" i="1" s="1"/>
  <c r="AR20" i="1"/>
  <c r="AR21" i="1" s="1"/>
  <c r="AF3" i="1"/>
  <c r="AJ3" i="1"/>
  <c r="AN3" i="1"/>
  <c r="AF9" i="1"/>
  <c r="AJ9" i="1"/>
  <c r="AN9" i="1"/>
  <c r="AQ3" i="1"/>
  <c r="AO9" i="1"/>
  <c r="AS9" i="1"/>
  <c r="AR3" i="1"/>
  <c r="AP9" i="1"/>
  <c r="AT9" i="1"/>
  <c r="AO3" i="1"/>
  <c r="AS3" i="1"/>
  <c r="AP3" i="1"/>
  <c r="AR9" i="1"/>
  <c r="AZ20" i="1"/>
  <c r="AZ21" i="1" s="1"/>
  <c r="AX20" i="1"/>
  <c r="AX21" i="1" s="1"/>
  <c r="AY20" i="1"/>
  <c r="AY21" i="1" s="1"/>
  <c r="BA20" i="1"/>
  <c r="BA21" i="1" s="1"/>
  <c r="AU20" i="1"/>
  <c r="AU21" i="1" s="1"/>
  <c r="E20" i="1"/>
  <c r="E21" i="1" s="1"/>
  <c r="AV20" i="1"/>
  <c r="AV21" i="1" s="1"/>
  <c r="AW20" i="1"/>
  <c r="AW21" i="1" s="1"/>
  <c r="D19" i="1"/>
  <c r="D15" i="1"/>
  <c r="AV9" i="1"/>
  <c r="AU3" i="1"/>
  <c r="AU9" i="1"/>
  <c r="E9" i="1"/>
  <c r="AY9" i="1"/>
  <c r="AX3" i="1"/>
  <c r="AX9" i="1"/>
  <c r="AW3" i="1"/>
  <c r="AZ3" i="1"/>
  <c r="AV3" i="1"/>
  <c r="BA9" i="1"/>
  <c r="AW9" i="1"/>
  <c r="BA3" i="1"/>
  <c r="AY3" i="1"/>
  <c r="AZ9" i="1"/>
  <c r="C25" i="1" l="1"/>
  <c r="D21" i="1"/>
  <c r="D20" i="1"/>
  <c r="C26" i="1" s="1"/>
  <c r="C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7" authorId="0" shapeId="0" xr:uid="{5EBC0643-3BA9-4C0D-BA5B-CB2FD5139887}">
      <text>
        <r>
          <rPr>
            <sz val="9"/>
            <color indexed="81"/>
            <rFont val="돋움"/>
            <family val="3"/>
            <charset val="129"/>
          </rPr>
          <t>매매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A19BCD80-DA58-4562-8D47-57FC973FAA30}">
      <text>
        <r>
          <rPr>
            <b/>
            <sz val="9"/>
            <color indexed="81"/>
            <rFont val="돋움"/>
            <family val="3"/>
            <charset val="129"/>
          </rPr>
          <t>기간평균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선택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5A04D234-671B-47A4-8E03-52D908589F81}">
      <text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주간
결과표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평균값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<sst xmlns="http://schemas.openxmlformats.org/spreadsheetml/2006/main" count="134" uniqueCount="33">
  <si>
    <t>적정 환율 대비 투자 적합성</t>
  </si>
  <si>
    <t>현재</t>
  </si>
  <si>
    <t>적정 환율</t>
  </si>
  <si>
    <t>투자 적합성</t>
  </si>
  <si>
    <t>달러 환율</t>
  </si>
  <si>
    <t>52주 평균</t>
  </si>
  <si>
    <t>달러 지수</t>
  </si>
  <si>
    <t>달러 갭 비율</t>
  </si>
  <si>
    <t>달러 매수일</t>
  </si>
  <si>
    <t>매수 달러 환율</t>
  </si>
  <si>
    <t>매수 사용 원화</t>
  </si>
  <si>
    <t>달러 매도일</t>
  </si>
  <si>
    <t>매도 달러 환율</t>
  </si>
  <si>
    <t>환율 수익율</t>
  </si>
  <si>
    <t>매도 달러</t>
    <phoneticPr fontId="6" type="noConversion"/>
  </si>
  <si>
    <t>환전 수익</t>
    <phoneticPr fontId="6" type="noConversion"/>
  </si>
  <si>
    <t>투자 적합성</t>
    <phoneticPr fontId="6" type="noConversion"/>
  </si>
  <si>
    <t>원화 통장 금액</t>
    <phoneticPr fontId="6" type="noConversion"/>
  </si>
  <si>
    <t>현재</t>
    <phoneticPr fontId="6" type="noConversion"/>
  </si>
  <si>
    <t>환전수익</t>
    <phoneticPr fontId="6" type="noConversion"/>
  </si>
  <si>
    <t>기준('21.7.7)</t>
    <phoneticPr fontId="6" type="noConversion"/>
  </si>
  <si>
    <t>실 투자 수익율</t>
    <phoneticPr fontId="6" type="noConversion"/>
  </si>
  <si>
    <t>최소 수익율</t>
    <phoneticPr fontId="6" type="noConversion"/>
  </si>
  <si>
    <t>환전시점 기준 수익율 :</t>
    <phoneticPr fontId="6" type="noConversion"/>
  </si>
  <si>
    <t>52주 평균 대비 투자 적합성</t>
    <phoneticPr fontId="6" type="noConversion"/>
  </si>
  <si>
    <t>: 초록색(적합),  연한빨강색(부적합)</t>
    <phoneticPr fontId="6" type="noConversion"/>
  </si>
  <si>
    <t>: 위 4가지 모두가 투자 적합성이 '초록색' 일때만 달러 매수해야 함</t>
    <phoneticPr fontId="6" type="noConversion"/>
  </si>
  <si>
    <t>*. 주황색셀만 입력 및 수정 해야 함</t>
    <phoneticPr fontId="6" type="noConversion"/>
  </si>
  <si>
    <t>각 매수 달러에 대하여 기준 수익율 보다 높을때(초록색) 환전하기를 권함</t>
    <phoneticPr fontId="6" type="noConversion"/>
  </si>
  <si>
    <t>*. 각 일자별 매수 달러와 매도 달러는 동일해야 함</t>
    <phoneticPr fontId="6" type="noConversion"/>
  </si>
  <si>
    <t>매수 달러</t>
    <phoneticPr fontId="6" type="noConversion"/>
  </si>
  <si>
    <t>보유 달러</t>
    <phoneticPr fontId="6" type="noConversion"/>
  </si>
  <si>
    <t>환전 원화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</si>
</sst>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#,##0.00_ "/>
    <numFmt numFmtId="178" formatCode="_-* #,##0.00_-;\-* #,##0.00_-;_-* &quot;-&quot;_-;_-@"/>
    <numFmt numFmtId="179" formatCode="_-* #,##0_-;\-* #,##0_-;_-* &quot;-&quot;_-;_-@"/>
    <numFmt numFmtId="180" formatCode="#,##0.0000_ "/>
    <numFmt numFmtId="181" formatCode="#,##0_ "/>
    <numFmt numFmtId="182" formatCode="#,##0.000_ "/>
  </numFmts>
  <fonts count="19">
    <font>
      <sz val="11"/>
      <color rgb="FF000000"/>
      <name val="Malgun Gothic"/>
    </font>
    <font>
      <b/>
      <sz val="11"/>
      <color rgb="FF000000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sz val="11"/>
      <name val="Malgun Gothic"/>
      <family val="3"/>
      <charset val="129"/>
    </font>
    <font>
      <b/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b/>
      <sz val="14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b/>
      <u/>
      <sz val="11"/>
      <color rgb="FFFF0000"/>
      <name val="Malgun Gothic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2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77" fontId="0" fillId="0" borderId="1" xfId="0" applyNumberFormat="1" applyFont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177" fontId="3" fillId="0" borderId="1" xfId="0" applyNumberFormat="1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77" fontId="3" fillId="4" borderId="1" xfId="0" applyNumberFormat="1" applyFont="1" applyFill="1" applyBorder="1" applyAlignment="1">
      <alignment vertical="center"/>
    </xf>
    <xf numFmtId="178" fontId="0" fillId="0" borderId="1" xfId="0" applyNumberFormat="1" applyFont="1" applyBorder="1" applyAlignment="1">
      <alignment vertical="center"/>
    </xf>
    <xf numFmtId="177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43" fontId="0" fillId="0" borderId="1" xfId="0" applyNumberFormat="1" applyFont="1" applyBorder="1" applyAlignment="1">
      <alignment vertical="center"/>
    </xf>
    <xf numFmtId="180" fontId="0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81" fontId="4" fillId="0" borderId="1" xfId="0" applyNumberFormat="1" applyFont="1" applyBorder="1" applyAlignment="1">
      <alignment vertical="center"/>
    </xf>
    <xf numFmtId="177" fontId="4" fillId="0" borderId="1" xfId="0" applyNumberFormat="1" applyFont="1" applyBorder="1" applyAlignment="1">
      <alignment horizontal="center" vertical="center"/>
    </xf>
    <xf numFmtId="10" fontId="1" fillId="0" borderId="1" xfId="1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179" fontId="1" fillId="0" borderId="1" xfId="0" applyNumberFormat="1" applyFont="1" applyBorder="1" applyAlignment="1">
      <alignment vertical="center"/>
    </xf>
    <xf numFmtId="10" fontId="4" fillId="0" borderId="1" xfId="1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vertical="center"/>
    </xf>
    <xf numFmtId="181" fontId="2" fillId="6" borderId="1" xfId="0" applyNumberFormat="1" applyFont="1" applyFill="1" applyBorder="1" applyAlignment="1">
      <alignment vertical="center"/>
    </xf>
    <xf numFmtId="179" fontId="2" fillId="6" borderId="1" xfId="0" applyNumberFormat="1" applyFont="1" applyFill="1" applyBorder="1" applyAlignment="1">
      <alignment vertical="center"/>
    </xf>
    <xf numFmtId="181" fontId="8" fillId="0" borderId="1" xfId="0" applyNumberFormat="1" applyFont="1" applyBorder="1" applyAlignment="1">
      <alignment vertical="center"/>
    </xf>
    <xf numFmtId="0" fontId="9" fillId="7" borderId="4" xfId="0" applyFont="1" applyFill="1" applyBorder="1" applyAlignment="1">
      <alignment horizontal="center" vertical="center"/>
    </xf>
    <xf numFmtId="181" fontId="8" fillId="7" borderId="4" xfId="0" applyNumberFormat="1" applyFont="1" applyFill="1" applyBorder="1" applyAlignment="1">
      <alignment vertical="center"/>
    </xf>
    <xf numFmtId="181" fontId="9" fillId="7" borderId="4" xfId="0" applyNumberFormat="1" applyFont="1" applyFill="1" applyBorder="1" applyAlignment="1">
      <alignment vertical="center"/>
    </xf>
    <xf numFmtId="41" fontId="9" fillId="7" borderId="4" xfId="2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177" fontId="1" fillId="0" borderId="1" xfId="0" applyNumberFormat="1" applyFont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10" fontId="9" fillId="7" borderId="4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7" fontId="11" fillId="6" borderId="1" xfId="3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49" fontId="18" fillId="5" borderId="1" xfId="0" applyNumberFormat="1" applyFont="1" applyFill="1" applyBorder="1" applyAlignment="1">
      <alignment horizontal="left" vertical="center" wrapText="1"/>
    </xf>
    <xf numFmtId="14" fontId="0" fillId="8" borderId="1" xfId="0" applyNumberFormat="1" applyFont="1" applyFill="1" applyBorder="1" applyAlignment="1">
      <alignment horizontal="center" vertical="center"/>
    </xf>
    <xf numFmtId="0" fontId="17" fillId="0" borderId="0" xfId="0" quotePrefix="1" applyFont="1" applyAlignment="1">
      <alignment vertical="center"/>
    </xf>
    <xf numFmtId="0" fontId="9" fillId="7" borderId="4" xfId="0" applyFont="1" applyFill="1" applyBorder="1" applyAlignment="1">
      <alignment horizontal="center" vertical="center"/>
    </xf>
    <xf numFmtId="182" fontId="11" fillId="6" borderId="1" xfId="3" applyNumberFormat="1" applyFont="1" applyFill="1" applyBorder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left" vertical="center"/>
    </xf>
    <xf numFmtId="0" fontId="17" fillId="2" borderId="6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</cellXfs>
  <cellStyles count="4">
    <cellStyle name="백분율" xfId="1" builtinId="5"/>
    <cellStyle name="쉼표 [0]" xfId="2" builtinId="6"/>
    <cellStyle name="표준" xfId="0" builtinId="0"/>
    <cellStyle name="하이퍼링크" xfId="3" builtinId="8"/>
  </cellStyles>
  <dxfs count="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00B0F0"/>
          <bgColor rgb="FF00B0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.investing.com/currencies/us-dollar-index-historical-data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kebhana.com/cont/mall/mall15/mall1502/index.jsp" TargetMode="External"/><Relationship Id="rId1" Type="http://schemas.openxmlformats.org/officeDocument/2006/relationships/hyperlink" Target="https://www.kebhana.com/cont/mall/mall15/mall1501/index.jsp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r.investing.com/currencies/us-dollar-index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"/>
  <sheetViews>
    <sheetView tabSelected="1" zoomScale="115" zoomScaleNormal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7" sqref="D7"/>
    </sheetView>
  </sheetViews>
  <sheetFormatPr defaultColWidth="14.375" defaultRowHeight="15" customHeight="1"/>
  <cols>
    <col min="1" max="1" width="27.75" customWidth="1"/>
    <col min="2" max="2" width="21.625" customWidth="1"/>
    <col min="3" max="3" width="17.375" customWidth="1"/>
    <col min="4" max="4" width="31.5" style="11" customWidth="1"/>
    <col min="5" max="5" width="11.5" customWidth="1"/>
    <col min="6" max="46" width="11.5" style="11" customWidth="1"/>
    <col min="47" max="53" width="11.5" customWidth="1"/>
  </cols>
  <sheetData>
    <row r="1" spans="1:53" ht="16.5" customHeight="1">
      <c r="A1" s="39" t="s">
        <v>0</v>
      </c>
      <c r="B1" s="38" t="s">
        <v>25</v>
      </c>
      <c r="D1" s="47">
        <v>44407</v>
      </c>
    </row>
    <row r="2" spans="1:53" ht="16.5" customHeight="1">
      <c r="A2" s="1"/>
      <c r="B2" s="36" t="s">
        <v>1</v>
      </c>
      <c r="C2" s="36" t="s">
        <v>2</v>
      </c>
      <c r="D2" s="1"/>
      <c r="E2" s="23" t="s">
        <v>16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</row>
    <row r="3" spans="1:53" ht="16.5" customHeight="1">
      <c r="A3" s="2" t="s">
        <v>4</v>
      </c>
      <c r="B3" s="33">
        <f>B7</f>
        <v>1178</v>
      </c>
      <c r="C3" s="22">
        <f>B8/C9*100</f>
        <v>1163.315789814485</v>
      </c>
      <c r="D3" s="8"/>
      <c r="E3" s="12">
        <f>$C$3-$B$3</f>
        <v>-14.684210185514985</v>
      </c>
      <c r="F3" s="12">
        <f t="shared" ref="F3:AB3" si="0">$C$3-$B$3</f>
        <v>-14.684210185514985</v>
      </c>
      <c r="G3" s="12">
        <f t="shared" si="0"/>
        <v>-14.684210185514985</v>
      </c>
      <c r="H3" s="12">
        <f t="shared" si="0"/>
        <v>-14.684210185514985</v>
      </c>
      <c r="I3" s="12">
        <f t="shared" si="0"/>
        <v>-14.684210185514985</v>
      </c>
      <c r="J3" s="12">
        <f t="shared" si="0"/>
        <v>-14.684210185514985</v>
      </c>
      <c r="K3" s="12">
        <f t="shared" si="0"/>
        <v>-14.684210185514985</v>
      </c>
      <c r="L3" s="12">
        <f t="shared" si="0"/>
        <v>-14.684210185514985</v>
      </c>
      <c r="M3" s="12">
        <f t="shared" si="0"/>
        <v>-14.684210185514985</v>
      </c>
      <c r="N3" s="12">
        <f t="shared" si="0"/>
        <v>-14.684210185514985</v>
      </c>
      <c r="O3" s="12">
        <f t="shared" si="0"/>
        <v>-14.684210185514985</v>
      </c>
      <c r="P3" s="12">
        <f t="shared" si="0"/>
        <v>-14.684210185514985</v>
      </c>
      <c r="Q3" s="12">
        <f t="shared" si="0"/>
        <v>-14.684210185514985</v>
      </c>
      <c r="R3" s="12">
        <f t="shared" si="0"/>
        <v>-14.684210185514985</v>
      </c>
      <c r="S3" s="12">
        <f t="shared" si="0"/>
        <v>-14.684210185514985</v>
      </c>
      <c r="T3" s="12">
        <f t="shared" si="0"/>
        <v>-14.684210185514985</v>
      </c>
      <c r="U3" s="12">
        <f t="shared" si="0"/>
        <v>-14.684210185514985</v>
      </c>
      <c r="V3" s="12">
        <f t="shared" si="0"/>
        <v>-14.684210185514985</v>
      </c>
      <c r="W3" s="12">
        <f t="shared" si="0"/>
        <v>-14.684210185514985</v>
      </c>
      <c r="X3" s="12">
        <f t="shared" si="0"/>
        <v>-14.684210185514985</v>
      </c>
      <c r="Y3" s="12">
        <f t="shared" si="0"/>
        <v>-14.684210185514985</v>
      </c>
      <c r="Z3" s="12">
        <f t="shared" si="0"/>
        <v>-14.684210185514985</v>
      </c>
      <c r="AA3" s="12">
        <f t="shared" si="0"/>
        <v>-14.684210185514985</v>
      </c>
      <c r="AB3" s="12">
        <f t="shared" si="0"/>
        <v>-14.684210185514985</v>
      </c>
      <c r="AC3" s="12">
        <f t="shared" ref="AC3:AN3" si="1">$C$3-$B$3</f>
        <v>-14.684210185514985</v>
      </c>
      <c r="AD3" s="12">
        <f t="shared" si="1"/>
        <v>-14.684210185514985</v>
      </c>
      <c r="AE3" s="12">
        <f t="shared" si="1"/>
        <v>-14.684210185514985</v>
      </c>
      <c r="AF3" s="12">
        <f t="shared" si="1"/>
        <v>-14.684210185514985</v>
      </c>
      <c r="AG3" s="12">
        <f t="shared" si="1"/>
        <v>-14.684210185514985</v>
      </c>
      <c r="AH3" s="12">
        <f t="shared" si="1"/>
        <v>-14.684210185514985</v>
      </c>
      <c r="AI3" s="12">
        <f t="shared" si="1"/>
        <v>-14.684210185514985</v>
      </c>
      <c r="AJ3" s="12">
        <f t="shared" si="1"/>
        <v>-14.684210185514985</v>
      </c>
      <c r="AK3" s="12">
        <f t="shared" si="1"/>
        <v>-14.684210185514985</v>
      </c>
      <c r="AL3" s="12">
        <f t="shared" si="1"/>
        <v>-14.684210185514985</v>
      </c>
      <c r="AM3" s="12">
        <f t="shared" si="1"/>
        <v>-14.684210185514985</v>
      </c>
      <c r="AN3" s="12">
        <f t="shared" si="1"/>
        <v>-14.684210185514985</v>
      </c>
      <c r="AO3" s="12">
        <f t="shared" ref="AO3:AT3" si="2">$C$3-$B$3</f>
        <v>-14.684210185514985</v>
      </c>
      <c r="AP3" s="12">
        <f t="shared" si="2"/>
        <v>-14.684210185514985</v>
      </c>
      <c r="AQ3" s="12">
        <f t="shared" si="2"/>
        <v>-14.684210185514985</v>
      </c>
      <c r="AR3" s="12">
        <f t="shared" si="2"/>
        <v>-14.684210185514985</v>
      </c>
      <c r="AS3" s="12">
        <f t="shared" si="2"/>
        <v>-14.684210185514985</v>
      </c>
      <c r="AT3" s="12">
        <f t="shared" si="2"/>
        <v>-14.684210185514985</v>
      </c>
      <c r="AU3" s="12">
        <f t="shared" ref="AU3:BA3" si="3">$C$3-$B$3</f>
        <v>-14.684210185514985</v>
      </c>
      <c r="AV3" s="12">
        <f t="shared" si="3"/>
        <v>-14.684210185514985</v>
      </c>
      <c r="AW3" s="12">
        <f t="shared" si="3"/>
        <v>-14.684210185514985</v>
      </c>
      <c r="AX3" s="12">
        <f t="shared" si="3"/>
        <v>-14.684210185514985</v>
      </c>
      <c r="AY3" s="12">
        <f t="shared" si="3"/>
        <v>-14.684210185514985</v>
      </c>
      <c r="AZ3" s="12">
        <f t="shared" si="3"/>
        <v>-14.684210185514985</v>
      </c>
      <c r="BA3" s="12">
        <f t="shared" si="3"/>
        <v>-14.684210185514985</v>
      </c>
    </row>
    <row r="4" spans="1:53" s="11" customFormat="1" ht="16.5" customHeight="1">
      <c r="D4" s="38"/>
    </row>
    <row r="5" spans="1:53" ht="16.5" customHeight="1">
      <c r="A5" s="39" t="s">
        <v>24</v>
      </c>
      <c r="B5" s="38" t="s">
        <v>25</v>
      </c>
    </row>
    <row r="6" spans="1:53" ht="45" customHeight="1">
      <c r="A6" s="1"/>
      <c r="B6" s="36" t="s">
        <v>1</v>
      </c>
      <c r="C6" s="36" t="s">
        <v>5</v>
      </c>
      <c r="D6" s="1"/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</row>
    <row r="7" spans="1:53" ht="16.5" customHeight="1">
      <c r="A7" s="2" t="s">
        <v>4</v>
      </c>
      <c r="B7" s="37">
        <v>1178</v>
      </c>
      <c r="C7" s="37">
        <v>1155.72</v>
      </c>
      <c r="D7" s="4"/>
      <c r="E7" s="3">
        <f>$C$7-$B$7</f>
        <v>-22.279999999999973</v>
      </c>
      <c r="F7" s="3">
        <f t="shared" ref="F7:AB7" si="4">$C$7-$B$7</f>
        <v>-22.279999999999973</v>
      </c>
      <c r="G7" s="3">
        <f t="shared" si="4"/>
        <v>-22.279999999999973</v>
      </c>
      <c r="H7" s="3">
        <f t="shared" si="4"/>
        <v>-22.279999999999973</v>
      </c>
      <c r="I7" s="3">
        <f t="shared" si="4"/>
        <v>-22.279999999999973</v>
      </c>
      <c r="J7" s="3">
        <f t="shared" si="4"/>
        <v>-22.279999999999973</v>
      </c>
      <c r="K7" s="3">
        <f t="shared" si="4"/>
        <v>-22.279999999999973</v>
      </c>
      <c r="L7" s="3">
        <f t="shared" si="4"/>
        <v>-22.279999999999973</v>
      </c>
      <c r="M7" s="3">
        <f t="shared" si="4"/>
        <v>-22.279999999999973</v>
      </c>
      <c r="N7" s="3">
        <f t="shared" si="4"/>
        <v>-22.279999999999973</v>
      </c>
      <c r="O7" s="3">
        <f t="shared" si="4"/>
        <v>-22.279999999999973</v>
      </c>
      <c r="P7" s="3">
        <f t="shared" si="4"/>
        <v>-22.279999999999973</v>
      </c>
      <c r="Q7" s="3">
        <f t="shared" si="4"/>
        <v>-22.279999999999973</v>
      </c>
      <c r="R7" s="3">
        <f t="shared" si="4"/>
        <v>-22.279999999999973</v>
      </c>
      <c r="S7" s="3">
        <f t="shared" si="4"/>
        <v>-22.279999999999973</v>
      </c>
      <c r="T7" s="3">
        <f t="shared" si="4"/>
        <v>-22.279999999999973</v>
      </c>
      <c r="U7" s="3">
        <f t="shared" si="4"/>
        <v>-22.279999999999973</v>
      </c>
      <c r="V7" s="3">
        <f t="shared" si="4"/>
        <v>-22.279999999999973</v>
      </c>
      <c r="W7" s="3">
        <f t="shared" si="4"/>
        <v>-22.279999999999973</v>
      </c>
      <c r="X7" s="3">
        <f t="shared" si="4"/>
        <v>-22.279999999999973</v>
      </c>
      <c r="Y7" s="3">
        <f t="shared" si="4"/>
        <v>-22.279999999999973</v>
      </c>
      <c r="Z7" s="3">
        <f t="shared" si="4"/>
        <v>-22.279999999999973</v>
      </c>
      <c r="AA7" s="3">
        <f t="shared" si="4"/>
        <v>-22.279999999999973</v>
      </c>
      <c r="AB7" s="3">
        <f t="shared" si="4"/>
        <v>-22.279999999999973</v>
      </c>
      <c r="AC7" s="3">
        <f t="shared" ref="AC7:AN7" si="5">$C$7-$B$7</f>
        <v>-22.279999999999973</v>
      </c>
      <c r="AD7" s="3">
        <f t="shared" si="5"/>
        <v>-22.279999999999973</v>
      </c>
      <c r="AE7" s="3">
        <f t="shared" si="5"/>
        <v>-22.279999999999973</v>
      </c>
      <c r="AF7" s="3">
        <f t="shared" si="5"/>
        <v>-22.279999999999973</v>
      </c>
      <c r="AG7" s="3">
        <f t="shared" si="5"/>
        <v>-22.279999999999973</v>
      </c>
      <c r="AH7" s="3">
        <f t="shared" si="5"/>
        <v>-22.279999999999973</v>
      </c>
      <c r="AI7" s="3">
        <f t="shared" si="5"/>
        <v>-22.279999999999973</v>
      </c>
      <c r="AJ7" s="3">
        <f t="shared" si="5"/>
        <v>-22.279999999999973</v>
      </c>
      <c r="AK7" s="3">
        <f t="shared" si="5"/>
        <v>-22.279999999999973</v>
      </c>
      <c r="AL7" s="3">
        <f t="shared" si="5"/>
        <v>-22.279999999999973</v>
      </c>
      <c r="AM7" s="3">
        <f t="shared" si="5"/>
        <v>-22.279999999999973</v>
      </c>
      <c r="AN7" s="3">
        <f t="shared" si="5"/>
        <v>-22.279999999999973</v>
      </c>
      <c r="AO7" s="3">
        <f t="shared" ref="AO7:AT7" si="6">$C$7-$B$7</f>
        <v>-22.279999999999973</v>
      </c>
      <c r="AP7" s="3">
        <f t="shared" si="6"/>
        <v>-22.279999999999973</v>
      </c>
      <c r="AQ7" s="3">
        <f t="shared" si="6"/>
        <v>-22.279999999999973</v>
      </c>
      <c r="AR7" s="3">
        <f t="shared" si="6"/>
        <v>-22.279999999999973</v>
      </c>
      <c r="AS7" s="3">
        <f t="shared" si="6"/>
        <v>-22.279999999999973</v>
      </c>
      <c r="AT7" s="3">
        <f t="shared" si="6"/>
        <v>-22.279999999999973</v>
      </c>
      <c r="AU7" s="3">
        <f t="shared" ref="AU7:BA7" si="7">$C$7-$B$7</f>
        <v>-22.279999999999973</v>
      </c>
      <c r="AV7" s="3">
        <f t="shared" si="7"/>
        <v>-22.279999999999973</v>
      </c>
      <c r="AW7" s="3">
        <f t="shared" si="7"/>
        <v>-22.279999999999973</v>
      </c>
      <c r="AX7" s="3">
        <f t="shared" si="7"/>
        <v>-22.279999999999973</v>
      </c>
      <c r="AY7" s="3">
        <f t="shared" si="7"/>
        <v>-22.279999999999973</v>
      </c>
      <c r="AZ7" s="3">
        <f t="shared" si="7"/>
        <v>-22.279999999999973</v>
      </c>
      <c r="BA7" s="3">
        <f t="shared" si="7"/>
        <v>-22.279999999999973</v>
      </c>
    </row>
    <row r="8" spans="1:53" ht="16.5" customHeight="1">
      <c r="A8" s="2" t="s">
        <v>6</v>
      </c>
      <c r="B8" s="46">
        <v>93.27</v>
      </c>
      <c r="C8" s="46">
        <v>92.661000000000001</v>
      </c>
      <c r="D8" s="4"/>
      <c r="E8" s="3">
        <f>$C$8-$B$8</f>
        <v>-0.60899999999999466</v>
      </c>
      <c r="F8" s="3">
        <f t="shared" ref="F8:AB8" si="8">$C$8-$B$8</f>
        <v>-0.60899999999999466</v>
      </c>
      <c r="G8" s="3">
        <f t="shared" si="8"/>
        <v>-0.60899999999999466</v>
      </c>
      <c r="H8" s="3">
        <f t="shared" si="8"/>
        <v>-0.60899999999999466</v>
      </c>
      <c r="I8" s="3">
        <f t="shared" si="8"/>
        <v>-0.60899999999999466</v>
      </c>
      <c r="J8" s="3">
        <f t="shared" si="8"/>
        <v>-0.60899999999999466</v>
      </c>
      <c r="K8" s="3">
        <f t="shared" si="8"/>
        <v>-0.60899999999999466</v>
      </c>
      <c r="L8" s="3">
        <f t="shared" si="8"/>
        <v>-0.60899999999999466</v>
      </c>
      <c r="M8" s="3">
        <f t="shared" si="8"/>
        <v>-0.60899999999999466</v>
      </c>
      <c r="N8" s="3">
        <f t="shared" si="8"/>
        <v>-0.60899999999999466</v>
      </c>
      <c r="O8" s="3">
        <f t="shared" si="8"/>
        <v>-0.60899999999999466</v>
      </c>
      <c r="P8" s="3">
        <f t="shared" si="8"/>
        <v>-0.60899999999999466</v>
      </c>
      <c r="Q8" s="3">
        <f t="shared" si="8"/>
        <v>-0.60899999999999466</v>
      </c>
      <c r="R8" s="3">
        <f t="shared" si="8"/>
        <v>-0.60899999999999466</v>
      </c>
      <c r="S8" s="3">
        <f t="shared" si="8"/>
        <v>-0.60899999999999466</v>
      </c>
      <c r="T8" s="3">
        <f t="shared" si="8"/>
        <v>-0.60899999999999466</v>
      </c>
      <c r="U8" s="3">
        <f t="shared" si="8"/>
        <v>-0.60899999999999466</v>
      </c>
      <c r="V8" s="3">
        <f t="shared" si="8"/>
        <v>-0.60899999999999466</v>
      </c>
      <c r="W8" s="3">
        <f t="shared" si="8"/>
        <v>-0.60899999999999466</v>
      </c>
      <c r="X8" s="3">
        <f t="shared" si="8"/>
        <v>-0.60899999999999466</v>
      </c>
      <c r="Y8" s="3">
        <f t="shared" si="8"/>
        <v>-0.60899999999999466</v>
      </c>
      <c r="Z8" s="3">
        <f t="shared" si="8"/>
        <v>-0.60899999999999466</v>
      </c>
      <c r="AA8" s="3">
        <f t="shared" si="8"/>
        <v>-0.60899999999999466</v>
      </c>
      <c r="AB8" s="3">
        <f t="shared" si="8"/>
        <v>-0.60899999999999466</v>
      </c>
      <c r="AC8" s="3">
        <f t="shared" ref="AC8:AN8" si="9">$C$8-$B$8</f>
        <v>-0.60899999999999466</v>
      </c>
      <c r="AD8" s="3">
        <f t="shared" si="9"/>
        <v>-0.60899999999999466</v>
      </c>
      <c r="AE8" s="3">
        <f t="shared" si="9"/>
        <v>-0.60899999999999466</v>
      </c>
      <c r="AF8" s="3">
        <f t="shared" si="9"/>
        <v>-0.60899999999999466</v>
      </c>
      <c r="AG8" s="3">
        <f t="shared" si="9"/>
        <v>-0.60899999999999466</v>
      </c>
      <c r="AH8" s="3">
        <f t="shared" si="9"/>
        <v>-0.60899999999999466</v>
      </c>
      <c r="AI8" s="3">
        <f t="shared" si="9"/>
        <v>-0.60899999999999466</v>
      </c>
      <c r="AJ8" s="3">
        <f t="shared" si="9"/>
        <v>-0.60899999999999466</v>
      </c>
      <c r="AK8" s="3">
        <f t="shared" si="9"/>
        <v>-0.60899999999999466</v>
      </c>
      <c r="AL8" s="3">
        <f t="shared" si="9"/>
        <v>-0.60899999999999466</v>
      </c>
      <c r="AM8" s="3">
        <f t="shared" si="9"/>
        <v>-0.60899999999999466</v>
      </c>
      <c r="AN8" s="3">
        <f t="shared" si="9"/>
        <v>-0.60899999999999466</v>
      </c>
      <c r="AO8" s="3">
        <f t="shared" ref="AO8:AT8" si="10">$C$8-$B$8</f>
        <v>-0.60899999999999466</v>
      </c>
      <c r="AP8" s="3">
        <f t="shared" si="10"/>
        <v>-0.60899999999999466</v>
      </c>
      <c r="AQ8" s="3">
        <f t="shared" si="10"/>
        <v>-0.60899999999999466</v>
      </c>
      <c r="AR8" s="3">
        <f t="shared" si="10"/>
        <v>-0.60899999999999466</v>
      </c>
      <c r="AS8" s="3">
        <f t="shared" si="10"/>
        <v>-0.60899999999999466</v>
      </c>
      <c r="AT8" s="3">
        <f t="shared" si="10"/>
        <v>-0.60899999999999466</v>
      </c>
      <c r="AU8" s="3">
        <f t="shared" ref="AU8:BA8" si="11">$C$8-$B$8</f>
        <v>-0.60899999999999466</v>
      </c>
      <c r="AV8" s="3">
        <f t="shared" si="11"/>
        <v>-0.60899999999999466</v>
      </c>
      <c r="AW8" s="3">
        <f t="shared" si="11"/>
        <v>-0.60899999999999466</v>
      </c>
      <c r="AX8" s="3">
        <f t="shared" si="11"/>
        <v>-0.60899999999999466</v>
      </c>
      <c r="AY8" s="3">
        <f t="shared" si="11"/>
        <v>-0.60899999999999466</v>
      </c>
      <c r="AZ8" s="3">
        <f t="shared" si="11"/>
        <v>-0.60899999999999466</v>
      </c>
      <c r="BA8" s="3">
        <f t="shared" si="11"/>
        <v>-0.60899999999999466</v>
      </c>
    </row>
    <row r="9" spans="1:53" ht="16.5" customHeight="1">
      <c r="A9" s="2" t="s">
        <v>7</v>
      </c>
      <c r="B9" s="34">
        <f t="shared" ref="B9:C9" si="12">B8/B7*100</f>
        <v>7.9176570458404063</v>
      </c>
      <c r="C9" s="34">
        <f t="shared" si="12"/>
        <v>8.0175994185442843</v>
      </c>
      <c r="D9" s="5"/>
      <c r="E9" s="13">
        <f>$B$9-$C$9</f>
        <v>-9.9942372703877957E-2</v>
      </c>
      <c r="F9" s="13">
        <f t="shared" ref="F9:AB9" si="13">$B$9-$C$9</f>
        <v>-9.9942372703877957E-2</v>
      </c>
      <c r="G9" s="13">
        <f t="shared" si="13"/>
        <v>-9.9942372703877957E-2</v>
      </c>
      <c r="H9" s="13">
        <f t="shared" si="13"/>
        <v>-9.9942372703877957E-2</v>
      </c>
      <c r="I9" s="13">
        <f t="shared" si="13"/>
        <v>-9.9942372703877957E-2</v>
      </c>
      <c r="J9" s="13">
        <f t="shared" si="13"/>
        <v>-9.9942372703877957E-2</v>
      </c>
      <c r="K9" s="13">
        <f t="shared" si="13"/>
        <v>-9.9942372703877957E-2</v>
      </c>
      <c r="L9" s="13">
        <f t="shared" si="13"/>
        <v>-9.9942372703877957E-2</v>
      </c>
      <c r="M9" s="13">
        <f t="shared" si="13"/>
        <v>-9.9942372703877957E-2</v>
      </c>
      <c r="N9" s="13">
        <f t="shared" si="13"/>
        <v>-9.9942372703877957E-2</v>
      </c>
      <c r="O9" s="13">
        <f t="shared" si="13"/>
        <v>-9.9942372703877957E-2</v>
      </c>
      <c r="P9" s="13">
        <f t="shared" si="13"/>
        <v>-9.9942372703877957E-2</v>
      </c>
      <c r="Q9" s="13">
        <f t="shared" si="13"/>
        <v>-9.9942372703877957E-2</v>
      </c>
      <c r="R9" s="13">
        <f t="shared" si="13"/>
        <v>-9.9942372703877957E-2</v>
      </c>
      <c r="S9" s="13">
        <f t="shared" si="13"/>
        <v>-9.9942372703877957E-2</v>
      </c>
      <c r="T9" s="13">
        <f t="shared" si="13"/>
        <v>-9.9942372703877957E-2</v>
      </c>
      <c r="U9" s="13">
        <f t="shared" si="13"/>
        <v>-9.9942372703877957E-2</v>
      </c>
      <c r="V9" s="13">
        <f t="shared" si="13"/>
        <v>-9.9942372703877957E-2</v>
      </c>
      <c r="W9" s="13">
        <f t="shared" si="13"/>
        <v>-9.9942372703877957E-2</v>
      </c>
      <c r="X9" s="13">
        <f t="shared" si="13"/>
        <v>-9.9942372703877957E-2</v>
      </c>
      <c r="Y9" s="13">
        <f t="shared" si="13"/>
        <v>-9.9942372703877957E-2</v>
      </c>
      <c r="Z9" s="13">
        <f t="shared" si="13"/>
        <v>-9.9942372703877957E-2</v>
      </c>
      <c r="AA9" s="13">
        <f t="shared" si="13"/>
        <v>-9.9942372703877957E-2</v>
      </c>
      <c r="AB9" s="13">
        <f t="shared" si="13"/>
        <v>-9.9942372703877957E-2</v>
      </c>
      <c r="AC9" s="13">
        <f t="shared" ref="AC9:AN9" si="14">$B$9-$C$9</f>
        <v>-9.9942372703877957E-2</v>
      </c>
      <c r="AD9" s="13">
        <f t="shared" si="14"/>
        <v>-9.9942372703877957E-2</v>
      </c>
      <c r="AE9" s="13">
        <f t="shared" si="14"/>
        <v>-9.9942372703877957E-2</v>
      </c>
      <c r="AF9" s="13">
        <f t="shared" si="14"/>
        <v>-9.9942372703877957E-2</v>
      </c>
      <c r="AG9" s="13">
        <f t="shared" si="14"/>
        <v>-9.9942372703877957E-2</v>
      </c>
      <c r="AH9" s="13">
        <f t="shared" si="14"/>
        <v>-9.9942372703877957E-2</v>
      </c>
      <c r="AI9" s="13">
        <f t="shared" si="14"/>
        <v>-9.9942372703877957E-2</v>
      </c>
      <c r="AJ9" s="13">
        <f t="shared" si="14"/>
        <v>-9.9942372703877957E-2</v>
      </c>
      <c r="AK9" s="13">
        <f t="shared" si="14"/>
        <v>-9.9942372703877957E-2</v>
      </c>
      <c r="AL9" s="13">
        <f t="shared" si="14"/>
        <v>-9.9942372703877957E-2</v>
      </c>
      <c r="AM9" s="13">
        <f t="shared" si="14"/>
        <v>-9.9942372703877957E-2</v>
      </c>
      <c r="AN9" s="13">
        <f t="shared" si="14"/>
        <v>-9.9942372703877957E-2</v>
      </c>
      <c r="AO9" s="13">
        <f t="shared" ref="AO9:AT9" si="15">$B$9-$C$9</f>
        <v>-9.9942372703877957E-2</v>
      </c>
      <c r="AP9" s="13">
        <f t="shared" si="15"/>
        <v>-9.9942372703877957E-2</v>
      </c>
      <c r="AQ9" s="13">
        <f t="shared" si="15"/>
        <v>-9.9942372703877957E-2</v>
      </c>
      <c r="AR9" s="13">
        <f t="shared" si="15"/>
        <v>-9.9942372703877957E-2</v>
      </c>
      <c r="AS9" s="13">
        <f t="shared" si="15"/>
        <v>-9.9942372703877957E-2</v>
      </c>
      <c r="AT9" s="13">
        <f t="shared" si="15"/>
        <v>-9.9942372703877957E-2</v>
      </c>
      <c r="AU9" s="13">
        <f t="shared" ref="AU9:BA9" si="16">$B$9-$C$9</f>
        <v>-9.9942372703877957E-2</v>
      </c>
      <c r="AV9" s="13">
        <f t="shared" si="16"/>
        <v>-9.9942372703877957E-2</v>
      </c>
      <c r="AW9" s="13">
        <f t="shared" si="16"/>
        <v>-9.9942372703877957E-2</v>
      </c>
      <c r="AX9" s="13">
        <f t="shared" si="16"/>
        <v>-9.9942372703877957E-2</v>
      </c>
      <c r="AY9" s="13">
        <f t="shared" si="16"/>
        <v>-9.9942372703877957E-2</v>
      </c>
      <c r="AZ9" s="13">
        <f t="shared" si="16"/>
        <v>-9.9942372703877957E-2</v>
      </c>
      <c r="BA9" s="13">
        <f t="shared" si="16"/>
        <v>-9.9942372703877957E-2</v>
      </c>
    </row>
    <row r="10" spans="1:53" ht="16.5" customHeight="1">
      <c r="A10" s="32" t="s">
        <v>27</v>
      </c>
    </row>
    <row r="11" spans="1:53" ht="16.5" customHeight="1">
      <c r="C11" s="44" t="s">
        <v>29</v>
      </c>
      <c r="D11" s="38"/>
    </row>
    <row r="12" spans="1:53" ht="16.5" customHeight="1">
      <c r="A12" s="40" t="s">
        <v>8</v>
      </c>
      <c r="B12" s="51" t="s">
        <v>26</v>
      </c>
      <c r="C12" s="52"/>
      <c r="D12" s="53"/>
      <c r="E12" s="43">
        <v>44387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</row>
    <row r="13" spans="1:53" ht="16.5" customHeight="1">
      <c r="A13" s="6" t="s">
        <v>9</v>
      </c>
      <c r="B13" s="5"/>
      <c r="C13" s="5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</row>
    <row r="14" spans="1:53" ht="16.5" customHeight="1">
      <c r="A14" s="14" t="s">
        <v>30</v>
      </c>
      <c r="B14" s="5"/>
      <c r="C14" s="5"/>
      <c r="D14" s="15">
        <f>SUM(E14:BA14)</f>
        <v>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</row>
    <row r="15" spans="1:53" ht="16.5" customHeight="1">
      <c r="A15" s="6" t="s">
        <v>10</v>
      </c>
      <c r="B15" s="5"/>
      <c r="C15" s="5"/>
      <c r="D15" s="15">
        <f>SUM(E15:BA15)</f>
        <v>0</v>
      </c>
      <c r="E15" s="22">
        <f>E13*E14</f>
        <v>0</v>
      </c>
      <c r="F15" s="22">
        <f t="shared" ref="F15:AB15" si="17">F13*F14</f>
        <v>0</v>
      </c>
      <c r="G15" s="22">
        <f t="shared" si="17"/>
        <v>0</v>
      </c>
      <c r="H15" s="22">
        <f t="shared" si="17"/>
        <v>0</v>
      </c>
      <c r="I15" s="22">
        <f t="shared" si="17"/>
        <v>0</v>
      </c>
      <c r="J15" s="22">
        <f t="shared" si="17"/>
        <v>0</v>
      </c>
      <c r="K15" s="22">
        <f t="shared" si="17"/>
        <v>0</v>
      </c>
      <c r="L15" s="22">
        <f t="shared" si="17"/>
        <v>0</v>
      </c>
      <c r="M15" s="22">
        <f t="shared" si="17"/>
        <v>0</v>
      </c>
      <c r="N15" s="22">
        <f t="shared" si="17"/>
        <v>0</v>
      </c>
      <c r="O15" s="22">
        <f t="shared" si="17"/>
        <v>0</v>
      </c>
      <c r="P15" s="22">
        <f t="shared" si="17"/>
        <v>0</v>
      </c>
      <c r="Q15" s="22">
        <f t="shared" si="17"/>
        <v>0</v>
      </c>
      <c r="R15" s="22">
        <f t="shared" si="17"/>
        <v>0</v>
      </c>
      <c r="S15" s="22">
        <f t="shared" si="17"/>
        <v>0</v>
      </c>
      <c r="T15" s="22">
        <f t="shared" si="17"/>
        <v>0</v>
      </c>
      <c r="U15" s="22">
        <f t="shared" si="17"/>
        <v>0</v>
      </c>
      <c r="V15" s="22">
        <f t="shared" si="17"/>
        <v>0</v>
      </c>
      <c r="W15" s="22">
        <f t="shared" si="17"/>
        <v>0</v>
      </c>
      <c r="X15" s="22">
        <f t="shared" si="17"/>
        <v>0</v>
      </c>
      <c r="Y15" s="22">
        <f t="shared" si="17"/>
        <v>0</v>
      </c>
      <c r="Z15" s="22">
        <f t="shared" si="17"/>
        <v>0</v>
      </c>
      <c r="AA15" s="22">
        <f t="shared" si="17"/>
        <v>0</v>
      </c>
      <c r="AB15" s="22">
        <f t="shared" si="17"/>
        <v>0</v>
      </c>
      <c r="AC15" s="22">
        <f t="shared" ref="AC15:AN15" si="18">AC13*AC14</f>
        <v>0</v>
      </c>
      <c r="AD15" s="22">
        <f t="shared" si="18"/>
        <v>0</v>
      </c>
      <c r="AE15" s="22">
        <f t="shared" si="18"/>
        <v>0</v>
      </c>
      <c r="AF15" s="22">
        <f t="shared" si="18"/>
        <v>0</v>
      </c>
      <c r="AG15" s="22">
        <f t="shared" si="18"/>
        <v>0</v>
      </c>
      <c r="AH15" s="22">
        <f t="shared" si="18"/>
        <v>0</v>
      </c>
      <c r="AI15" s="22">
        <f t="shared" si="18"/>
        <v>0</v>
      </c>
      <c r="AJ15" s="22">
        <f t="shared" si="18"/>
        <v>0</v>
      </c>
      <c r="AK15" s="22">
        <f t="shared" si="18"/>
        <v>0</v>
      </c>
      <c r="AL15" s="22">
        <f t="shared" si="18"/>
        <v>0</v>
      </c>
      <c r="AM15" s="22">
        <f t="shared" si="18"/>
        <v>0</v>
      </c>
      <c r="AN15" s="22">
        <f t="shared" si="18"/>
        <v>0</v>
      </c>
      <c r="AO15" s="22">
        <f t="shared" ref="AO15:AT15" si="19">AO13*AO14</f>
        <v>0</v>
      </c>
      <c r="AP15" s="22">
        <f t="shared" si="19"/>
        <v>0</v>
      </c>
      <c r="AQ15" s="22">
        <f t="shared" si="19"/>
        <v>0</v>
      </c>
      <c r="AR15" s="22">
        <f t="shared" si="19"/>
        <v>0</v>
      </c>
      <c r="AS15" s="22">
        <f t="shared" si="19"/>
        <v>0</v>
      </c>
      <c r="AT15" s="22">
        <f t="shared" si="19"/>
        <v>0</v>
      </c>
      <c r="AU15" s="22">
        <f t="shared" ref="AU15:BA15" si="20">AU13*AU14</f>
        <v>0</v>
      </c>
      <c r="AV15" s="22">
        <f t="shared" si="20"/>
        <v>0</v>
      </c>
      <c r="AW15" s="22">
        <f t="shared" si="20"/>
        <v>0</v>
      </c>
      <c r="AX15" s="22">
        <f t="shared" si="20"/>
        <v>0</v>
      </c>
      <c r="AY15" s="22">
        <f t="shared" si="20"/>
        <v>0</v>
      </c>
      <c r="AZ15" s="22">
        <f t="shared" si="20"/>
        <v>0</v>
      </c>
      <c r="BA15" s="22">
        <f t="shared" si="20"/>
        <v>0</v>
      </c>
    </row>
    <row r="16" spans="1:53" ht="16.5" customHeight="1">
      <c r="A16" s="41" t="s">
        <v>11</v>
      </c>
      <c r="B16" s="7"/>
      <c r="C16" s="7"/>
      <c r="D16" s="7"/>
      <c r="E16" s="43">
        <v>44387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</row>
    <row r="17" spans="1:53" ht="16.5" customHeight="1">
      <c r="A17" s="6" t="s">
        <v>12</v>
      </c>
      <c r="B17" s="5"/>
      <c r="C17" s="5"/>
      <c r="D17" s="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</row>
    <row r="18" spans="1:53" s="11" customFormat="1" ht="16.5" customHeight="1">
      <c r="A18" s="14" t="s">
        <v>14</v>
      </c>
      <c r="B18" s="5"/>
      <c r="C18" s="5"/>
      <c r="D18" s="15">
        <f>SUM(E18:BA18)</f>
        <v>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</row>
    <row r="19" spans="1:53" ht="16.5" customHeight="1">
      <c r="A19" s="14" t="s">
        <v>32</v>
      </c>
      <c r="B19" s="27"/>
      <c r="C19" s="5"/>
      <c r="D19" s="15">
        <f>SUM(E19:BA19)</f>
        <v>0</v>
      </c>
      <c r="E19" s="20">
        <f t="shared" ref="E19:BA19" si="21">E17*E18</f>
        <v>0</v>
      </c>
      <c r="F19" s="20">
        <f t="shared" ref="F19:AB19" si="22">F17*F18</f>
        <v>0</v>
      </c>
      <c r="G19" s="20">
        <f t="shared" si="22"/>
        <v>0</v>
      </c>
      <c r="H19" s="20">
        <f t="shared" si="22"/>
        <v>0</v>
      </c>
      <c r="I19" s="20">
        <f t="shared" si="22"/>
        <v>0</v>
      </c>
      <c r="J19" s="20">
        <f t="shared" si="22"/>
        <v>0</v>
      </c>
      <c r="K19" s="20">
        <f t="shared" si="22"/>
        <v>0</v>
      </c>
      <c r="L19" s="20">
        <f t="shared" si="22"/>
        <v>0</v>
      </c>
      <c r="M19" s="20">
        <f t="shared" si="22"/>
        <v>0</v>
      </c>
      <c r="N19" s="20">
        <f t="shared" si="22"/>
        <v>0</v>
      </c>
      <c r="O19" s="20">
        <f t="shared" si="22"/>
        <v>0</v>
      </c>
      <c r="P19" s="20">
        <f t="shared" si="22"/>
        <v>0</v>
      </c>
      <c r="Q19" s="20">
        <f t="shared" si="22"/>
        <v>0</v>
      </c>
      <c r="R19" s="20">
        <f t="shared" si="22"/>
        <v>0</v>
      </c>
      <c r="S19" s="20">
        <f t="shared" si="22"/>
        <v>0</v>
      </c>
      <c r="T19" s="20">
        <f t="shared" si="22"/>
        <v>0</v>
      </c>
      <c r="U19" s="20">
        <f t="shared" si="22"/>
        <v>0</v>
      </c>
      <c r="V19" s="20">
        <f t="shared" si="22"/>
        <v>0</v>
      </c>
      <c r="W19" s="20">
        <f t="shared" si="22"/>
        <v>0</v>
      </c>
      <c r="X19" s="20">
        <f t="shared" si="22"/>
        <v>0</v>
      </c>
      <c r="Y19" s="20">
        <f t="shared" si="22"/>
        <v>0</v>
      </c>
      <c r="Z19" s="20">
        <f t="shared" si="22"/>
        <v>0</v>
      </c>
      <c r="AA19" s="20">
        <f t="shared" si="22"/>
        <v>0</v>
      </c>
      <c r="AB19" s="20">
        <f t="shared" si="22"/>
        <v>0</v>
      </c>
      <c r="AC19" s="20">
        <f t="shared" si="21"/>
        <v>0</v>
      </c>
      <c r="AD19" s="20">
        <f t="shared" si="21"/>
        <v>0</v>
      </c>
      <c r="AE19" s="20">
        <f t="shared" si="21"/>
        <v>0</v>
      </c>
      <c r="AF19" s="20">
        <f t="shared" si="21"/>
        <v>0</v>
      </c>
      <c r="AG19" s="20">
        <f t="shared" si="21"/>
        <v>0</v>
      </c>
      <c r="AH19" s="20">
        <f t="shared" si="21"/>
        <v>0</v>
      </c>
      <c r="AI19" s="20">
        <f t="shared" ref="AI19:AN19" si="23">AI17*AI18</f>
        <v>0</v>
      </c>
      <c r="AJ19" s="20">
        <f t="shared" si="23"/>
        <v>0</v>
      </c>
      <c r="AK19" s="20">
        <f t="shared" si="23"/>
        <v>0</v>
      </c>
      <c r="AL19" s="20">
        <f t="shared" si="23"/>
        <v>0</v>
      </c>
      <c r="AM19" s="20">
        <f t="shared" si="23"/>
        <v>0</v>
      </c>
      <c r="AN19" s="20">
        <f t="shared" si="23"/>
        <v>0</v>
      </c>
      <c r="AO19" s="20">
        <f t="shared" ref="AO19:AT19" si="24">AO17*AO18</f>
        <v>0</v>
      </c>
      <c r="AP19" s="20">
        <f t="shared" si="24"/>
        <v>0</v>
      </c>
      <c r="AQ19" s="20">
        <f t="shared" si="24"/>
        <v>0</v>
      </c>
      <c r="AR19" s="20">
        <f t="shared" si="24"/>
        <v>0</v>
      </c>
      <c r="AS19" s="20">
        <f t="shared" si="24"/>
        <v>0</v>
      </c>
      <c r="AT19" s="20">
        <f t="shared" si="24"/>
        <v>0</v>
      </c>
      <c r="AU19" s="20">
        <f t="shared" si="21"/>
        <v>0</v>
      </c>
      <c r="AV19" s="20">
        <f t="shared" si="21"/>
        <v>0</v>
      </c>
      <c r="AW19" s="20">
        <f t="shared" si="21"/>
        <v>0</v>
      </c>
      <c r="AX19" s="20">
        <f t="shared" ref="AX19" si="25">AX17*AX18</f>
        <v>0</v>
      </c>
      <c r="AY19" s="20">
        <f t="shared" si="21"/>
        <v>0</v>
      </c>
      <c r="AZ19" s="20">
        <f t="shared" si="21"/>
        <v>0</v>
      </c>
      <c r="BA19" s="20">
        <f t="shared" si="21"/>
        <v>0</v>
      </c>
    </row>
    <row r="20" spans="1:53" s="11" customFormat="1" ht="16.5" customHeight="1">
      <c r="A20" s="19" t="s">
        <v>15</v>
      </c>
      <c r="B20" s="5"/>
      <c r="C20" s="5"/>
      <c r="D20" s="15">
        <f>SUM(E20:BA20)</f>
        <v>0</v>
      </c>
      <c r="E20" s="20">
        <f>IF((E19-E15)&lt;0, 0,E19-E15)</f>
        <v>0</v>
      </c>
      <c r="F20" s="20">
        <f t="shared" ref="F20" si="26">IF((F19-F15)&lt;0, 0,F19-F15)</f>
        <v>0</v>
      </c>
      <c r="G20" s="20">
        <f t="shared" ref="G20" si="27">IF((G19-G15)&lt;0, 0,G19-G15)</f>
        <v>0</v>
      </c>
      <c r="H20" s="20">
        <f t="shared" ref="H20" si="28">IF((H19-H15)&lt;0, 0,H19-H15)</f>
        <v>0</v>
      </c>
      <c r="I20" s="20">
        <f t="shared" ref="I20" si="29">IF((I19-I15)&lt;0, 0,I19-I15)</f>
        <v>0</v>
      </c>
      <c r="J20" s="20">
        <f t="shared" ref="J20" si="30">IF((J19-J15)&lt;0, 0,J19-J15)</f>
        <v>0</v>
      </c>
      <c r="K20" s="20">
        <f t="shared" ref="K20" si="31">IF((K19-K15)&lt;0, 0,K19-K15)</f>
        <v>0</v>
      </c>
      <c r="L20" s="20">
        <f t="shared" ref="L20" si="32">IF((L19-L15)&lt;0, 0,L19-L15)</f>
        <v>0</v>
      </c>
      <c r="M20" s="20">
        <f t="shared" ref="M20" si="33">IF((M19-M15)&lt;0, 0,M19-M15)</f>
        <v>0</v>
      </c>
      <c r="N20" s="20">
        <f t="shared" ref="N20" si="34">IF((N19-N15)&lt;0, 0,N19-N15)</f>
        <v>0</v>
      </c>
      <c r="O20" s="20">
        <f t="shared" ref="O20" si="35">IF((O19-O15)&lt;0, 0,O19-O15)</f>
        <v>0</v>
      </c>
      <c r="P20" s="20">
        <f t="shared" ref="P20" si="36">IF((P19-P15)&lt;0, 0,P19-P15)</f>
        <v>0</v>
      </c>
      <c r="Q20" s="20">
        <f t="shared" ref="Q20" si="37">IF((Q19-Q15)&lt;0, 0,Q19-Q15)</f>
        <v>0</v>
      </c>
      <c r="R20" s="20">
        <f t="shared" ref="R20" si="38">IF((R19-R15)&lt;0, 0,R19-R15)</f>
        <v>0</v>
      </c>
      <c r="S20" s="20">
        <f t="shared" ref="S20" si="39">IF((S19-S15)&lt;0, 0,S19-S15)</f>
        <v>0</v>
      </c>
      <c r="T20" s="20">
        <f t="shared" ref="T20" si="40">IF((T19-T15)&lt;0, 0,T19-T15)</f>
        <v>0</v>
      </c>
      <c r="U20" s="20">
        <f t="shared" ref="U20" si="41">IF((U19-U15)&lt;0, 0,U19-U15)</f>
        <v>0</v>
      </c>
      <c r="V20" s="20">
        <f t="shared" ref="V20" si="42">IF((V19-V15)&lt;0, 0,V19-V15)</f>
        <v>0</v>
      </c>
      <c r="W20" s="20">
        <f t="shared" ref="W20" si="43">IF((W19-W15)&lt;0, 0,W19-W15)</f>
        <v>0</v>
      </c>
      <c r="X20" s="20">
        <f t="shared" ref="X20" si="44">IF((X19-X15)&lt;0, 0,X19-X15)</f>
        <v>0</v>
      </c>
      <c r="Y20" s="20">
        <f t="shared" ref="Y20" si="45">IF((Y19-Y15)&lt;0, 0,Y19-Y15)</f>
        <v>0</v>
      </c>
      <c r="Z20" s="20">
        <f t="shared" ref="Z20" si="46">IF((Z19-Z15)&lt;0, 0,Z19-Z15)</f>
        <v>0</v>
      </c>
      <c r="AA20" s="20">
        <f t="shared" ref="AA20" si="47">IF((AA19-AA15)&lt;0, 0,AA19-AA15)</f>
        <v>0</v>
      </c>
      <c r="AB20" s="20">
        <f t="shared" ref="AB20" si="48">IF((AB19-AB15)&lt;0, 0,AB19-AB15)</f>
        <v>0</v>
      </c>
      <c r="AC20" s="20">
        <f t="shared" ref="AC20" si="49">IF((AC19-AC15)&lt;0, 0,AC19-AC15)</f>
        <v>0</v>
      </c>
      <c r="AD20" s="20">
        <f t="shared" ref="AD20" si="50">IF((AD19-AD15)&lt;0, 0,AD19-AD15)</f>
        <v>0</v>
      </c>
      <c r="AE20" s="20">
        <f t="shared" ref="AE20" si="51">IF((AE19-AE15)&lt;0, 0,AE19-AE15)</f>
        <v>0</v>
      </c>
      <c r="AF20" s="20">
        <f t="shared" ref="AF20" si="52">IF((AF19-AF15)&lt;0, 0,AF19-AF15)</f>
        <v>0</v>
      </c>
      <c r="AG20" s="20">
        <f t="shared" ref="AG20" si="53">IF((AG19-AG15)&lt;0, 0,AG19-AG15)</f>
        <v>0</v>
      </c>
      <c r="AH20" s="20">
        <f t="shared" ref="AH20" si="54">IF((AH19-AH15)&lt;0, 0,AH19-AH15)</f>
        <v>0</v>
      </c>
      <c r="AI20" s="20">
        <f t="shared" ref="AI20" si="55">IF((AI19-AI15)&lt;0, 0,AI19-AI15)</f>
        <v>0</v>
      </c>
      <c r="AJ20" s="20">
        <f t="shared" ref="AJ20" si="56">IF((AJ19-AJ15)&lt;0, 0,AJ19-AJ15)</f>
        <v>0</v>
      </c>
      <c r="AK20" s="20">
        <f t="shared" ref="AK20" si="57">IF((AK19-AK15)&lt;0, 0,AK19-AK15)</f>
        <v>0</v>
      </c>
      <c r="AL20" s="20">
        <f t="shared" ref="AL20" si="58">IF((AL19-AL15)&lt;0, 0,AL19-AL15)</f>
        <v>0</v>
      </c>
      <c r="AM20" s="20">
        <f t="shared" ref="AM20" si="59">IF((AM19-AM15)&lt;0, 0,AM19-AM15)</f>
        <v>0</v>
      </c>
      <c r="AN20" s="20">
        <f t="shared" ref="AN20" si="60">IF((AN19-AN15)&lt;0, 0,AN19-AN15)</f>
        <v>0</v>
      </c>
      <c r="AO20" s="20">
        <f t="shared" ref="AO20" si="61">IF((AO19-AO15)&lt;0, 0,AO19-AO15)</f>
        <v>0</v>
      </c>
      <c r="AP20" s="20">
        <f t="shared" ref="AP20" si="62">IF((AP19-AP15)&lt;0, 0,AP19-AP15)</f>
        <v>0</v>
      </c>
      <c r="AQ20" s="20">
        <f t="shared" ref="AQ20" si="63">IF((AQ19-AQ15)&lt;0, 0,AQ19-AQ15)</f>
        <v>0</v>
      </c>
      <c r="AR20" s="20">
        <f t="shared" ref="AR20" si="64">IF((AR19-AR15)&lt;0, 0,AR19-AR15)</f>
        <v>0</v>
      </c>
      <c r="AS20" s="20">
        <f t="shared" ref="AS20" si="65">IF((AS19-AS15)&lt;0, 0,AS19-AS15)</f>
        <v>0</v>
      </c>
      <c r="AT20" s="20">
        <f t="shared" ref="AT20" si="66">IF((AT19-AT15)&lt;0, 0,AT19-AT15)</f>
        <v>0</v>
      </c>
      <c r="AU20" s="20">
        <f t="shared" ref="AU20:BA20" si="67">IF((AU19-AU15)&lt;0, 0,AU19-AU15)</f>
        <v>0</v>
      </c>
      <c r="AV20" s="20">
        <f t="shared" si="67"/>
        <v>0</v>
      </c>
      <c r="AW20" s="20">
        <f t="shared" si="67"/>
        <v>0</v>
      </c>
      <c r="AX20" s="20">
        <f t="shared" si="67"/>
        <v>0</v>
      </c>
      <c r="AY20" s="20">
        <f t="shared" si="67"/>
        <v>0</v>
      </c>
      <c r="AZ20" s="20">
        <f t="shared" si="67"/>
        <v>0</v>
      </c>
      <c r="BA20" s="20">
        <f t="shared" si="67"/>
        <v>0</v>
      </c>
    </row>
    <row r="21" spans="1:53" s="11" customFormat="1" ht="24" customHeight="1">
      <c r="A21" s="48" t="s">
        <v>13</v>
      </c>
      <c r="B21" s="16" t="s">
        <v>21</v>
      </c>
      <c r="C21" s="5"/>
      <c r="D21" s="21" t="str">
        <f>IFERROR(AVERAGE(E21:BA21),"")</f>
        <v/>
      </c>
      <c r="E21" s="17" t="str">
        <f>IFERROR(E20/E15," ")</f>
        <v xml:space="preserve"> </v>
      </c>
      <c r="F21" s="17" t="str">
        <f t="shared" ref="F21:AB21" si="68">IFERROR(F20/F15," ")</f>
        <v xml:space="preserve"> </v>
      </c>
      <c r="G21" s="17" t="str">
        <f t="shared" si="68"/>
        <v xml:space="preserve"> </v>
      </c>
      <c r="H21" s="17" t="str">
        <f t="shared" si="68"/>
        <v xml:space="preserve"> </v>
      </c>
      <c r="I21" s="17" t="str">
        <f t="shared" si="68"/>
        <v xml:space="preserve"> </v>
      </c>
      <c r="J21" s="17" t="str">
        <f t="shared" si="68"/>
        <v xml:space="preserve"> </v>
      </c>
      <c r="K21" s="17" t="str">
        <f t="shared" si="68"/>
        <v xml:space="preserve"> </v>
      </c>
      <c r="L21" s="17" t="str">
        <f t="shared" si="68"/>
        <v xml:space="preserve"> </v>
      </c>
      <c r="M21" s="17" t="str">
        <f t="shared" si="68"/>
        <v xml:space="preserve"> </v>
      </c>
      <c r="N21" s="17" t="str">
        <f t="shared" si="68"/>
        <v xml:space="preserve"> </v>
      </c>
      <c r="O21" s="17" t="str">
        <f t="shared" si="68"/>
        <v xml:space="preserve"> </v>
      </c>
      <c r="P21" s="17" t="str">
        <f t="shared" si="68"/>
        <v xml:space="preserve"> </v>
      </c>
      <c r="Q21" s="17" t="str">
        <f t="shared" si="68"/>
        <v xml:space="preserve"> </v>
      </c>
      <c r="R21" s="17" t="str">
        <f t="shared" si="68"/>
        <v xml:space="preserve"> </v>
      </c>
      <c r="S21" s="17" t="str">
        <f t="shared" si="68"/>
        <v xml:space="preserve"> </v>
      </c>
      <c r="T21" s="17" t="str">
        <f t="shared" si="68"/>
        <v xml:space="preserve"> </v>
      </c>
      <c r="U21" s="17" t="str">
        <f t="shared" si="68"/>
        <v xml:space="preserve"> </v>
      </c>
      <c r="V21" s="17" t="str">
        <f t="shared" si="68"/>
        <v xml:space="preserve"> </v>
      </c>
      <c r="W21" s="17" t="str">
        <f t="shared" si="68"/>
        <v xml:space="preserve"> </v>
      </c>
      <c r="X21" s="17" t="str">
        <f t="shared" si="68"/>
        <v xml:space="preserve"> </v>
      </c>
      <c r="Y21" s="17" t="str">
        <f t="shared" si="68"/>
        <v xml:space="preserve"> </v>
      </c>
      <c r="Z21" s="17" t="str">
        <f t="shared" si="68"/>
        <v xml:space="preserve"> </v>
      </c>
      <c r="AA21" s="17" t="str">
        <f t="shared" si="68"/>
        <v xml:space="preserve"> </v>
      </c>
      <c r="AB21" s="17" t="str">
        <f t="shared" si="68"/>
        <v xml:space="preserve"> </v>
      </c>
      <c r="AC21" s="17" t="str">
        <f t="shared" ref="AC21:AN21" si="69">IFERROR(AC20/AC15," ")</f>
        <v xml:space="preserve"> </v>
      </c>
      <c r="AD21" s="17" t="str">
        <f t="shared" si="69"/>
        <v xml:space="preserve"> </v>
      </c>
      <c r="AE21" s="17" t="str">
        <f t="shared" si="69"/>
        <v xml:space="preserve"> </v>
      </c>
      <c r="AF21" s="17" t="str">
        <f t="shared" si="69"/>
        <v xml:space="preserve"> </v>
      </c>
      <c r="AG21" s="17" t="str">
        <f t="shared" si="69"/>
        <v xml:space="preserve"> </v>
      </c>
      <c r="AH21" s="17" t="str">
        <f t="shared" si="69"/>
        <v xml:space="preserve"> </v>
      </c>
      <c r="AI21" s="17" t="str">
        <f t="shared" si="69"/>
        <v xml:space="preserve"> </v>
      </c>
      <c r="AJ21" s="17" t="str">
        <f t="shared" si="69"/>
        <v xml:space="preserve"> </v>
      </c>
      <c r="AK21" s="17" t="str">
        <f t="shared" si="69"/>
        <v xml:space="preserve"> </v>
      </c>
      <c r="AL21" s="17" t="str">
        <f t="shared" si="69"/>
        <v xml:space="preserve"> </v>
      </c>
      <c r="AM21" s="17" t="str">
        <f t="shared" si="69"/>
        <v xml:space="preserve"> </v>
      </c>
      <c r="AN21" s="17" t="str">
        <f t="shared" si="69"/>
        <v xml:space="preserve"> </v>
      </c>
      <c r="AO21" s="17" t="str">
        <f t="shared" ref="AO21:AT21" si="70">IFERROR(AO20/AO15," ")</f>
        <v xml:space="preserve"> </v>
      </c>
      <c r="AP21" s="17" t="str">
        <f t="shared" si="70"/>
        <v xml:space="preserve"> </v>
      </c>
      <c r="AQ21" s="17" t="str">
        <f t="shared" si="70"/>
        <v xml:space="preserve"> </v>
      </c>
      <c r="AR21" s="17" t="str">
        <f t="shared" si="70"/>
        <v xml:space="preserve"> </v>
      </c>
      <c r="AS21" s="17" t="str">
        <f t="shared" si="70"/>
        <v xml:space="preserve"> </v>
      </c>
      <c r="AT21" s="17" t="str">
        <f t="shared" si="70"/>
        <v xml:space="preserve"> </v>
      </c>
      <c r="AU21" s="17" t="str">
        <f t="shared" ref="AU21:BA21" si="71">IFERROR(AU20/AU15," ")</f>
        <v xml:space="preserve"> </v>
      </c>
      <c r="AV21" s="17" t="str">
        <f t="shared" si="71"/>
        <v xml:space="preserve"> </v>
      </c>
      <c r="AW21" s="17" t="str">
        <f t="shared" si="71"/>
        <v xml:space="preserve"> </v>
      </c>
      <c r="AX21" s="17" t="str">
        <f t="shared" si="71"/>
        <v xml:space="preserve"> </v>
      </c>
      <c r="AY21" s="17" t="str">
        <f t="shared" si="71"/>
        <v xml:space="preserve"> </v>
      </c>
      <c r="AZ21" s="17" t="str">
        <f t="shared" si="71"/>
        <v xml:space="preserve"> </v>
      </c>
      <c r="BA21" s="17" t="str">
        <f t="shared" si="71"/>
        <v xml:space="preserve"> </v>
      </c>
    </row>
    <row r="22" spans="1:53" ht="29.25" customHeight="1">
      <c r="A22" s="49"/>
      <c r="B22" s="9" t="s">
        <v>23</v>
      </c>
      <c r="C22" s="10">
        <v>0.01</v>
      </c>
      <c r="D22" s="42" t="s">
        <v>28</v>
      </c>
      <c r="E22" s="18">
        <f t="shared" ref="E22:BA22" si="72">IFERROR(($B$7-E13)/E13,0)</f>
        <v>0</v>
      </c>
      <c r="F22" s="18">
        <f t="shared" si="72"/>
        <v>0</v>
      </c>
      <c r="G22" s="18">
        <f t="shared" si="72"/>
        <v>0</v>
      </c>
      <c r="H22" s="18">
        <f t="shared" si="72"/>
        <v>0</v>
      </c>
      <c r="I22" s="18">
        <f t="shared" si="72"/>
        <v>0</v>
      </c>
      <c r="J22" s="18">
        <f t="shared" si="72"/>
        <v>0</v>
      </c>
      <c r="K22" s="18">
        <f t="shared" si="72"/>
        <v>0</v>
      </c>
      <c r="L22" s="18">
        <f t="shared" si="72"/>
        <v>0</v>
      </c>
      <c r="M22" s="18">
        <f t="shared" si="72"/>
        <v>0</v>
      </c>
      <c r="N22" s="18">
        <f t="shared" si="72"/>
        <v>0</v>
      </c>
      <c r="O22" s="18">
        <f t="shared" si="72"/>
        <v>0</v>
      </c>
      <c r="P22" s="18">
        <f t="shared" si="72"/>
        <v>0</v>
      </c>
      <c r="Q22" s="18">
        <f t="shared" si="72"/>
        <v>0</v>
      </c>
      <c r="R22" s="18">
        <f t="shared" si="72"/>
        <v>0</v>
      </c>
      <c r="S22" s="18">
        <f t="shared" si="72"/>
        <v>0</v>
      </c>
      <c r="T22" s="18">
        <f t="shared" si="72"/>
        <v>0</v>
      </c>
      <c r="U22" s="18">
        <f t="shared" si="72"/>
        <v>0</v>
      </c>
      <c r="V22" s="18">
        <f t="shared" si="72"/>
        <v>0</v>
      </c>
      <c r="W22" s="18">
        <f t="shared" si="72"/>
        <v>0</v>
      </c>
      <c r="X22" s="18">
        <f t="shared" si="72"/>
        <v>0</v>
      </c>
      <c r="Y22" s="18">
        <f t="shared" si="72"/>
        <v>0</v>
      </c>
      <c r="Z22" s="18">
        <f t="shared" si="72"/>
        <v>0</v>
      </c>
      <c r="AA22" s="18">
        <f t="shared" si="72"/>
        <v>0</v>
      </c>
      <c r="AB22" s="18">
        <f t="shared" si="72"/>
        <v>0</v>
      </c>
      <c r="AC22" s="18">
        <f t="shared" si="72"/>
        <v>0</v>
      </c>
      <c r="AD22" s="18">
        <f t="shared" si="72"/>
        <v>0</v>
      </c>
      <c r="AE22" s="18">
        <f t="shared" si="72"/>
        <v>0</v>
      </c>
      <c r="AF22" s="18">
        <f t="shared" si="72"/>
        <v>0</v>
      </c>
      <c r="AG22" s="18">
        <f t="shared" si="72"/>
        <v>0</v>
      </c>
      <c r="AH22" s="18">
        <f t="shared" si="72"/>
        <v>0</v>
      </c>
      <c r="AI22" s="18">
        <f t="shared" si="72"/>
        <v>0</v>
      </c>
      <c r="AJ22" s="18">
        <f t="shared" si="72"/>
        <v>0</v>
      </c>
      <c r="AK22" s="18">
        <f t="shared" si="72"/>
        <v>0</v>
      </c>
      <c r="AL22" s="18">
        <f t="shared" si="72"/>
        <v>0</v>
      </c>
      <c r="AM22" s="18">
        <f t="shared" si="72"/>
        <v>0</v>
      </c>
      <c r="AN22" s="18">
        <f t="shared" si="72"/>
        <v>0</v>
      </c>
      <c r="AO22" s="18">
        <f t="shared" si="72"/>
        <v>0</v>
      </c>
      <c r="AP22" s="18">
        <f t="shared" si="72"/>
        <v>0</v>
      </c>
      <c r="AQ22" s="18">
        <f t="shared" si="72"/>
        <v>0</v>
      </c>
      <c r="AR22" s="18">
        <f t="shared" si="72"/>
        <v>0</v>
      </c>
      <c r="AS22" s="18">
        <f t="shared" si="72"/>
        <v>0</v>
      </c>
      <c r="AT22" s="18">
        <f t="shared" si="72"/>
        <v>0</v>
      </c>
      <c r="AU22" s="18">
        <f t="shared" si="72"/>
        <v>0</v>
      </c>
      <c r="AV22" s="18">
        <f t="shared" si="72"/>
        <v>0</v>
      </c>
      <c r="AW22" s="18">
        <f t="shared" si="72"/>
        <v>0</v>
      </c>
      <c r="AX22" s="18">
        <f t="shared" si="72"/>
        <v>0</v>
      </c>
      <c r="AY22" s="18">
        <f t="shared" si="72"/>
        <v>0</v>
      </c>
      <c r="AZ22" s="18">
        <f t="shared" si="72"/>
        <v>0</v>
      </c>
      <c r="BA22" s="18">
        <f t="shared" si="72"/>
        <v>0</v>
      </c>
    </row>
    <row r="23" spans="1:53" ht="6.75" customHeight="1">
      <c r="A23" s="11"/>
    </row>
    <row r="24" spans="1:53" ht="24" customHeight="1">
      <c r="A24" s="50" t="s">
        <v>17</v>
      </c>
      <c r="B24" s="28" t="s">
        <v>20</v>
      </c>
      <c r="C24" s="29">
        <v>192020</v>
      </c>
    </row>
    <row r="25" spans="1:53" ht="24" customHeight="1">
      <c r="A25" s="50"/>
      <c r="B25" s="28" t="s">
        <v>18</v>
      </c>
      <c r="C25" s="30">
        <f>C24-D15+D19</f>
        <v>192020</v>
      </c>
    </row>
    <row r="26" spans="1:53" ht="24" customHeight="1">
      <c r="A26" s="50"/>
      <c r="B26" s="28" t="s">
        <v>19</v>
      </c>
      <c r="C26" s="31">
        <f>D20</f>
        <v>0</v>
      </c>
    </row>
    <row r="27" spans="1:53" ht="24" customHeight="1">
      <c r="A27" s="50"/>
      <c r="B27" s="28" t="s">
        <v>22</v>
      </c>
      <c r="C27" s="35">
        <f>C26/C24</f>
        <v>0</v>
      </c>
    </row>
    <row r="28" spans="1:53" ht="7.5" customHeight="1"/>
    <row r="29" spans="1:53" s="11" customFormat="1" ht="24" customHeight="1">
      <c r="A29" s="50" t="s">
        <v>31</v>
      </c>
      <c r="B29" s="45" t="s">
        <v>20</v>
      </c>
      <c r="C29" s="29">
        <v>0</v>
      </c>
    </row>
    <row r="30" spans="1:53" s="11" customFormat="1" ht="24" customHeight="1">
      <c r="A30" s="50"/>
      <c r="B30" s="45" t="s">
        <v>18</v>
      </c>
      <c r="C30" s="30">
        <f>D14-D18</f>
        <v>0</v>
      </c>
    </row>
    <row r="31" spans="1:53" ht="16.5" customHeight="1"/>
    <row r="32" spans="1:5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mergeCells count="4">
    <mergeCell ref="A21:A22"/>
    <mergeCell ref="A24:A27"/>
    <mergeCell ref="B12:D12"/>
    <mergeCell ref="A29:A30"/>
  </mergeCells>
  <phoneticPr fontId="6" type="noConversion"/>
  <conditionalFormatting sqref="E22:BA22">
    <cfRule type="cellIs" dxfId="81" priority="127" operator="greaterThan">
      <formula>$C$22</formula>
    </cfRule>
    <cfRule type="cellIs" dxfId="80" priority="128" operator="greaterThan">
      <formula>0.02</formula>
    </cfRule>
    <cfRule type="cellIs" dxfId="79" priority="162" operator="greaterThan">
      <formula>0.04</formula>
    </cfRule>
  </conditionalFormatting>
  <conditionalFormatting sqref="E22:BA22">
    <cfRule type="cellIs" dxfId="78" priority="163" operator="greaterThan">
      <formula>0.04</formula>
    </cfRule>
  </conditionalFormatting>
  <conditionalFormatting sqref="E22:BA22">
    <cfRule type="cellIs" dxfId="77" priority="164" operator="greaterThan">
      <formula>$C$22</formula>
    </cfRule>
  </conditionalFormatting>
  <conditionalFormatting sqref="E22:BA22">
    <cfRule type="cellIs" dxfId="76" priority="165" operator="greaterThan">
      <formula>0.03</formula>
    </cfRule>
  </conditionalFormatting>
  <conditionalFormatting sqref="E22:BA22">
    <cfRule type="cellIs" dxfId="75" priority="166" operator="greaterThan">
      <formula>$C$22</formula>
    </cfRule>
  </conditionalFormatting>
  <conditionalFormatting sqref="E22:BA22">
    <cfRule type="cellIs" dxfId="74" priority="167" operator="greaterThan">
      <formula>$C$22</formula>
    </cfRule>
  </conditionalFormatting>
  <conditionalFormatting sqref="E22:BA22">
    <cfRule type="cellIs" dxfId="73" priority="168" operator="greaterThan">
      <formula>0.04</formula>
    </cfRule>
  </conditionalFormatting>
  <conditionalFormatting sqref="E22:BA22">
    <cfRule type="cellIs" dxfId="72" priority="169" operator="greaterThan">
      <formula>0.04</formula>
    </cfRule>
  </conditionalFormatting>
  <conditionalFormatting sqref="E3 AU3:BA3">
    <cfRule type="cellIs" dxfId="71" priority="137" operator="greaterThan">
      <formula>0</formula>
    </cfRule>
  </conditionalFormatting>
  <conditionalFormatting sqref="E7 AU7:BA7">
    <cfRule type="cellIs" dxfId="70" priority="136" operator="greaterThan">
      <formula>0</formula>
    </cfRule>
  </conditionalFormatting>
  <conditionalFormatting sqref="E8 AU8:BA8">
    <cfRule type="cellIs" dxfId="69" priority="135" operator="greaterThan">
      <formula>0</formula>
    </cfRule>
  </conditionalFormatting>
  <conditionalFormatting sqref="E9 AU9:BA9">
    <cfRule type="cellIs" dxfId="68" priority="133" operator="greaterThan">
      <formula>0</formula>
    </cfRule>
    <cfRule type="cellIs" dxfId="67" priority="134" operator="greaterThan">
      <formula>0</formula>
    </cfRule>
  </conditionalFormatting>
  <conditionalFormatting sqref="E3 AU3:BA3">
    <cfRule type="cellIs" dxfId="66" priority="132" operator="lessThan">
      <formula>0</formula>
    </cfRule>
  </conditionalFormatting>
  <conditionalFormatting sqref="E7 AU7:BA7">
    <cfRule type="cellIs" dxfId="65" priority="131" operator="lessThan">
      <formula>0</formula>
    </cfRule>
  </conditionalFormatting>
  <conditionalFormatting sqref="E8 AU8:BA8">
    <cfRule type="cellIs" dxfId="64" priority="130" operator="lessThan">
      <formula>0</formula>
    </cfRule>
  </conditionalFormatting>
  <conditionalFormatting sqref="E9 AU9:BA9">
    <cfRule type="cellIs" dxfId="63" priority="129" operator="lessThan">
      <formula>0</formula>
    </cfRule>
  </conditionalFormatting>
  <conditionalFormatting sqref="AO3:AT3">
    <cfRule type="cellIs" dxfId="62" priority="119" operator="greaterThan">
      <formula>0</formula>
    </cfRule>
  </conditionalFormatting>
  <conditionalFormatting sqref="AO7:AT7">
    <cfRule type="cellIs" dxfId="61" priority="118" operator="greaterThan">
      <formula>0</formula>
    </cfRule>
  </conditionalFormatting>
  <conditionalFormatting sqref="AO8:AT8">
    <cfRule type="cellIs" dxfId="60" priority="117" operator="greaterThan">
      <formula>0</formula>
    </cfRule>
  </conditionalFormatting>
  <conditionalFormatting sqref="AO9:AT9">
    <cfRule type="cellIs" dxfId="59" priority="115" operator="greaterThan">
      <formula>0</formula>
    </cfRule>
    <cfRule type="cellIs" dxfId="58" priority="116" operator="greaterThan">
      <formula>0</formula>
    </cfRule>
  </conditionalFormatting>
  <conditionalFormatting sqref="AO3:AT3">
    <cfRule type="cellIs" dxfId="57" priority="114" operator="lessThan">
      <formula>0</formula>
    </cfRule>
  </conditionalFormatting>
  <conditionalFormatting sqref="AO7:AT7">
    <cfRule type="cellIs" dxfId="56" priority="113" operator="lessThan">
      <formula>0</formula>
    </cfRule>
  </conditionalFormatting>
  <conditionalFormatting sqref="AO8:AT8">
    <cfRule type="cellIs" dxfId="55" priority="112" operator="lessThan">
      <formula>0</formula>
    </cfRule>
  </conditionalFormatting>
  <conditionalFormatting sqref="AO9:AT9">
    <cfRule type="cellIs" dxfId="54" priority="111" operator="lessThan">
      <formula>0</formula>
    </cfRule>
  </conditionalFormatting>
  <conditionalFormatting sqref="AI3:AN3">
    <cfRule type="cellIs" dxfId="53" priority="101" operator="greaterThan">
      <formula>0</formula>
    </cfRule>
  </conditionalFormatting>
  <conditionalFormatting sqref="AI7:AN7">
    <cfRule type="cellIs" dxfId="52" priority="100" operator="greaterThan">
      <formula>0</formula>
    </cfRule>
  </conditionalFormatting>
  <conditionalFormatting sqref="AI8:AN8">
    <cfRule type="cellIs" dxfId="51" priority="99" operator="greaterThan">
      <formula>0</formula>
    </cfRule>
  </conditionalFormatting>
  <conditionalFormatting sqref="AI9:AN9">
    <cfRule type="cellIs" dxfId="50" priority="97" operator="greaterThan">
      <formula>0</formula>
    </cfRule>
    <cfRule type="cellIs" dxfId="49" priority="98" operator="greaterThan">
      <formula>0</formula>
    </cfRule>
  </conditionalFormatting>
  <conditionalFormatting sqref="AI3:AN3">
    <cfRule type="cellIs" dxfId="48" priority="96" operator="lessThan">
      <formula>0</formula>
    </cfRule>
  </conditionalFormatting>
  <conditionalFormatting sqref="AI7:AN7">
    <cfRule type="cellIs" dxfId="47" priority="95" operator="lessThan">
      <formula>0</formula>
    </cfRule>
  </conditionalFormatting>
  <conditionalFormatting sqref="AI8:AN8">
    <cfRule type="cellIs" dxfId="46" priority="94" operator="lessThan">
      <formula>0</formula>
    </cfRule>
  </conditionalFormatting>
  <conditionalFormatting sqref="AI9:AN9">
    <cfRule type="cellIs" dxfId="45" priority="93" operator="lessThan">
      <formula>0</formula>
    </cfRule>
  </conditionalFormatting>
  <conditionalFormatting sqref="AC3:AH3">
    <cfRule type="cellIs" dxfId="44" priority="83" operator="greaterThan">
      <formula>0</formula>
    </cfRule>
  </conditionalFormatting>
  <conditionalFormatting sqref="AC7:AH7">
    <cfRule type="cellIs" dxfId="43" priority="82" operator="greaterThan">
      <formula>0</formula>
    </cfRule>
  </conditionalFormatting>
  <conditionalFormatting sqref="AC8:AH8">
    <cfRule type="cellIs" dxfId="42" priority="81" operator="greaterThan">
      <formula>0</formula>
    </cfRule>
  </conditionalFormatting>
  <conditionalFormatting sqref="AC9:AH9">
    <cfRule type="cellIs" dxfId="41" priority="79" operator="greaterThan">
      <formula>0</formula>
    </cfRule>
    <cfRule type="cellIs" dxfId="40" priority="80" operator="greaterThan">
      <formula>0</formula>
    </cfRule>
  </conditionalFormatting>
  <conditionalFormatting sqref="AC3:AH3">
    <cfRule type="cellIs" dxfId="39" priority="78" operator="lessThan">
      <formula>0</formula>
    </cfRule>
  </conditionalFormatting>
  <conditionalFormatting sqref="AC7:AH7">
    <cfRule type="cellIs" dxfId="38" priority="77" operator="lessThan">
      <formula>0</formula>
    </cfRule>
  </conditionalFormatting>
  <conditionalFormatting sqref="AC8:AH8">
    <cfRule type="cellIs" dxfId="37" priority="76" operator="lessThan">
      <formula>0</formula>
    </cfRule>
  </conditionalFormatting>
  <conditionalFormatting sqref="AC9:AH9">
    <cfRule type="cellIs" dxfId="36" priority="75" operator="lessThan">
      <formula>0</formula>
    </cfRule>
  </conditionalFormatting>
  <conditionalFormatting sqref="X3:AB3">
    <cfRule type="cellIs" dxfId="35" priority="65" operator="greaterThan">
      <formula>0</formula>
    </cfRule>
  </conditionalFormatting>
  <conditionalFormatting sqref="X7:AB7">
    <cfRule type="cellIs" dxfId="34" priority="64" operator="greaterThan">
      <formula>0</formula>
    </cfRule>
  </conditionalFormatting>
  <conditionalFormatting sqref="X8:AB8">
    <cfRule type="cellIs" dxfId="33" priority="63" operator="greaterThan">
      <formula>0</formula>
    </cfRule>
  </conditionalFormatting>
  <conditionalFormatting sqref="X9:AB9">
    <cfRule type="cellIs" dxfId="32" priority="61" operator="greaterThan">
      <formula>0</formula>
    </cfRule>
    <cfRule type="cellIs" dxfId="31" priority="62" operator="greaterThan">
      <formula>0</formula>
    </cfRule>
  </conditionalFormatting>
  <conditionalFormatting sqref="X3:AB3">
    <cfRule type="cellIs" dxfId="30" priority="60" operator="lessThan">
      <formula>0</formula>
    </cfRule>
  </conditionalFormatting>
  <conditionalFormatting sqref="X7:AB7">
    <cfRule type="cellIs" dxfId="29" priority="59" operator="lessThan">
      <formula>0</formula>
    </cfRule>
  </conditionalFormatting>
  <conditionalFormatting sqref="X8:AB8">
    <cfRule type="cellIs" dxfId="28" priority="58" operator="lessThan">
      <formula>0</formula>
    </cfRule>
  </conditionalFormatting>
  <conditionalFormatting sqref="X9:AB9">
    <cfRule type="cellIs" dxfId="27" priority="57" operator="lessThan">
      <formula>0</formula>
    </cfRule>
  </conditionalFormatting>
  <conditionalFormatting sqref="R3:W3">
    <cfRule type="cellIs" dxfId="26" priority="47" operator="greaterThan">
      <formula>0</formula>
    </cfRule>
  </conditionalFormatting>
  <conditionalFormatting sqref="R7:W7">
    <cfRule type="cellIs" dxfId="25" priority="46" operator="greaterThan">
      <formula>0</formula>
    </cfRule>
  </conditionalFormatting>
  <conditionalFormatting sqref="R8:W8">
    <cfRule type="cellIs" dxfId="24" priority="45" operator="greaterThan">
      <formula>0</formula>
    </cfRule>
  </conditionalFormatting>
  <conditionalFormatting sqref="R9:W9">
    <cfRule type="cellIs" dxfId="23" priority="43" operator="greaterThan">
      <formula>0</formula>
    </cfRule>
    <cfRule type="cellIs" dxfId="22" priority="44" operator="greaterThan">
      <formula>0</formula>
    </cfRule>
  </conditionalFormatting>
  <conditionalFormatting sqref="R3:W3">
    <cfRule type="cellIs" dxfId="21" priority="42" operator="lessThan">
      <formula>0</formula>
    </cfRule>
  </conditionalFormatting>
  <conditionalFormatting sqref="R7:W7">
    <cfRule type="cellIs" dxfId="20" priority="41" operator="lessThan">
      <formula>0</formula>
    </cfRule>
  </conditionalFormatting>
  <conditionalFormatting sqref="R8:W8">
    <cfRule type="cellIs" dxfId="19" priority="40" operator="lessThan">
      <formula>0</formula>
    </cfRule>
  </conditionalFormatting>
  <conditionalFormatting sqref="R9:W9">
    <cfRule type="cellIs" dxfId="18" priority="39" operator="lessThan">
      <formula>0</formula>
    </cfRule>
  </conditionalFormatting>
  <conditionalFormatting sqref="L3:Q3">
    <cfRule type="cellIs" dxfId="17" priority="29" operator="greaterThan">
      <formula>0</formula>
    </cfRule>
  </conditionalFormatting>
  <conditionalFormatting sqref="L7:Q7">
    <cfRule type="cellIs" dxfId="16" priority="28" operator="greaterThan">
      <formula>0</formula>
    </cfRule>
  </conditionalFormatting>
  <conditionalFormatting sqref="L8:Q8">
    <cfRule type="cellIs" dxfId="15" priority="27" operator="greaterThan">
      <formula>0</formula>
    </cfRule>
  </conditionalFormatting>
  <conditionalFormatting sqref="L9:Q9">
    <cfRule type="cellIs" dxfId="14" priority="25" operator="greaterThan">
      <formula>0</formula>
    </cfRule>
    <cfRule type="cellIs" dxfId="13" priority="26" operator="greaterThan">
      <formula>0</formula>
    </cfRule>
  </conditionalFormatting>
  <conditionalFormatting sqref="L3:Q3">
    <cfRule type="cellIs" dxfId="12" priority="24" operator="lessThan">
      <formula>0</formula>
    </cfRule>
  </conditionalFormatting>
  <conditionalFormatting sqref="L7:Q7">
    <cfRule type="cellIs" dxfId="11" priority="23" operator="lessThan">
      <formula>0</formula>
    </cfRule>
  </conditionalFormatting>
  <conditionalFormatting sqref="L8:Q8">
    <cfRule type="cellIs" dxfId="10" priority="22" operator="lessThan">
      <formula>0</formula>
    </cfRule>
  </conditionalFormatting>
  <conditionalFormatting sqref="L9:Q9">
    <cfRule type="cellIs" dxfId="9" priority="21" operator="lessThan">
      <formula>0</formula>
    </cfRule>
  </conditionalFormatting>
  <conditionalFormatting sqref="F3:K3">
    <cfRule type="cellIs" dxfId="8" priority="11" operator="greaterThan">
      <formula>0</formula>
    </cfRule>
  </conditionalFormatting>
  <conditionalFormatting sqref="F7:K7">
    <cfRule type="cellIs" dxfId="7" priority="10" operator="greaterThan">
      <formula>0</formula>
    </cfRule>
  </conditionalFormatting>
  <conditionalFormatting sqref="F8:K8">
    <cfRule type="cellIs" dxfId="6" priority="9" operator="greaterThan">
      <formula>0</formula>
    </cfRule>
  </conditionalFormatting>
  <conditionalFormatting sqref="F9:K9">
    <cfRule type="cellIs" dxfId="5" priority="7" operator="greaterThan">
      <formula>0</formula>
    </cfRule>
    <cfRule type="cellIs" dxfId="4" priority="8" operator="greaterThan">
      <formula>0</formula>
    </cfRule>
  </conditionalFormatting>
  <conditionalFormatting sqref="F3:K3">
    <cfRule type="cellIs" dxfId="3" priority="6" operator="lessThan">
      <formula>0</formula>
    </cfRule>
  </conditionalFormatting>
  <conditionalFormatting sqref="F7:K7">
    <cfRule type="cellIs" dxfId="2" priority="5" operator="lessThan">
      <formula>0</formula>
    </cfRule>
  </conditionalFormatting>
  <conditionalFormatting sqref="F8:K8">
    <cfRule type="cellIs" dxfId="1" priority="4" operator="lessThan">
      <formula>0</formula>
    </cfRule>
  </conditionalFormatting>
  <conditionalFormatting sqref="F9:K9">
    <cfRule type="cellIs" dxfId="0" priority="3" operator="lessThan">
      <formula>0</formula>
    </cfRule>
  </conditionalFormatting>
  <hyperlinks>
    <hyperlink ref="B7" r:id="rId1" display="https://www.kebhana.com/cont/mall/mall15/mall1501/index.jsp" xr:uid="{1C7E4519-BCF5-4BEE-A210-018433C4DC25}"/>
    <hyperlink ref="C7" r:id="rId2" display="https://www.kebhana.com/cont/mall/mall15/mall1502/index.jsp" xr:uid="{EFE08B44-CD31-4D02-8179-E1A403C605A1}"/>
    <hyperlink ref="B8" r:id="rId3" display="https://kr.investing.com/currencies/us-dollar-index-historical-data" xr:uid="{8B998D0A-B36C-44CD-A6CE-7C56E7172301}"/>
    <hyperlink ref="C8" r:id="rId4" display="https://kr.investing.com/currencies/us-dollar-index-historical-data" xr:uid="{964B1AC4-9448-4B4E-AA82-806A44CFFA9C}"/>
  </hyperlinks>
  <pageMargins left="0.7" right="0.7" top="0.75" bottom="0.75" header="0" footer="0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2021-06-27T08:56:42Z</dcterms:created>
  <dcterms:modified xsi:type="dcterms:W3CDTF">2021-09-26T04:26:13Z</dcterms:modified>
</cp:coreProperties>
</file>