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overview" sheetId="1" r:id="rId4"/>
    <sheet state="visible" name="Analysis Repor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The highest mobile data usage based on data allowance</t>
      </text>
    </comment>
    <comment authorId="0" ref="D7">
      <text>
        <t xml:space="preserve">Starting month of receiving an additional data</t>
      </text>
    </comment>
    <comment authorId="0" ref="E12">
      <text>
        <t xml:space="preserve">The lowest mobile data usage based on data allowance</t>
      </text>
    </comment>
  </commentList>
</comments>
</file>

<file path=xl/sharedStrings.xml><?xml version="1.0" encoding="utf-8"?>
<sst xmlns="http://schemas.openxmlformats.org/spreadsheetml/2006/main" count="28" uniqueCount="27">
  <si>
    <t>Analyzing Mobile Data Usage to Optimize Plan Selection</t>
  </si>
  <si>
    <t>30.05.24 Seoho Jeong(DA)</t>
  </si>
  <si>
    <t>Start</t>
  </si>
  <si>
    <t>End</t>
  </si>
  <si>
    <t>Data Usage(GB)</t>
  </si>
  <si>
    <t>Data Allowance(GB)</t>
  </si>
  <si>
    <t xml:space="preserve">Percentage of Data 
Allowance Used
</t>
  </si>
  <si>
    <t>Price(EUR)</t>
  </si>
  <si>
    <t>Note</t>
  </si>
  <si>
    <t>Received an additional 6GB 
as part of a promotion.</t>
  </si>
  <si>
    <t>Minimal data usage 
during non-EU travel</t>
  </si>
  <si>
    <t>Avg. Data Usage</t>
  </si>
  <si>
    <t>Price
(EUR)</t>
  </si>
  <si>
    <t>Price per 
Data Usage</t>
  </si>
  <si>
    <t>Conclusion</t>
  </si>
  <si>
    <t>- Data must exceed 8.1GB 
- Price per Data less than1.01</t>
  </si>
  <si>
    <t>Provider</t>
  </si>
  <si>
    <t>_x0008_Data Allowance
(GB)</t>
  </si>
  <si>
    <t>Price per Data 
Allowance</t>
  </si>
  <si>
    <t>Current Provider</t>
  </si>
  <si>
    <t>A</t>
  </si>
  <si>
    <t>B</t>
  </si>
  <si>
    <t>C</t>
  </si>
  <si>
    <t>D</t>
  </si>
  <si>
    <t>E</t>
  </si>
  <si>
    <t>Summary</t>
  </si>
  <si>
    <t xml:space="preserve">- While my current plan is reasonably priced, there are cheaper options that offer more mobile data than my average usage.
- Although prices vary depending on specific contract conditions (e.g., a 24-month contract), Provider E's plan has a significant cost
 advantage compared to my current plan. 
- Visualization of plans from different providers showed that Provider E offers the lowest price per data unit while providing the most 
  mobile data. Therefore, I have decided to switch to this plan next month.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</si>
</sst>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16">
    <font>
      <sz val="10.0"/>
      <color rgb="FF000000"/>
      <name val="Arial"/>
      <scheme val="minor"/>
    </font>
    <font>
      <b/>
      <sz val="19.0"/>
      <color theme="1"/>
      <name val="Archivo"/>
    </font>
    <font>
      <b/>
      <sz val="12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b/>
      <color rgb="FF9900FF"/>
      <name val="Arial"/>
      <scheme val="minor"/>
    </font>
    <font>
      <b/>
      <color rgb="FF0000FF"/>
      <name val="Arial"/>
      <scheme val="minor"/>
    </font>
    <font>
      <b/>
      <color rgb="FFFF9900"/>
      <name val="Arial"/>
      <scheme val="minor"/>
    </font>
    <font>
      <i/>
      <color theme="1"/>
      <name val="Arial"/>
      <scheme val="minor"/>
    </font>
    <font>
      <b/>
      <color rgb="FFFF0000"/>
      <name val="Arial"/>
      <scheme val="minor"/>
    </font>
    <font>
      <color rgb="FFFF0000"/>
      <name val="Arial"/>
      <scheme val="minor"/>
    </font>
    <font>
      <sz val="9.0"/>
      <color theme="1"/>
      <name val="Arial"/>
      <scheme val="minor"/>
    </font>
    <font>
      <b/>
      <color theme="1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ck">
        <color rgb="FF0000FF"/>
      </left>
      <right style="thin">
        <color rgb="FFC9DAF8"/>
      </right>
      <top style="thick">
        <color rgb="FF0000FF"/>
      </top>
      <bottom style="thick">
        <color rgb="FF0000FF"/>
      </bottom>
    </border>
    <border>
      <left style="thin">
        <color rgb="FFC9DAF8"/>
      </left>
      <right style="thin">
        <color rgb="FFC9DAF8"/>
      </right>
      <top style="thick">
        <color rgb="FF0000FF"/>
      </top>
      <bottom style="thick">
        <color rgb="FF0000FF"/>
      </bottom>
    </border>
    <border>
      <left style="thin">
        <color rgb="FFC9DAF8"/>
      </left>
      <right style="thick">
        <color rgb="FF0000FF"/>
      </right>
      <top style="thick">
        <color rgb="FF0000FF"/>
      </top>
      <bottom style="thick">
        <color rgb="FF0000FF"/>
      </bottom>
    </border>
    <border>
      <left style="medium">
        <color rgb="FF34A853"/>
      </left>
      <top style="medium">
        <color rgb="FF34A853"/>
      </top>
    </border>
    <border>
      <top style="medium">
        <color rgb="FF34A853"/>
      </top>
    </border>
    <border>
      <right style="medium">
        <color rgb="FF34A853"/>
      </right>
      <top style="medium">
        <color rgb="FF34A853"/>
      </top>
    </border>
    <border>
      <left style="medium">
        <color rgb="FF34A853"/>
      </left>
    </border>
    <border>
      <right style="medium">
        <color rgb="FF34A853"/>
      </right>
    </border>
    <border>
      <left style="medium">
        <color rgb="FF34A853"/>
      </left>
      <bottom style="medium">
        <color rgb="FF34A853"/>
      </bottom>
    </border>
    <border>
      <bottom style="medium">
        <color rgb="FF34A853"/>
      </bottom>
    </border>
    <border>
      <right style="medium">
        <color rgb="FF34A853"/>
      </right>
      <bottom style="medium">
        <color rgb="FF34A853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3" numFmtId="0" xfId="0" applyFont="1"/>
    <xf borderId="1" fillId="0" fontId="4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4" fillId="0" fontId="4" numFmtId="164" xfId="0" applyAlignment="1" applyBorder="1" applyFont="1" applyNumberFormat="1">
      <alignment readingOrder="0" shrinkToFit="0" vertical="center" wrapText="0"/>
    </xf>
    <xf borderId="5" fillId="0" fontId="4" numFmtId="164" xfId="0" applyAlignment="1" applyBorder="1" applyFont="1" applyNumberForma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4" numFmtId="10" xfId="0" applyAlignment="1" applyBorder="1" applyFont="1" applyNumberFormat="1">
      <alignment shrinkToFit="0" vertical="center" wrapText="0"/>
    </xf>
    <xf borderId="6" fillId="0" fontId="4" numFmtId="49" xfId="0" applyAlignment="1" applyBorder="1" applyFont="1" applyNumberFormat="1">
      <alignment shrinkToFit="0" vertical="center" wrapText="0"/>
    </xf>
    <xf borderId="7" fillId="0" fontId="4" numFmtId="164" xfId="0" applyAlignment="1" applyBorder="1" applyFont="1" applyNumberFormat="1">
      <alignment readingOrder="0" shrinkToFit="0" vertical="center" wrapText="0"/>
    </xf>
    <xf borderId="8" fillId="0" fontId="4" numFmtId="164" xfId="0" applyAlignment="1" applyBorder="1" applyFont="1" applyNumberForma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4" numFmtId="10" xfId="0" applyAlignment="1" applyBorder="1" applyFont="1" applyNumberFormat="1">
      <alignment shrinkToFit="0" vertical="center" wrapText="0"/>
    </xf>
    <xf borderId="9" fillId="0" fontId="4" numFmtId="49" xfId="0" applyAlignment="1" applyBorder="1" applyFont="1" applyNumberFormat="1">
      <alignment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8" fillId="0" fontId="6" numFmtId="10" xfId="0" applyAlignment="1" applyBorder="1" applyFont="1" applyNumberFormat="1">
      <alignment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9" fillId="0" fontId="8" numFmtId="49" xfId="0" applyAlignment="1" applyBorder="1" applyFont="1" applyNumberFormat="1">
      <alignment readingOrder="0" shrinkToFit="0" vertical="center" wrapText="0"/>
    </xf>
    <xf borderId="6" fillId="0" fontId="8" numFmtId="49" xfId="0" applyAlignment="1" applyBorder="1" applyFont="1" applyNumberFormat="1">
      <alignment shrinkToFit="0" vertical="center" wrapText="0"/>
    </xf>
    <xf borderId="9" fillId="0" fontId="8" numFmtId="49" xfId="0" applyAlignment="1" applyBorder="1" applyFont="1" applyNumberFormat="1">
      <alignment shrinkToFit="0" vertical="center" wrapText="0"/>
    </xf>
    <xf borderId="5" fillId="0" fontId="9" numFmtId="0" xfId="0" applyAlignment="1" applyBorder="1" applyFont="1">
      <alignment readingOrder="0" shrinkToFit="0" vertical="center" wrapText="0"/>
    </xf>
    <xf borderId="5" fillId="0" fontId="9" numFmtId="10" xfId="0" applyAlignment="1" applyBorder="1" applyFont="1" applyNumberFormat="1">
      <alignment shrinkToFit="0" vertical="center" wrapText="0"/>
    </xf>
    <xf borderId="6" fillId="0" fontId="8" numFmtId="49" xfId="0" applyAlignment="1" applyBorder="1" applyFont="1" applyNumberFormat="1">
      <alignment readingOrder="0" shrinkToFit="0" vertical="center" wrapText="0"/>
    </xf>
    <xf borderId="10" fillId="0" fontId="4" numFmtId="164" xfId="0" applyAlignment="1" applyBorder="1" applyFont="1" applyNumberFormat="1">
      <alignment readingOrder="0" shrinkToFit="0" vertical="center" wrapText="0"/>
    </xf>
    <xf borderId="11" fillId="0" fontId="4" numFmtId="164" xfId="0" applyAlignment="1" applyBorder="1" applyFont="1" applyNumberForma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4" numFmtId="10" xfId="0" applyAlignment="1" applyBorder="1" applyFont="1" applyNumberFormat="1">
      <alignment shrinkToFit="0" vertical="center" wrapText="0"/>
    </xf>
    <xf borderId="12" fillId="0" fontId="4" numFmtId="49" xfId="0" applyAlignment="1" applyBorder="1" applyFont="1" applyNumberFormat="1">
      <alignment shrinkToFit="0" vertical="center" wrapText="0"/>
    </xf>
    <xf borderId="1" fillId="0" fontId="4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13" fillId="0" fontId="4" numFmtId="0" xfId="0" applyAlignment="1" applyBorder="1" applyFont="1">
      <alignment readingOrder="0" shrinkToFit="0" vertical="center" wrapText="0"/>
    </xf>
    <xf borderId="14" fillId="0" fontId="4" numFmtId="0" xfId="0" applyAlignment="1" applyBorder="1" applyFont="1">
      <alignment readingOrder="0" shrinkToFit="0" vertical="center" wrapText="0"/>
    </xf>
    <xf borderId="14" fillId="0" fontId="4" numFmtId="0" xfId="0" applyAlignment="1" applyBorder="1" applyFont="1">
      <alignment shrinkToFit="0" vertical="center" wrapText="0"/>
    </xf>
    <xf borderId="15" fillId="0" fontId="4" numFmtId="49" xfId="0" applyAlignment="1" applyBorder="1" applyFont="1" applyNumberFormat="1">
      <alignment readingOrder="0" shrinkToFit="0" vertical="center" wrapText="0"/>
    </xf>
    <xf borderId="4" fillId="0" fontId="4" numFmtId="49" xfId="0" applyAlignment="1" applyBorder="1" applyFont="1" applyNumberFormat="1">
      <alignment readingOrder="0" shrinkToFit="0" vertical="center" wrapText="0"/>
    </xf>
    <xf borderId="6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9" fillId="0" fontId="10" numFmtId="0" xfId="0" applyAlignment="1" applyBorder="1" applyFont="1">
      <alignment shrinkToFit="0" vertical="center" wrapText="0"/>
    </xf>
    <xf borderId="0" fillId="0" fontId="11" numFmtId="0" xfId="0" applyFont="1"/>
    <xf borderId="5" fillId="0" fontId="10" numFmtId="0" xfId="0" applyAlignment="1" applyBorder="1" applyFont="1">
      <alignment readingOrder="0" shrinkToFit="0" vertical="center" wrapText="0"/>
    </xf>
    <xf borderId="16" fillId="2" fontId="12" numFmtId="0" xfId="0" applyAlignment="1" applyBorder="1" applyFill="1" applyFont="1">
      <alignment readingOrder="0" shrinkToFit="0" vertical="center" wrapText="0"/>
    </xf>
    <xf borderId="17" fillId="2" fontId="12" numFmtId="0" xfId="0" applyAlignment="1" applyBorder="1" applyFont="1">
      <alignment readingOrder="0" shrinkToFit="0" vertical="center" wrapText="0"/>
    </xf>
    <xf borderId="18" fillId="2" fontId="12" numFmtId="0" xfId="0" applyAlignment="1" applyBorder="1" applyFont="1">
      <alignment shrinkToFit="0" vertical="center" wrapText="0"/>
    </xf>
    <xf borderId="0" fillId="3" fontId="4" numFmtId="0" xfId="0" applyFill="1" applyFont="1"/>
    <xf borderId="19" fillId="3" fontId="13" numFmtId="0" xfId="0" applyAlignment="1" applyBorder="1" applyFont="1">
      <alignment readingOrder="0"/>
    </xf>
    <xf borderId="20" fillId="3" fontId="4" numFmtId="0" xfId="0" applyBorder="1" applyFont="1"/>
    <xf borderId="21" fillId="3" fontId="4" numFmtId="0" xfId="0" applyBorder="1" applyFont="1"/>
    <xf borderId="22" fillId="3" fontId="4" numFmtId="0" xfId="0" applyBorder="1" applyFont="1"/>
    <xf borderId="23" fillId="3" fontId="4" numFmtId="0" xfId="0" applyBorder="1" applyFont="1"/>
    <xf borderId="24" fillId="3" fontId="14" numFmtId="0" xfId="0" applyAlignment="1" applyBorder="1" applyFont="1">
      <alignment readingOrder="0"/>
    </xf>
    <xf borderId="25" fillId="0" fontId="15" numFmtId="0" xfId="0" applyBorder="1" applyFont="1"/>
    <xf borderId="26" fillId="0" fontId="15" numFmtId="0" xfId="0" applyBorder="1" applyFont="1"/>
    <xf borderId="0" fillId="0" fontId="1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Analysis Report-style">
      <tableStyleElement dxfId="1" type="headerRow"/>
      <tableStyleElement dxfId="2" type="firstRowStripe"/>
      <tableStyleElement dxfId="3" type="secondRowStripe"/>
    </tableStyle>
    <tableStyle count="3" pivot="0" name="Analysis Report-style 2">
      <tableStyleElement dxfId="1" type="headerRow"/>
      <tableStyleElement dxfId="2" type="firstRowStripe"/>
      <tableStyleElement dxfId="3" type="secondRowStripe"/>
    </tableStyle>
    <tableStyle count="3" pivot="0" name="Analysis Report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b="1">
                <a:solidFill>
                  <a:srgbClr val="434343"/>
                </a:solidFill>
                <a:latin typeface="+mn-lt"/>
              </a:rPr>
              <a:t>Comparison of Mobile Data Providers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'Analysis Report'!$B$20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'Analysis Report'!$A$21:$A$26</c:f>
            </c:strRef>
          </c:cat>
          <c:val>
            <c:numRef>
              <c:f>'Analysis Report'!$B$21:$B$26</c:f>
              <c:numCache/>
            </c:numRef>
          </c:val>
        </c:ser>
        <c:ser>
          <c:idx val="1"/>
          <c:order val="1"/>
          <c:tx>
            <c:strRef>
              <c:f>'Analysis Report'!$C$20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'Analysis Report'!$A$21:$A$26</c:f>
            </c:strRef>
          </c:cat>
          <c:val>
            <c:numRef>
              <c:f>'Analysis Report'!$C$21:$C$26</c:f>
              <c:numCache/>
            </c:numRef>
          </c:val>
        </c:ser>
        <c:ser>
          <c:idx val="2"/>
          <c:order val="2"/>
          <c:tx>
            <c:strRef>
              <c:f>'Analysis Report'!$D$20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'Analysis Report'!$A$21:$A$26</c:f>
            </c:strRef>
          </c:cat>
          <c:val>
            <c:numRef>
              <c:f>'Analysis Report'!$D$21:$D$26</c:f>
              <c:numCache/>
            </c:numRef>
          </c:val>
        </c:ser>
        <c:axId val="1908686781"/>
        <c:axId val="47821765"/>
      </c:barChart>
      <c:catAx>
        <c:axId val="1908686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Providers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821765"/>
      </c:catAx>
      <c:valAx>
        <c:axId val="478217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86867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-200025</xdr:rowOff>
    </xdr:from>
    <xdr:ext cx="7677150" cy="79724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276225</xdr:colOff>
      <xdr:row>13</xdr:row>
      <xdr:rowOff>190500</xdr:rowOff>
    </xdr:from>
    <xdr:ext cx="4962525" cy="3524250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G13" displayName="Montly_Mobile_Data_Analysis" name="Montly_Mobile_Data_Analysis" id="1">
  <tableColumns count="7">
    <tableColumn name="Start" id="1"/>
    <tableColumn name="End" id="2"/>
    <tableColumn name="Data Usage(GB)" id="3"/>
    <tableColumn name="Data Allowance(GB)" id="4"/>
    <tableColumn name="Percentage of Data _x000a_Allowance Used_x000a_" id="5"/>
    <tableColumn name="Price(EUR)" id="6"/>
    <tableColumn name="Note" id="7"/>
  </tableColumns>
  <tableStyleInfo name="Analysis Report-style" showColumnStripes="0" showFirstColumn="1" showLastColumn="1" showRowStripes="1"/>
</table>
</file>

<file path=xl/tables/table2.xml><?xml version="1.0" encoding="utf-8"?>
<table xmlns="http://schemas.openxmlformats.org/spreadsheetml/2006/main" ref="A16:D17" displayName="Brief_Summary" name="Brief_Summary" id="2">
  <tableColumns count="4">
    <tableColumn name="Avg. Data Usage" id="1"/>
    <tableColumn name="Price_x000a_(EUR)" id="2"/>
    <tableColumn name="Price per _x000a_Data Usage" id="3"/>
    <tableColumn name="Conclusion" id="4"/>
  </tableColumns>
  <tableStyleInfo name="Analysis Report-style 2" showColumnStripes="0" showFirstColumn="1" showLastColumn="1" showRowStripes="1"/>
</table>
</file>

<file path=xl/tables/table3.xml><?xml version="1.0" encoding="UTF-8" standalone="yes"?><table xmlns="http://schemas.openxmlformats.org/spreadsheetml/2006/main" ref="A20:D26" displayName="Other_Price_Options" name="Other_Price_Options" id="3"><tableColumns count="4"><tableColumn name="Provider" id="1"/><tableColumn name="Data Allowance_x000a_(GB)" id="2"/><tableColumn name="Price_x000a_(EUR)" id="3"/><tableColumn name="Price per Data _x000a_Allowance" id="4"/></tableColumns><tableStyleInfo name="Analysis Report-style 3" showColumnStripes="0" showFirstColumn="1" showLastColumn="1" showRowStripes="1"/>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F4" s="2" t="s">
        <v>1</v>
      </c>
    </row>
    <row r="13">
      <c r="J13" s="3"/>
    </row>
  </sheetData>
  <mergeCells count="2">
    <mergeCell ref="A1:H2"/>
    <mergeCell ref="F4:H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0.38"/>
    <col customWidth="1" min="3" max="3" width="16.63"/>
    <col customWidth="1" min="4" max="4" width="23.75"/>
    <col customWidth="1" min="5" max="5" width="23.63"/>
    <col customWidth="1" min="6" max="6" width="23.25"/>
    <col customWidth="1" min="7" max="7" width="22.13"/>
    <col customWidth="1" min="8" max="8" width="20.63"/>
  </cols>
  <sheetData>
    <row r="1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6" t="s">
        <v>8</v>
      </c>
    </row>
    <row r="2">
      <c r="A2" s="7">
        <v>45047.0</v>
      </c>
      <c r="B2" s="8">
        <v>45077.0</v>
      </c>
      <c r="C2" s="9">
        <v>7.65</v>
      </c>
      <c r="D2" s="10">
        <v>10.0</v>
      </c>
      <c r="E2" s="11">
        <f t="shared" ref="E2:E13" si="1">C2/D2</f>
        <v>0.765</v>
      </c>
      <c r="F2" s="10">
        <v>7.99</v>
      </c>
      <c r="G2" s="12"/>
    </row>
    <row r="3">
      <c r="A3" s="13">
        <v>45078.0</v>
      </c>
      <c r="B3" s="14">
        <v>45107.0</v>
      </c>
      <c r="C3" s="15">
        <v>6.39</v>
      </c>
      <c r="D3" s="16">
        <v>10.0</v>
      </c>
      <c r="E3" s="17">
        <f t="shared" si="1"/>
        <v>0.639</v>
      </c>
      <c r="F3" s="16">
        <v>7.99</v>
      </c>
      <c r="G3" s="18"/>
    </row>
    <row r="4">
      <c r="A4" s="7">
        <v>45108.0</v>
      </c>
      <c r="B4" s="8">
        <v>45138.0</v>
      </c>
      <c r="C4" s="19">
        <v>8.24</v>
      </c>
      <c r="D4" s="10">
        <v>10.0</v>
      </c>
      <c r="E4" s="11">
        <f t="shared" si="1"/>
        <v>0.824</v>
      </c>
      <c r="F4" s="10">
        <v>7.99</v>
      </c>
      <c r="G4" s="12"/>
    </row>
    <row r="5">
      <c r="A5" s="13">
        <v>45139.0</v>
      </c>
      <c r="B5" s="14">
        <v>45169.0</v>
      </c>
      <c r="C5" s="20">
        <v>9.99</v>
      </c>
      <c r="D5" s="16">
        <v>10.0</v>
      </c>
      <c r="E5" s="21">
        <f t="shared" si="1"/>
        <v>0.999</v>
      </c>
      <c r="F5" s="16">
        <v>7.99</v>
      </c>
      <c r="G5" s="18"/>
    </row>
    <row r="6">
      <c r="A6" s="7">
        <v>45170.0</v>
      </c>
      <c r="B6" s="8">
        <v>45199.0</v>
      </c>
      <c r="C6" s="9">
        <v>6.6</v>
      </c>
      <c r="D6" s="10">
        <v>10.0</v>
      </c>
      <c r="E6" s="11">
        <f t="shared" si="1"/>
        <v>0.66</v>
      </c>
      <c r="F6" s="10">
        <v>7.99</v>
      </c>
      <c r="G6" s="12"/>
    </row>
    <row r="7">
      <c r="A7" s="13">
        <v>45200.0</v>
      </c>
      <c r="B7" s="14">
        <v>45230.0</v>
      </c>
      <c r="C7" s="15">
        <v>5.78</v>
      </c>
      <c r="D7" s="22">
        <v>16.0</v>
      </c>
      <c r="E7" s="17">
        <f t="shared" si="1"/>
        <v>0.36125</v>
      </c>
      <c r="F7" s="16">
        <v>7.99</v>
      </c>
      <c r="G7" s="23" t="s">
        <v>9</v>
      </c>
    </row>
    <row r="8">
      <c r="A8" s="7">
        <v>45231.0</v>
      </c>
      <c r="B8" s="8">
        <v>45260.0</v>
      </c>
      <c r="C8" s="9">
        <v>6.31</v>
      </c>
      <c r="D8" s="10">
        <v>16.0</v>
      </c>
      <c r="E8" s="11">
        <f t="shared" si="1"/>
        <v>0.394375</v>
      </c>
      <c r="F8" s="10">
        <v>7.99</v>
      </c>
      <c r="G8" s="24"/>
    </row>
    <row r="9">
      <c r="A9" s="13">
        <v>45261.0</v>
      </c>
      <c r="B9" s="14">
        <v>45291.0</v>
      </c>
      <c r="C9" s="20">
        <v>8.95</v>
      </c>
      <c r="D9" s="16">
        <v>16.0</v>
      </c>
      <c r="E9" s="17">
        <f t="shared" si="1"/>
        <v>0.559375</v>
      </c>
      <c r="F9" s="16">
        <v>7.99</v>
      </c>
      <c r="G9" s="25"/>
    </row>
    <row r="10">
      <c r="A10" s="7">
        <v>45292.0</v>
      </c>
      <c r="B10" s="8">
        <v>45322.0</v>
      </c>
      <c r="C10" s="9">
        <v>5.03</v>
      </c>
      <c r="D10" s="10">
        <v>16.0</v>
      </c>
      <c r="E10" s="11">
        <f t="shared" si="1"/>
        <v>0.314375</v>
      </c>
      <c r="F10" s="10">
        <v>7.99</v>
      </c>
      <c r="G10" s="24"/>
    </row>
    <row r="11">
      <c r="A11" s="13">
        <v>45323.0</v>
      </c>
      <c r="B11" s="14">
        <v>45351.0</v>
      </c>
      <c r="C11" s="15">
        <v>9.48</v>
      </c>
      <c r="D11" s="16">
        <v>16.0</v>
      </c>
      <c r="E11" s="17">
        <f t="shared" si="1"/>
        <v>0.5925</v>
      </c>
      <c r="F11" s="16">
        <v>7.99</v>
      </c>
      <c r="G11" s="25"/>
    </row>
    <row r="12">
      <c r="A12" s="7">
        <v>45352.0</v>
      </c>
      <c r="B12" s="8">
        <v>45382.0</v>
      </c>
      <c r="C12" s="26">
        <v>0.048</v>
      </c>
      <c r="D12" s="10">
        <v>16.0</v>
      </c>
      <c r="E12" s="27">
        <f t="shared" si="1"/>
        <v>0.003</v>
      </c>
      <c r="F12" s="10">
        <v>7.99</v>
      </c>
      <c r="G12" s="28" t="s">
        <v>10</v>
      </c>
    </row>
    <row r="13">
      <c r="A13" s="29">
        <v>45383.0</v>
      </c>
      <c r="B13" s="30">
        <v>45412.0</v>
      </c>
      <c r="C13" s="31">
        <v>14.7</v>
      </c>
      <c r="D13" s="32">
        <v>16.0</v>
      </c>
      <c r="E13" s="33">
        <f t="shared" si="1"/>
        <v>0.91875</v>
      </c>
      <c r="F13" s="32">
        <v>7.99</v>
      </c>
      <c r="G13" s="34"/>
    </row>
    <row r="16">
      <c r="A16" s="35" t="s">
        <v>11</v>
      </c>
      <c r="B16" s="36" t="s">
        <v>12</v>
      </c>
      <c r="C16" s="36" t="s">
        <v>13</v>
      </c>
      <c r="D16" s="37" t="s">
        <v>14</v>
      </c>
    </row>
    <row r="17">
      <c r="A17" s="38">
        <f>Round(Average(C2,C3,C4,C5,C6,C7,C8,C9,C10,C11,C13),2)</f>
        <v>8.1</v>
      </c>
      <c r="B17" s="39">
        <v>7.99</v>
      </c>
      <c r="C17" s="40">
        <f>ROUND(Brief_Summary[Avg. Data Usage]/Brief_Summary[Price
(EUR)],2)</f>
        <v>1.01</v>
      </c>
      <c r="D17" s="41" t="s">
        <v>15</v>
      </c>
    </row>
    <row r="20">
      <c r="A20" s="4" t="s">
        <v>16</v>
      </c>
      <c r="B20" s="5" t="s">
        <v>17</v>
      </c>
      <c r="C20" s="5" t="s">
        <v>12</v>
      </c>
      <c r="D20" s="6" t="s">
        <v>18</v>
      </c>
    </row>
    <row r="21">
      <c r="A21" s="42" t="s">
        <v>19</v>
      </c>
      <c r="B21" s="10">
        <v>16.0</v>
      </c>
      <c r="C21" s="10">
        <v>7.99</v>
      </c>
      <c r="D21" s="43">
        <f t="shared" ref="D21:D26" si="2">ROUND(C21/B21,2)</f>
        <v>0.5</v>
      </c>
    </row>
    <row r="22">
      <c r="A22" s="44" t="s">
        <v>20</v>
      </c>
      <c r="B22" s="16">
        <v>20.0</v>
      </c>
      <c r="C22" s="16">
        <v>9.99</v>
      </c>
      <c r="D22" s="45">
        <f t="shared" si="2"/>
        <v>0.5</v>
      </c>
    </row>
    <row r="23">
      <c r="A23" s="46" t="s">
        <v>21</v>
      </c>
      <c r="B23" s="10">
        <v>15.0</v>
      </c>
      <c r="C23" s="10">
        <v>7.32</v>
      </c>
      <c r="D23" s="43">
        <f t="shared" si="2"/>
        <v>0.49</v>
      </c>
    </row>
    <row r="24">
      <c r="A24" s="44" t="s">
        <v>22</v>
      </c>
      <c r="B24" s="16">
        <v>10.0</v>
      </c>
      <c r="C24" s="16">
        <v>12.87</v>
      </c>
      <c r="D24" s="47">
        <f t="shared" si="2"/>
        <v>1.29</v>
      </c>
      <c r="H24" s="48"/>
    </row>
    <row r="25">
      <c r="A25" s="46" t="s">
        <v>23</v>
      </c>
      <c r="B25" s="49">
        <v>7.0</v>
      </c>
      <c r="C25" s="10">
        <v>5.99</v>
      </c>
      <c r="D25" s="43">
        <f t="shared" si="2"/>
        <v>0.86</v>
      </c>
    </row>
    <row r="26">
      <c r="A26" s="50" t="s">
        <v>24</v>
      </c>
      <c r="B26" s="51">
        <v>28.0</v>
      </c>
      <c r="C26" s="51">
        <v>10.2</v>
      </c>
      <c r="D26" s="52">
        <f t="shared" si="2"/>
        <v>0.36</v>
      </c>
    </row>
    <row r="27">
      <c r="A27" s="53"/>
      <c r="B27" s="53"/>
      <c r="C27" s="53"/>
      <c r="D27" s="53"/>
      <c r="E27" s="53"/>
      <c r="F27" s="53"/>
      <c r="G27" s="53"/>
    </row>
    <row r="28">
      <c r="A28" s="54" t="s">
        <v>25</v>
      </c>
      <c r="B28" s="55"/>
      <c r="C28" s="55"/>
      <c r="D28" s="55"/>
      <c r="E28" s="55"/>
      <c r="F28" s="55"/>
      <c r="G28" s="56"/>
    </row>
    <row r="29">
      <c r="A29" s="57"/>
      <c r="B29" s="53"/>
      <c r="C29" s="53"/>
      <c r="D29" s="53"/>
      <c r="E29" s="53"/>
      <c r="F29" s="53"/>
      <c r="G29" s="58"/>
    </row>
    <row r="30">
      <c r="A30" s="59" t="s">
        <v>26</v>
      </c>
      <c r="B30" s="60"/>
      <c r="C30" s="60"/>
      <c r="D30" s="60"/>
      <c r="E30" s="60"/>
      <c r="F30" s="60"/>
      <c r="G30" s="61"/>
    </row>
    <row r="31">
      <c r="A31" s="62"/>
    </row>
    <row r="32">
      <c r="A32" s="62"/>
    </row>
  </sheetData>
  <mergeCells count="1">
    <mergeCell ref="A30:G30"/>
  </mergeCells>
  <dataValidations>
    <dataValidation type="custom" allowBlank="1" showDropDown="1" sqref="A2:B13">
      <formula1>OR(NOT(ISERROR(DATEVALUE(A2))), AND(ISNUMBER(A2), LEFT(CELL("format", A2))="D"))</formula1>
    </dataValidation>
    <dataValidation type="custom" allowBlank="1" showDropDown="1" sqref="C2:F13 A17:C17 B21:D26">
      <formula1>AND(ISNUMBER(A2),(NOT(OR(NOT(ISERROR(DATEVALUE(A2))), AND(ISNUMBER(A2), LEFT(CELL("format", A2))="D")))))</formula1>
    </dataValidation>
    <dataValidation allowBlank="1" showDropDown="1" sqref="G2:G13 D17 A21:A26"/>
  </dataValidations>
  <drawing r:id="rId2"/>
  <legacyDrawing r:id="rId3"/>
  <tableParts count="3">
    <tablePart r:id="rId7"/>
    <tablePart r:id="rId8"/>
    <tablePart r:id="rId9"/>
  </tableParts>
</worksheet>
</file>